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ngdada/Downloads/"/>
    </mc:Choice>
  </mc:AlternateContent>
  <xr:revisionPtr revIDLastSave="0" documentId="13_ncr:1_{6E919027-A440-7F44-AA70-D0F3D8FDCDB4}" xr6:coauthVersionLast="47" xr6:coauthVersionMax="47" xr10:uidLastSave="{00000000-0000-0000-0000-000000000000}"/>
  <bookViews>
    <workbookView xWindow="280" yWindow="460" windowWidth="10840" windowHeight="16740" xr2:uid="{89D71C53-187F-4CDA-9638-8EB46AFEBC9C}"/>
  </bookViews>
  <sheets>
    <sheet name="Velocity + Weight" sheetId="1" r:id="rId1"/>
    <sheet name="Velocity" sheetId="2" r:id="rId2"/>
    <sheet name="Weigh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0" i="1" l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285" i="1"/>
  <c r="G286" i="1"/>
  <c r="G287" i="1"/>
  <c r="G288" i="1"/>
  <c r="G28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3" i="1"/>
  <c r="G4" i="1"/>
  <c r="G5" i="1"/>
  <c r="G6" i="1"/>
  <c r="G7" i="1"/>
  <c r="G8" i="1"/>
  <c r="G9" i="1"/>
  <c r="G10" i="1"/>
  <c r="G11" i="1"/>
  <c r="G12" i="1"/>
  <c r="G13" i="1"/>
  <c r="G2" i="1"/>
  <c r="C2" i="1" a="1"/>
  <c r="C2" i="1" s="1"/>
  <c r="L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2" i="1"/>
  <c r="L9" i="1"/>
  <c r="L8" i="1"/>
  <c r="L7" i="1"/>
  <c r="N24" i="1"/>
  <c r="N3" i="1"/>
  <c r="E562" i="1" l="1" a="1"/>
  <c r="E562" i="1" s="1"/>
  <c r="E216" i="1" a="1"/>
  <c r="E216" i="1" s="1"/>
  <c r="E2" i="1" a="1"/>
  <c r="E2" i="1" s="1"/>
  <c r="E247" i="1" a="1"/>
  <c r="E247" i="1" s="1"/>
  <c r="E287" i="1"/>
  <c r="E309" i="1"/>
  <c r="E321" i="1"/>
  <c r="E329" i="1" a="1"/>
  <c r="E329" i="1" s="1"/>
  <c r="E356" i="1"/>
  <c r="E358" i="1" a="1"/>
  <c r="E358" i="1" s="1"/>
  <c r="E372" i="1" a="1"/>
  <c r="E372" i="1" s="1"/>
  <c r="E376" i="1" a="1"/>
  <c r="E376" i="1" s="1"/>
  <c r="E433" i="1" a="1"/>
  <c r="E433" i="1" s="1"/>
  <c r="E437" i="1" a="1"/>
  <c r="E437" i="1" s="1"/>
  <c r="E440" i="1"/>
  <c r="E444" i="1" a="1"/>
  <c r="E444" i="1" s="1"/>
  <c r="E498" i="1" a="1"/>
  <c r="E498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2" i="1"/>
  <c r="L4" i="1" l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<sst xmlns="http://schemas.openxmlformats.org/spreadsheetml/2006/main" count="1737" uniqueCount="623">
  <si>
    <t>SKU ID</t>
  </si>
  <si>
    <t>Z Score</t>
  </si>
  <si>
    <t>Weight</t>
  </si>
  <si>
    <t>Ignore this col</t>
  </si>
  <si>
    <t>Velocity</t>
  </si>
  <si>
    <t>SS40080A</t>
  </si>
  <si>
    <t>TD5523</t>
  </si>
  <si>
    <t>TD5967</t>
  </si>
  <si>
    <t>TD5226</t>
  </si>
  <si>
    <t>Mean</t>
  </si>
  <si>
    <t>SS40081A</t>
  </si>
  <si>
    <t>Std Dev</t>
  </si>
  <si>
    <t>SS40082A</t>
  </si>
  <si>
    <t>Median</t>
  </si>
  <si>
    <t>CSSP40091C</t>
  </si>
  <si>
    <t>TD5202</t>
  </si>
  <si>
    <t>TD0309</t>
  </si>
  <si>
    <t>TD5554</t>
  </si>
  <si>
    <t>CSSS30050A</t>
  </si>
  <si>
    <t>CSSS51300</t>
  </si>
  <si>
    <t>CSSS40080C</t>
  </si>
  <si>
    <t>CSSS30056C12</t>
  </si>
  <si>
    <t>CSSS30055C12</t>
  </si>
  <si>
    <t>CSSS40082C</t>
  </si>
  <si>
    <t>CSSP50001C</t>
  </si>
  <si>
    <t>PK34050BAGr1</t>
  </si>
  <si>
    <t>CSSS40081C</t>
  </si>
  <si>
    <t>CSSP40090C</t>
  </si>
  <si>
    <t>DVG39226</t>
  </si>
  <si>
    <t>CSSS30051A</t>
  </si>
  <si>
    <t>CSSS70051C</t>
  </si>
  <si>
    <t>DSB37200</t>
  </si>
  <si>
    <t>CFC35202</t>
  </si>
  <si>
    <t>PK35022BAGr1</t>
  </si>
  <si>
    <t>TD36704</t>
  </si>
  <si>
    <t>TD9547</t>
  </si>
  <si>
    <t>EA30520</t>
  </si>
  <si>
    <t>DVG37026</t>
  </si>
  <si>
    <t>CSSP50003C</t>
  </si>
  <si>
    <t>PK34024BAGr1</t>
  </si>
  <si>
    <t>CSSS60050C</t>
  </si>
  <si>
    <t>DAC39210</t>
  </si>
  <si>
    <t>EA50120</t>
  </si>
  <si>
    <t>EA50220</t>
  </si>
  <si>
    <t>CSDVG70034</t>
  </si>
  <si>
    <t>CSDVG60034</t>
  </si>
  <si>
    <t>EA51120</t>
  </si>
  <si>
    <t>CSSP50000C</t>
  </si>
  <si>
    <t>CSSS60060C</t>
  </si>
  <si>
    <t>CSSP50004C</t>
  </si>
  <si>
    <t>TD005998</t>
  </si>
  <si>
    <t>CSSS70040C</t>
  </si>
  <si>
    <t>DAS39211</t>
  </si>
  <si>
    <t>CSSS40089C</t>
  </si>
  <si>
    <t>CSLL90120A</t>
  </si>
  <si>
    <t>EA51220</t>
  </si>
  <si>
    <t>CSCSS35022</t>
  </si>
  <si>
    <t>CSSS60059C</t>
  </si>
  <si>
    <t>EA50420</t>
  </si>
  <si>
    <t>CSSS60052C</t>
  </si>
  <si>
    <t>EA50320</t>
  </si>
  <si>
    <t>CS41112</t>
  </si>
  <si>
    <t>EA54220</t>
  </si>
  <si>
    <t>CSSS70043C</t>
  </si>
  <si>
    <t>EA55120</t>
  </si>
  <si>
    <t>SS70040A</t>
  </si>
  <si>
    <t>SS70042A</t>
  </si>
  <si>
    <t>SS70043A</t>
  </si>
  <si>
    <t>DHW37022</t>
  </si>
  <si>
    <t>CS42112</t>
  </si>
  <si>
    <t>CSLL90010A</t>
  </si>
  <si>
    <t>CSSS70042C</t>
  </si>
  <si>
    <t>CSSS51301</t>
  </si>
  <si>
    <t>CS41412</t>
  </si>
  <si>
    <t>CS40212</t>
  </si>
  <si>
    <t>CS40312</t>
  </si>
  <si>
    <t>CS42312</t>
  </si>
  <si>
    <t>EA51420</t>
  </si>
  <si>
    <t>CIC35220</t>
  </si>
  <si>
    <t>CSCFC35024</t>
  </si>
  <si>
    <t>DVO39236</t>
  </si>
  <si>
    <t>EA53210</t>
  </si>
  <si>
    <t>EA52210</t>
  </si>
  <si>
    <t>EA54120</t>
  </si>
  <si>
    <t>EA53110</t>
  </si>
  <si>
    <t>EA52110</t>
  </si>
  <si>
    <t>CS41312</t>
  </si>
  <si>
    <t>CS42212</t>
  </si>
  <si>
    <t>CS41212</t>
  </si>
  <si>
    <t>LL90120</t>
  </si>
  <si>
    <t>EA54110</t>
  </si>
  <si>
    <t>EA54210</t>
  </si>
  <si>
    <t>CS40112</t>
  </si>
  <si>
    <t>EA90508</t>
  </si>
  <si>
    <t>EA90608</t>
  </si>
  <si>
    <t>CSSS70041C</t>
  </si>
  <si>
    <t>CSCHW35025</t>
  </si>
  <si>
    <t>PK36026BAGR1</t>
  </si>
  <si>
    <t>EA00555</t>
  </si>
  <si>
    <t>CSCIS35021</t>
  </si>
  <si>
    <t>CSCIC35020</t>
  </si>
  <si>
    <t>DPC38120</t>
  </si>
  <si>
    <t>CHW35201</t>
  </si>
  <si>
    <t>CS91148</t>
  </si>
  <si>
    <t>PK39213BAGr1</t>
  </si>
  <si>
    <t>DHW39214</t>
  </si>
  <si>
    <t>DAC38022</t>
  </si>
  <si>
    <t>CS50203</t>
  </si>
  <si>
    <t>DSTD37061</t>
  </si>
  <si>
    <t>EA80704</t>
  </si>
  <si>
    <t>CS50103</t>
  </si>
  <si>
    <t>CS51403</t>
  </si>
  <si>
    <t>DAS37321</t>
  </si>
  <si>
    <t>CSDVG36026C5</t>
  </si>
  <si>
    <t>EA80502</t>
  </si>
  <si>
    <t>DTD37201</t>
  </si>
  <si>
    <t>TD5233</t>
  </si>
  <si>
    <t>CSLL90060A</t>
  </si>
  <si>
    <t>CSSS70055</t>
  </si>
  <si>
    <t>PK36036BAGr1</t>
  </si>
  <si>
    <t>CSCKS35051</t>
  </si>
  <si>
    <t>DVO37036</t>
  </si>
  <si>
    <t>CSS35222</t>
  </si>
  <si>
    <t>CIS35221</t>
  </si>
  <si>
    <t>CS90122</t>
  </si>
  <si>
    <t>CSCFC34024</t>
  </si>
  <si>
    <t>CSDSB36200C5</t>
  </si>
  <si>
    <t>CSSS60053C</t>
  </si>
  <si>
    <t>DAS38023</t>
  </si>
  <si>
    <t>CSCSS34022</t>
  </si>
  <si>
    <t>CSSS60061</t>
  </si>
  <si>
    <t>PK34022BAGr1</t>
  </si>
  <si>
    <t>CS54103</t>
  </si>
  <si>
    <t>CS51203</t>
  </si>
  <si>
    <t>EA00522</t>
  </si>
  <si>
    <t>CS52203</t>
  </si>
  <si>
    <t>CS51103</t>
  </si>
  <si>
    <t>CS90508</t>
  </si>
  <si>
    <t>CS53103</t>
  </si>
  <si>
    <t>CSSS30052A</t>
  </si>
  <si>
    <t>EA00508</t>
  </si>
  <si>
    <t>CSSS40083C</t>
  </si>
  <si>
    <t>CSSS30053A</t>
  </si>
  <si>
    <t>PK35201BAGr1</t>
  </si>
  <si>
    <t>CSDHW36028C5</t>
  </si>
  <si>
    <t>CSSS60051C</t>
  </si>
  <si>
    <t>CS50403</t>
  </si>
  <si>
    <t>CSCIC35320</t>
  </si>
  <si>
    <t>CS50303</t>
  </si>
  <si>
    <t>EA30523</t>
  </si>
  <si>
    <t>CSLL90012</t>
  </si>
  <si>
    <t>DHW38014</t>
  </si>
  <si>
    <t>CS54203</t>
  </si>
  <si>
    <t>CS52103</t>
  </si>
  <si>
    <t>CSDAC36020C5</t>
  </si>
  <si>
    <t>TD5097</t>
  </si>
  <si>
    <t>CS50199</t>
  </si>
  <si>
    <t>CS50299</t>
  </si>
  <si>
    <t>CS51499</t>
  </si>
  <si>
    <t>CSCKS34051</t>
  </si>
  <si>
    <t>CS53203</t>
  </si>
  <si>
    <t>CSCIS35321</t>
  </si>
  <si>
    <t>EA00717</t>
  </si>
  <si>
    <t>DST39213</t>
  </si>
  <si>
    <t>EA30729</t>
  </si>
  <si>
    <t>CSDAS36021C5</t>
  </si>
  <si>
    <t>CSDAS36321</t>
  </si>
  <si>
    <t>PK37200BAGr1</t>
  </si>
  <si>
    <t>EA30732</t>
  </si>
  <si>
    <t>CSCIS34021</t>
  </si>
  <si>
    <t>CSDAC36320</t>
  </si>
  <si>
    <t>EA80733</t>
  </si>
  <si>
    <t>EA91303</t>
  </si>
  <si>
    <t>DAC37320</t>
  </si>
  <si>
    <t>CSCIC34020</t>
  </si>
  <si>
    <t>EA00586</t>
  </si>
  <si>
    <t>TD36733</t>
  </si>
  <si>
    <t>PK35051BAGr1</t>
  </si>
  <si>
    <t>CSDTD36025C5</t>
  </si>
  <si>
    <t>CKS35251</t>
  </si>
  <si>
    <t>CS90608</t>
  </si>
  <si>
    <t>CSDVO36036C5</t>
  </si>
  <si>
    <t>EA00702</t>
  </si>
  <si>
    <t>CSCKC35050</t>
  </si>
  <si>
    <t>EA00703</t>
  </si>
  <si>
    <t>CSDPC36220C5</t>
  </si>
  <si>
    <t>CSCIC34320</t>
  </si>
  <si>
    <t>CKC35250</t>
  </si>
  <si>
    <t>CSCIS34321</t>
  </si>
  <si>
    <t>CSCKC34050</t>
  </si>
  <si>
    <t>TD5110</t>
  </si>
  <si>
    <t>CSDHW36027C5</t>
  </si>
  <si>
    <t>TD5158</t>
  </si>
  <si>
    <t>EA00599</t>
  </si>
  <si>
    <t>CSDSTD36061C5</t>
  </si>
  <si>
    <t>CS90010</t>
  </si>
  <si>
    <t>EA56221</t>
  </si>
  <si>
    <t>TD9541</t>
  </si>
  <si>
    <t>CS91303</t>
  </si>
  <si>
    <t>CS56204</t>
  </si>
  <si>
    <t>CS90012</t>
  </si>
  <si>
    <t>TD9540</t>
  </si>
  <si>
    <t>EA10529</t>
  </si>
  <si>
    <t>EA50103</t>
  </si>
  <si>
    <t>EA00754</t>
  </si>
  <si>
    <t>CSHI40095</t>
  </si>
  <si>
    <t>EA51203</t>
  </si>
  <si>
    <t>CSDST36024C5</t>
  </si>
  <si>
    <t>EA90012</t>
  </si>
  <si>
    <t>TD9548</t>
  </si>
  <si>
    <t>EA90010</t>
  </si>
  <si>
    <t>EA00525</t>
  </si>
  <si>
    <t>EA00748</t>
  </si>
  <si>
    <t>EA52103</t>
  </si>
  <si>
    <t>EA52203</t>
  </si>
  <si>
    <t>EA51403</t>
  </si>
  <si>
    <t>EA50403</t>
  </si>
  <si>
    <t>EA50203</t>
  </si>
  <si>
    <t>EA50303</t>
  </si>
  <si>
    <t>EA53203</t>
  </si>
  <si>
    <t>EA51103</t>
  </si>
  <si>
    <t>EA53103</t>
  </si>
  <si>
    <t>EA40212</t>
  </si>
  <si>
    <t>EA42112</t>
  </si>
  <si>
    <t>PK50103BAG</t>
  </si>
  <si>
    <t>PK51203BAG</t>
  </si>
  <si>
    <t>EA54203</t>
  </si>
  <si>
    <t>LL90012</t>
  </si>
  <si>
    <t>DAC36020</t>
  </si>
  <si>
    <t>EA54103</t>
  </si>
  <si>
    <t>EA90060</t>
  </si>
  <si>
    <t>CS30520</t>
  </si>
  <si>
    <t>CIC35020</t>
  </si>
  <si>
    <t>CS00525</t>
  </si>
  <si>
    <t>CS00702</t>
  </si>
  <si>
    <t>CS10071</t>
  </si>
  <si>
    <t>EA42212</t>
  </si>
  <si>
    <t>EA41112</t>
  </si>
  <si>
    <t>CIS35021</t>
  </si>
  <si>
    <t>EA00766</t>
  </si>
  <si>
    <t>EA40112</t>
  </si>
  <si>
    <t>EA41412</t>
  </si>
  <si>
    <t>CS00555</t>
  </si>
  <si>
    <t>CS00703</t>
  </si>
  <si>
    <t>CS80502</t>
  </si>
  <si>
    <t>CSS35022</t>
  </si>
  <si>
    <t>CS30523</t>
  </si>
  <si>
    <t>EA40312</t>
  </si>
  <si>
    <t>CFC35024</t>
  </si>
  <si>
    <t>EA41212</t>
  </si>
  <si>
    <t>CKC34050</t>
  </si>
  <si>
    <t>DHW36027</t>
  </si>
  <si>
    <t>EA90122</t>
  </si>
  <si>
    <t>LL90010A</t>
  </si>
  <si>
    <t>CIC35320</t>
  </si>
  <si>
    <t>CSSP50002C</t>
  </si>
  <si>
    <t>EA41312</t>
  </si>
  <si>
    <t>EA42312</t>
  </si>
  <si>
    <t>CFC34024</t>
  </si>
  <si>
    <t>CHW35025</t>
  </si>
  <si>
    <t>CKS34051</t>
  </si>
  <si>
    <t>CS00522</t>
  </si>
  <si>
    <t>CSS34022</t>
  </si>
  <si>
    <t>DHW36028</t>
  </si>
  <si>
    <t>DPC36220</t>
  </si>
  <si>
    <t>DVG60034</t>
  </si>
  <si>
    <t>DVG70034</t>
  </si>
  <si>
    <t>SP40090</t>
  </si>
  <si>
    <t>SP40091</t>
  </si>
  <si>
    <t>SP50000</t>
  </si>
  <si>
    <t>SP50001</t>
  </si>
  <si>
    <t>SP50003</t>
  </si>
  <si>
    <t>SP50004</t>
  </si>
  <si>
    <t>SS30050A</t>
  </si>
  <si>
    <t>SS30051A</t>
  </si>
  <si>
    <t>SS30055</t>
  </si>
  <si>
    <t>SS30056</t>
  </si>
  <si>
    <t>SS40089A</t>
  </si>
  <si>
    <t>SS60050A</t>
  </si>
  <si>
    <t>SS60051A</t>
  </si>
  <si>
    <t>SS60052A</t>
  </si>
  <si>
    <t>SS60053A</t>
  </si>
  <si>
    <t>SS60059</t>
  </si>
  <si>
    <t>SS60060</t>
  </si>
  <si>
    <t>SS70041A</t>
  </si>
  <si>
    <t>SS70051</t>
  </si>
  <si>
    <t>TD7547</t>
  </si>
  <si>
    <t>CS00508</t>
  </si>
  <si>
    <t>CS00748</t>
  </si>
  <si>
    <t>CS00754</t>
  </si>
  <si>
    <t>CS30729</t>
  </si>
  <si>
    <t>DTD36025</t>
  </si>
  <si>
    <t>DVO36036</t>
  </si>
  <si>
    <t>TD5295</t>
  </si>
  <si>
    <t>TD36771</t>
  </si>
  <si>
    <t>TD120074</t>
  </si>
  <si>
    <t>TD36703</t>
  </si>
  <si>
    <t>22202</t>
  </si>
  <si>
    <t>22262</t>
  </si>
  <si>
    <t>22295</t>
  </si>
  <si>
    <t>22298</t>
  </si>
  <si>
    <t>22299</t>
  </si>
  <si>
    <t>22300</t>
  </si>
  <si>
    <t>22363</t>
  </si>
  <si>
    <t>22365</t>
  </si>
  <si>
    <t>22377</t>
  </si>
  <si>
    <t>22378</t>
  </si>
  <si>
    <t>22387</t>
  </si>
  <si>
    <t>22388</t>
  </si>
  <si>
    <t>22389</t>
  </si>
  <si>
    <t>22390</t>
  </si>
  <si>
    <t>22391</t>
  </si>
  <si>
    <t>22392</t>
  </si>
  <si>
    <t>22405</t>
  </si>
  <si>
    <t>22406</t>
  </si>
  <si>
    <t>22407</t>
  </si>
  <si>
    <t>22408</t>
  </si>
  <si>
    <t>22438</t>
  </si>
  <si>
    <t>22443</t>
  </si>
  <si>
    <t>22445</t>
  </si>
  <si>
    <t>22552</t>
  </si>
  <si>
    <t>22648</t>
  </si>
  <si>
    <t>22649</t>
  </si>
  <si>
    <t>22650</t>
  </si>
  <si>
    <t>22754</t>
  </si>
  <si>
    <t>22755</t>
  </si>
  <si>
    <t>22756</t>
  </si>
  <si>
    <t>300000326</t>
  </si>
  <si>
    <t>30000312</t>
  </si>
  <si>
    <t>30000325</t>
  </si>
  <si>
    <t>30000480</t>
  </si>
  <si>
    <t>30000481</t>
  </si>
  <si>
    <t>50980</t>
  </si>
  <si>
    <t>A copy of CS90508</t>
  </si>
  <si>
    <t>BUN143</t>
  </si>
  <si>
    <t>BUN144</t>
  </si>
  <si>
    <t>BUN177</t>
  </si>
  <si>
    <t>BUN183</t>
  </si>
  <si>
    <t>BUN190</t>
  </si>
  <si>
    <t>BUN91303</t>
  </si>
  <si>
    <t>BUNTreatClub</t>
  </si>
  <si>
    <t>CIC34020</t>
  </si>
  <si>
    <t>CIC34320</t>
  </si>
  <si>
    <t>CIS34021</t>
  </si>
  <si>
    <t>CIS34321</t>
  </si>
  <si>
    <t>CIS35321</t>
  </si>
  <si>
    <t>CKC35050</t>
  </si>
  <si>
    <t>CKS35051</t>
  </si>
  <si>
    <t>CS00547</t>
  </si>
  <si>
    <t>CS00586</t>
  </si>
  <si>
    <t>CS00599</t>
  </si>
  <si>
    <t>CS00717</t>
  </si>
  <si>
    <t>CS00719</t>
  </si>
  <si>
    <t>CS00731</t>
  </si>
  <si>
    <t>CS00766</t>
  </si>
  <si>
    <t>CS00768</t>
  </si>
  <si>
    <t>CS00770</t>
  </si>
  <si>
    <t>CS30732</t>
  </si>
  <si>
    <t>CS53299</t>
  </si>
  <si>
    <t>CS80704</t>
  </si>
  <si>
    <t>CS80733</t>
  </si>
  <si>
    <t>CS90060</t>
  </si>
  <si>
    <t>CSSS40084C</t>
  </si>
  <si>
    <t>DAC36320</t>
  </si>
  <si>
    <t>DAS36021</t>
  </si>
  <si>
    <t>DAS36321</t>
  </si>
  <si>
    <t>DC30010C</t>
  </si>
  <si>
    <t>DD20030A</t>
  </si>
  <si>
    <t>DIS51208</t>
  </si>
  <si>
    <t>DP20020A</t>
  </si>
  <si>
    <t>DSB36200</t>
  </si>
  <si>
    <t>DST36024</t>
  </si>
  <si>
    <t>DSTD36061</t>
  </si>
  <si>
    <t>DVG36026</t>
  </si>
  <si>
    <t>EA00547</t>
  </si>
  <si>
    <t>EA00719</t>
  </si>
  <si>
    <t>EA00731</t>
  </si>
  <si>
    <t>EA00768</t>
  </si>
  <si>
    <t>EA00770</t>
  </si>
  <si>
    <t>EA10071</t>
  </si>
  <si>
    <t>EA10072</t>
  </si>
  <si>
    <t>EA10073</t>
  </si>
  <si>
    <t>EA10074</t>
  </si>
  <si>
    <t>EW20010A</t>
  </si>
  <si>
    <t>HI40095</t>
  </si>
  <si>
    <t>HI40096</t>
  </si>
  <si>
    <t>HI50021</t>
  </si>
  <si>
    <t>HV40097</t>
  </si>
  <si>
    <t>LL90060A</t>
  </si>
  <si>
    <t>OPB-BLACK</t>
  </si>
  <si>
    <t>OPB-BLUE</t>
  </si>
  <si>
    <t>OPB-GREEN</t>
  </si>
  <si>
    <t>OPB-PINK</t>
  </si>
  <si>
    <t>PK34020BAGr1</t>
  </si>
  <si>
    <t>PK34021BAGr1</t>
  </si>
  <si>
    <t>PK34051BAGr1</t>
  </si>
  <si>
    <t>PK35020BAGr1</t>
  </si>
  <si>
    <t>PK35021BAGr1</t>
  </si>
  <si>
    <t>PK35025BAGr1</t>
  </si>
  <si>
    <t>PK35040BAGr1</t>
  </si>
  <si>
    <t>PK35050BAGr1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</si>
  <si>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</si>
  <si>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</si>
  <si>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</si>
  <si>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</si>
  <si>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</si>
  <si>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</si>
  <si>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</si>
  <si>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</si>
  <si>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</si>
  <si>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</si>
  <si>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</si>
  <si>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</si>
  <si>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PK36200BAGr1</t>
  </si>
  <si>
    <t>PK36220BAGr1</t>
  </si>
  <si>
    <t>PK36320BAGr1</t>
  </si>
  <si>
    <t>PK37022BAGr1</t>
  </si>
  <si>
    <t>PK37061BAGr1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</si>
  <si>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</si>
  <si>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</si>
  <si>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</si>
  <si>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</si>
  <si>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</si>
  <si>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</si>
  <si>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</si>
  <si>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PK39214BAGr1</t>
  </si>
  <si>
    <t>PK50103</t>
  </si>
  <si>
    <t>PK50120BAG</t>
  </si>
  <si>
    <t>PK50203BAG</t>
  </si>
  <si>
    <t>PK50220BAG</t>
  </si>
  <si>
    <t>PK51120BAG</t>
  </si>
  <si>
    <t>PK51203</t>
  </si>
  <si>
    <t>PK51220BAG</t>
  </si>
  <si>
    <t>PK51301COR</t>
  </si>
  <si>
    <t>PK51420BAG</t>
  </si>
  <si>
    <t>PK52103BAG</t>
  </si>
  <si>
    <t>PK52110BAG</t>
  </si>
  <si>
    <t>PK52203BAG</t>
  </si>
  <si>
    <t>PK53203BAG</t>
  </si>
  <si>
    <t>PK53210BAG</t>
  </si>
  <si>
    <t>PK54220BAG</t>
  </si>
  <si>
    <t>PK55120BAG</t>
  </si>
  <si>
    <t>PKXX40</t>
  </si>
  <si>
    <t>SCH40092</t>
  </si>
  <si>
    <t>SP20050A</t>
  </si>
  <si>
    <t>SP50002</t>
  </si>
  <si>
    <t>SS30052A</t>
  </si>
  <si>
    <t>SS30053A</t>
  </si>
  <si>
    <t>SS30059A</t>
  </si>
  <si>
    <t>SS40083A</t>
  </si>
  <si>
    <t>SS40084A</t>
  </si>
  <si>
    <t>SS51300</t>
  </si>
  <si>
    <t>SS60061</t>
  </si>
  <si>
    <t>SS60062</t>
  </si>
  <si>
    <t>SS80030A</t>
  </si>
  <si>
    <t>SS80032A</t>
  </si>
  <si>
    <t>TD0309-3-ROPE-GC</t>
  </si>
  <si>
    <t>TD0309-3-SPRAY-GC</t>
  </si>
  <si>
    <t>TD0309-B</t>
  </si>
  <si>
    <t>TD0721</t>
  </si>
  <si>
    <t>TD120066</t>
  </si>
  <si>
    <t>TD120067</t>
  </si>
  <si>
    <t>TD120068</t>
  </si>
  <si>
    <t>TD120070</t>
  </si>
  <si>
    <t>TD120071</t>
  </si>
  <si>
    <t>TD5776</t>
  </si>
  <si>
    <t>TD120072</t>
  </si>
  <si>
    <t>TD120073</t>
  </si>
  <si>
    <t>TD120088</t>
  </si>
  <si>
    <t>TD120090</t>
  </si>
  <si>
    <t>TD122006</t>
  </si>
  <si>
    <t>TD122008</t>
  </si>
  <si>
    <t>TD36700</t>
  </si>
  <si>
    <t>TD36702</t>
  </si>
  <si>
    <t>TD9543</t>
  </si>
  <si>
    <t>TD9542</t>
  </si>
  <si>
    <t>TD36714</t>
  </si>
  <si>
    <t>TD7424</t>
  </si>
  <si>
    <t>TD36717</t>
  </si>
  <si>
    <t>TD36719</t>
  </si>
  <si>
    <t>TD36722</t>
  </si>
  <si>
    <t>TD36725</t>
  </si>
  <si>
    <t>TD36762</t>
  </si>
  <si>
    <t>TD7486</t>
  </si>
  <si>
    <t>TD36764</t>
  </si>
  <si>
    <t>TD36765</t>
  </si>
  <si>
    <t>TD36767</t>
  </si>
  <si>
    <t>TD36768</t>
  </si>
  <si>
    <t>TD36769</t>
  </si>
  <si>
    <t>TD36770</t>
  </si>
  <si>
    <t>TD5875</t>
  </si>
  <si>
    <t>TD5080</t>
  </si>
  <si>
    <t>TD5257</t>
  </si>
  <si>
    <t>TD5365</t>
  </si>
  <si>
    <t>TD5479</t>
  </si>
  <si>
    <t>TD5493</t>
  </si>
  <si>
    <t>TD5615</t>
  </si>
  <si>
    <t>TD5622</t>
  </si>
  <si>
    <t>TD5639</t>
  </si>
  <si>
    <t>TD5738</t>
  </si>
  <si>
    <t>TD5745</t>
  </si>
  <si>
    <t>TD5752</t>
  </si>
  <si>
    <t>TD5769</t>
  </si>
  <si>
    <t>TD5790</t>
  </si>
  <si>
    <t>TD5806</t>
  </si>
  <si>
    <t>TD5813</t>
  </si>
  <si>
    <t>TD5844</t>
  </si>
  <si>
    <t>TD5998</t>
  </si>
  <si>
    <t>TD7660</t>
  </si>
  <si>
    <t>TD9545</t>
  </si>
  <si>
    <t>TDB027</t>
  </si>
  <si>
    <t>TDB028</t>
  </si>
  <si>
    <t>TDB029</t>
  </si>
  <si>
    <t>TDB033</t>
  </si>
  <si>
    <t>TDB036</t>
  </si>
  <si>
    <t>TDB041-BEEF</t>
  </si>
  <si>
    <t>TDB041-CHICKEN</t>
  </si>
  <si>
    <t>TDB041-LAMB</t>
  </si>
  <si>
    <t>TDB050</t>
  </si>
  <si>
    <t>TDB051-BEEF</t>
  </si>
  <si>
    <t>TDB051-TURKEY</t>
  </si>
  <si>
    <t>TDB053-BEEF</t>
  </si>
  <si>
    <t>TDB053-CHICKEN</t>
  </si>
  <si>
    <t>TDB053-LAMB</t>
  </si>
  <si>
    <t>TDB055</t>
  </si>
  <si>
    <t>TDB056</t>
  </si>
  <si>
    <t>TDB058</t>
  </si>
  <si>
    <t>TDB085</t>
  </si>
  <si>
    <t>TDB087</t>
  </si>
  <si>
    <t>TDB119</t>
  </si>
  <si>
    <t>TDB120</t>
  </si>
  <si>
    <t>TDB121</t>
  </si>
  <si>
    <t>TDB122</t>
  </si>
  <si>
    <t>TDB124</t>
  </si>
  <si>
    <t>TDB125</t>
  </si>
  <si>
    <t>TDB126</t>
  </si>
  <si>
    <t>TDB127</t>
  </si>
  <si>
    <t>TDB131</t>
  </si>
  <si>
    <t>TDB135</t>
  </si>
  <si>
    <t>TDB139</t>
  </si>
  <si>
    <t>TDB143</t>
  </si>
  <si>
    <t>TDB144</t>
  </si>
  <si>
    <t>TDB145</t>
  </si>
  <si>
    <t>TDB153</t>
  </si>
  <si>
    <t>TDB158</t>
  </si>
  <si>
    <t>TDB159</t>
  </si>
  <si>
    <t>TDB160</t>
  </si>
  <si>
    <t>TDB162</t>
  </si>
  <si>
    <t>TDB167</t>
  </si>
  <si>
    <t>TDB168</t>
  </si>
  <si>
    <t>TDB169</t>
  </si>
  <si>
    <t>TDB170</t>
  </si>
  <si>
    <t>TDB171</t>
  </si>
  <si>
    <t>TDB173</t>
  </si>
  <si>
    <t>TDB174</t>
  </si>
  <si>
    <t>TDB175</t>
  </si>
  <si>
    <t>TDB176</t>
  </si>
  <si>
    <t>TDB177</t>
  </si>
  <si>
    <t>TDB179</t>
  </si>
  <si>
    <t>TDB180</t>
  </si>
  <si>
    <t>TDB182</t>
  </si>
  <si>
    <t>TDB183</t>
  </si>
  <si>
    <t>TDB184</t>
  </si>
  <si>
    <t>TDB185</t>
  </si>
  <si>
    <t>TDB186</t>
  </si>
  <si>
    <t>TDB187</t>
  </si>
  <si>
    <t>TDB188</t>
  </si>
  <si>
    <t>TDB189</t>
  </si>
  <si>
    <t>TDBTREATCLUB</t>
  </si>
  <si>
    <t>TDBTREATCLUB3</t>
  </si>
  <si>
    <t>TDWB1</t>
  </si>
  <si>
    <t>TDWB5</t>
  </si>
  <si>
    <t>TreatClub</t>
  </si>
  <si>
    <t>Part Number</t>
  </si>
  <si>
    <t>Material</t>
  </si>
  <si>
    <t>A COPY OF CS90508</t>
  </si>
  <si>
    <t>BUNTREATCLUB</t>
  </si>
  <si>
    <t>PK34020BAGR1</t>
  </si>
  <si>
    <t>PK34021BAGR1</t>
  </si>
  <si>
    <t>PK34022BAGR1</t>
  </si>
  <si>
    <t>PK34024BAGR1</t>
  </si>
  <si>
    <t>PK34050BAGR1</t>
  </si>
  <si>
    <t>PK34051BAGR1</t>
  </si>
  <si>
    <t>PK35020BAGR1</t>
  </si>
  <si>
    <t>PK35021BAGR1</t>
  </si>
  <si>
    <t>PK35022BAGR1</t>
  </si>
  <si>
    <t>PK35025BAGR1</t>
  </si>
  <si>
    <t>PK35040BAGR1</t>
  </si>
  <si>
    <t>PK35050BAGR1</t>
  </si>
  <si>
    <t>PK35051BAGR1</t>
  </si>
  <si>
    <t>PK35201BAGR1</t>
  </si>
  <si>
    <t>PK35202BAGR1</t>
  </si>
  <si>
    <t>PK35220BAGR1</t>
  </si>
  <si>
    <t>PK35221BAGR1</t>
  </si>
  <si>
    <t>PK35222BAGR1</t>
  </si>
  <si>
    <t>PK35250BAGR1</t>
  </si>
  <si>
    <t>PK35251BAGR1</t>
  </si>
  <si>
    <t>PK35320BAGR1</t>
  </si>
  <si>
    <t>PK35321BAGR1</t>
  </si>
  <si>
    <t>PK36020BAGR1</t>
  </si>
  <si>
    <t>PK36024BAGR1</t>
  </si>
  <si>
    <t>PK36027BAGR1</t>
  </si>
  <si>
    <t>PK36028BAGR1</t>
  </si>
  <si>
    <t>PK36036BAGR1</t>
  </si>
  <si>
    <t>PK36200BAGR1</t>
  </si>
  <si>
    <t>PK36220BAGR1</t>
  </si>
  <si>
    <t>PK36320BAGR1</t>
  </si>
  <si>
    <t>PK37022BAGR1</t>
  </si>
  <si>
    <t>PK37061BAGR1</t>
  </si>
  <si>
    <t>PK37200BAGR1</t>
  </si>
  <si>
    <t>PK37201BAGR1</t>
  </si>
  <si>
    <t>PK37321BAGR1</t>
  </si>
  <si>
    <t>PK38014BAGR1</t>
  </si>
  <si>
    <t>PK38022BAGR1</t>
  </si>
  <si>
    <t>PK38023BAGR1</t>
  </si>
  <si>
    <t>PK38120BAGR1</t>
  </si>
  <si>
    <t>PK39210BAGR1</t>
  </si>
  <si>
    <t>PK39213BAGR1</t>
  </si>
  <si>
    <t>PK39214BAGR1</t>
  </si>
  <si>
    <t>TREATCLUB</t>
  </si>
  <si>
    <t>Orders</t>
  </si>
  <si>
    <t>Z_Vel_scaled</t>
  </si>
  <si>
    <t>Z_Weight_scaled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</si>
</sst>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E107-8FC8-4708-810D-AFAF7932C1CE}">
  <dimension ref="A1:N566"/>
  <sheetViews>
    <sheetView tabSelected="1" topLeftCell="C519" zoomScale="82" zoomScaleNormal="150" workbookViewId="0">
      <selection activeCell="J543" sqref="J543"/>
    </sheetView>
  </sheetViews>
  <sheetFormatPr baseColWidth="10" defaultColWidth="8.83203125" defaultRowHeight="15" x14ac:dyDescent="0.2"/>
  <cols>
    <col min="1" max="1" width="14.6640625" customWidth="1"/>
    <col min="6" max="6" width="12.5" customWidth="1"/>
    <col min="7" max="7" width="17.33203125" customWidth="1"/>
    <col min="8" max="8" width="16.83203125" customWidth="1"/>
  </cols>
  <sheetData>
    <row r="1" spans="1:14" x14ac:dyDescent="0.2">
      <c r="A1" t="s">
        <v>0</v>
      </c>
      <c r="B1" t="s">
        <v>620</v>
      </c>
      <c r="C1" t="s">
        <v>1</v>
      </c>
      <c r="D1" t="s">
        <v>2</v>
      </c>
      <c r="E1" t="s">
        <v>1</v>
      </c>
      <c r="F1" s="1" t="s">
        <v>3</v>
      </c>
      <c r="G1" s="3" t="s">
        <v>621</v>
      </c>
      <c r="H1" s="3" t="s">
        <v>622</v>
      </c>
      <c r="I1" s="3"/>
      <c r="K1" t="s">
        <v>4</v>
      </c>
    </row>
    <row r="2" spans="1:14" x14ac:dyDescent="0.2">
      <c r="A2" t="s">
        <v>5</v>
      </c>
      <c r="B2">
        <f>INDEX(Velocity!$B$2:$B$566,MATCH('Velocity + Weight'!$A2,Velocity!$A$2:$A$566,0))</f>
        <v>1</v>
      </c>
      <c r="C2" cm="1">
        <f t="array" ref="C2:C284">(B2:B284-L2)/L3</f>
        <v>-0.53049771396103662</v>
      </c>
      <c r="D2">
        <f>INDEX(Weight!$B$2:$B$588,MATCH('Velocity + Weight'!$A2,Weight!$A$2:$A$588,0))</f>
        <v>0.34</v>
      </c>
      <c r="E2" cm="1">
        <f t="array" ref="E2:E213">(F2:F213-L7)/L8</f>
        <v>-0.47386158040736281</v>
      </c>
      <c r="F2" s="1">
        <v>0.34</v>
      </c>
      <c r="G2">
        <f>C2+0.5306</f>
        <v>1.0228603896333954E-4</v>
      </c>
      <c r="H2">
        <f>E2+0.50408</f>
        <v>3.0218419592637158E-2</v>
      </c>
      <c r="K2" t="s">
        <v>9</v>
      </c>
      <c r="L2">
        <f>AVERAGE(B1:B284)</f>
        <v>156.91519434628975</v>
      </c>
    </row>
    <row r="3" spans="1:14" x14ac:dyDescent="0.2">
      <c r="A3" t="s">
        <v>10</v>
      </c>
      <c r="B3">
        <f>INDEX(Velocity!$B$2:$B$566,MATCH('Velocity + Weight'!$A3,Velocity!$A$2:$A$566,0))</f>
        <v>1</v>
      </c>
      <c r="C3">
        <v>-0.53049771396103662</v>
      </c>
      <c r="D3">
        <f>INDEX(Weight!$B$2:$B$588,MATCH('Velocity + Weight'!$A3,Weight!$A$2:$A$588,0))</f>
        <v>0.34</v>
      </c>
      <c r="E3">
        <v>-0.47386158040736281</v>
      </c>
      <c r="F3" s="1">
        <v>0.34</v>
      </c>
      <c r="G3">
        <f t="shared" ref="G3:G66" si="0">C3+0.5306</f>
        <v>1.0228603896333954E-4</v>
      </c>
      <c r="H3">
        <f t="shared" ref="H3:H66" si="1">E3+0.50408</f>
        <v>3.0218419592637158E-2</v>
      </c>
      <c r="K3" t="s">
        <v>11</v>
      </c>
      <c r="L3">
        <f>_xlfn.STDEV.S(B2:B284)</f>
        <v>293.90361210442694</v>
      </c>
      <c r="N3">
        <f>283/3</f>
        <v>94.333333333333329</v>
      </c>
    </row>
    <row r="4" spans="1:14" x14ac:dyDescent="0.2">
      <c r="A4" t="s">
        <v>12</v>
      </c>
      <c r="B4">
        <f>INDEX(Velocity!$B$2:$B$566,MATCH('Velocity + Weight'!$A4,Velocity!$A$2:$A$566,0))</f>
        <v>1</v>
      </c>
      <c r="C4">
        <v>-0.53049771396103662</v>
      </c>
      <c r="D4">
        <f>INDEX(Weight!$B$2:$B$588,MATCH('Velocity + Weight'!$A4,Weight!$A$2:$A$588,0))</f>
        <v>0.34</v>
      </c>
      <c r="E4">
        <v>-0.47386158040736281</v>
      </c>
      <c r="F4" s="1">
        <v>0.34</v>
      </c>
      <c r="G4">
        <f t="shared" si="0"/>
        <v>1.0228603896333954E-4</v>
      </c>
      <c r="H4">
        <f t="shared" si="1"/>
        <v>3.0218419592637158E-2</v>
      </c>
      <c r="K4" t="s">
        <v>13</v>
      </c>
      <c r="L4">
        <f>MEDIAN(B2:B284)</f>
        <v>72</v>
      </c>
    </row>
    <row r="5" spans="1:14" x14ac:dyDescent="0.2">
      <c r="A5" t="s">
        <v>14</v>
      </c>
      <c r="B5">
        <f>INDEX(Velocity!$B$2:$B$566,MATCH('Velocity + Weight'!$A5,Velocity!$A$2:$A$566,0))</f>
        <v>435</v>
      </c>
      <c r="C5">
        <v>0.94617688997610516</v>
      </c>
      <c r="D5">
        <f>INDEX(Weight!$B$2:$B$588,MATCH('Velocity + Weight'!$A5,Weight!$A$2:$A$588,0))</f>
        <v>4.8</v>
      </c>
      <c r="E5">
        <v>-6.5471835255595426E-2</v>
      </c>
      <c r="F5" s="1">
        <v>4.8</v>
      </c>
      <c r="G5">
        <f t="shared" si="0"/>
        <v>1.4767768899761051</v>
      </c>
      <c r="H5">
        <f t="shared" si="1"/>
        <v>0.43860816474440456</v>
      </c>
    </row>
    <row r="6" spans="1:14" x14ac:dyDescent="0.2">
      <c r="A6" t="s">
        <v>18</v>
      </c>
      <c r="B6">
        <f>INDEX(Velocity!$B$2:$B$566,MATCH('Velocity + Weight'!$A6,Velocity!$A$2:$A$566,0))</f>
        <v>276</v>
      </c>
      <c r="C6">
        <v>0.40518319867194491</v>
      </c>
      <c r="D6">
        <f>INDEX(Weight!$B$2:$B$588,MATCH('Velocity + Weight'!$A6,Weight!$A$2:$A$588,0))</f>
        <v>2.72</v>
      </c>
      <c r="E6">
        <v>-0.25593162671650932</v>
      </c>
      <c r="F6" s="1">
        <v>2.72</v>
      </c>
      <c r="G6">
        <f t="shared" si="0"/>
        <v>0.93578319867194493</v>
      </c>
      <c r="H6">
        <f t="shared" si="1"/>
        <v>0.24814837328349065</v>
      </c>
      <c r="K6" t="s">
        <v>2</v>
      </c>
    </row>
    <row r="7" spans="1:14" x14ac:dyDescent="0.2">
      <c r="A7" t="s">
        <v>19</v>
      </c>
      <c r="B7">
        <f>INDEX(Velocity!$B$2:$B$566,MATCH('Velocity + Weight'!$A7,Velocity!$A$2:$A$566,0))</f>
        <v>280</v>
      </c>
      <c r="C7">
        <v>0.41879310285569737</v>
      </c>
      <c r="D7">
        <f>INDEX(Weight!$B$2:$B$588,MATCH('Velocity + Weight'!$A7,Weight!$A$2:$A$588,0))</f>
        <v>5</v>
      </c>
      <c r="E7">
        <v>-4.7158393768969076E-2</v>
      </c>
      <c r="F7" s="1">
        <v>5</v>
      </c>
      <c r="G7">
        <f t="shared" si="0"/>
        <v>0.94939310285569734</v>
      </c>
      <c r="H7">
        <f t="shared" si="1"/>
        <v>0.4569216062310309</v>
      </c>
      <c r="K7" t="s">
        <v>9</v>
      </c>
      <c r="L7">
        <f>AVERAGE(F2:F565)</f>
        <v>5.5150140000000238</v>
      </c>
    </row>
    <row r="8" spans="1:14" x14ac:dyDescent="0.2">
      <c r="A8" t="s">
        <v>20</v>
      </c>
      <c r="B8">
        <f>INDEX(Velocity!$B$2:$B$566,MATCH('Velocity + Weight'!$A8,Velocity!$A$2:$A$566,0))</f>
        <v>311</v>
      </c>
      <c r="C8">
        <v>0.52426986027977895</v>
      </c>
      <c r="D8">
        <f>INDEX(Weight!$B$2:$B$588,MATCH('Velocity + Weight'!$A8,Weight!$A$2:$A$588,0))</f>
        <v>4.8</v>
      </c>
      <c r="E8">
        <v>-6.5471835255595426E-2</v>
      </c>
      <c r="F8" s="1">
        <v>4.8</v>
      </c>
      <c r="G8">
        <f t="shared" si="0"/>
        <v>1.054869860279779</v>
      </c>
      <c r="H8">
        <f t="shared" si="1"/>
        <v>0.43860816474440456</v>
      </c>
      <c r="K8" t="s">
        <v>11</v>
      </c>
      <c r="L8">
        <f>_xlfn.STDEV.S(F2:F565)</f>
        <v>10.920940236495305</v>
      </c>
    </row>
    <row r="9" spans="1:14" x14ac:dyDescent="0.2">
      <c r="A9" t="s">
        <v>21</v>
      </c>
      <c r="B9">
        <f>INDEX(Velocity!$B$2:$B$566,MATCH('Velocity + Weight'!$A9,Velocity!$A$2:$A$566,0))</f>
        <v>232</v>
      </c>
      <c r="C9">
        <v>0.25547425265066787</v>
      </c>
      <c r="D9">
        <f>INDEX(Weight!$B$2:$B$588,MATCH('Velocity + Weight'!$A9,Weight!$A$2:$A$588,0))</f>
        <v>1</v>
      </c>
      <c r="E9">
        <v>-0.41342722350149591</v>
      </c>
      <c r="F9" s="1">
        <v>1</v>
      </c>
      <c r="G9">
        <f t="shared" si="0"/>
        <v>0.78607425265066788</v>
      </c>
      <c r="H9">
        <f t="shared" si="1"/>
        <v>9.0652776498504062E-2</v>
      </c>
      <c r="K9" t="s">
        <v>13</v>
      </c>
      <c r="L9">
        <f>MEDIAN(F2:F565)</f>
        <v>2</v>
      </c>
    </row>
    <row r="10" spans="1:14" x14ac:dyDescent="0.2">
      <c r="A10" t="s">
        <v>22</v>
      </c>
      <c r="B10">
        <f>INDEX(Velocity!$B$2:$B$566,MATCH('Velocity + Weight'!$A10,Velocity!$A$2:$A$566,0))</f>
        <v>308</v>
      </c>
      <c r="C10">
        <v>0.51406243214196456</v>
      </c>
      <c r="D10">
        <f>INDEX(Weight!$B$2:$B$588,MATCH('Velocity + Weight'!$A10,Weight!$A$2:$A$588,0))</f>
        <v>1</v>
      </c>
      <c r="E10">
        <v>-0.41342722350149591</v>
      </c>
      <c r="F10" s="1">
        <v>1</v>
      </c>
      <c r="G10">
        <f t="shared" si="0"/>
        <v>1.0446624321419646</v>
      </c>
      <c r="H10">
        <f t="shared" si="1"/>
        <v>9.0652776498504062E-2</v>
      </c>
    </row>
    <row r="11" spans="1:14" x14ac:dyDescent="0.2">
      <c r="A11" t="s">
        <v>23</v>
      </c>
      <c r="B11">
        <f>INDEX(Velocity!$B$2:$B$566,MATCH('Velocity + Weight'!$A11,Velocity!$A$2:$A$566,0))</f>
        <v>386</v>
      </c>
      <c r="C11">
        <v>0.77945556372513747</v>
      </c>
      <c r="D11">
        <f>INDEX(Weight!$B$2:$B$588,MATCH('Velocity + Weight'!$A11,Weight!$A$2:$A$588,0))</f>
        <v>4.8</v>
      </c>
      <c r="E11">
        <v>-6.5471835255595426E-2</v>
      </c>
      <c r="F11" s="1">
        <v>4.8</v>
      </c>
      <c r="G11">
        <f t="shared" si="0"/>
        <v>1.3100555637251374</v>
      </c>
      <c r="H11">
        <f t="shared" si="1"/>
        <v>0.43860816474440456</v>
      </c>
    </row>
    <row r="12" spans="1:14" x14ac:dyDescent="0.2">
      <c r="A12" t="s">
        <v>24</v>
      </c>
      <c r="B12">
        <f>INDEX(Velocity!$B$2:$B$566,MATCH('Velocity + Weight'!$A12,Velocity!$A$2:$A$566,0))</f>
        <v>369</v>
      </c>
      <c r="C12">
        <v>0.72161347094418959</v>
      </c>
      <c r="D12">
        <f>INDEX(Weight!$B$2:$B$588,MATCH('Velocity + Weight'!$A12,Weight!$A$2:$A$588,0))</f>
        <v>4.8</v>
      </c>
      <c r="E12">
        <v>-6.5471835255595426E-2</v>
      </c>
      <c r="F12" s="1">
        <v>4.8</v>
      </c>
      <c r="G12">
        <f t="shared" si="0"/>
        <v>1.2522134709441897</v>
      </c>
      <c r="H12">
        <f t="shared" si="1"/>
        <v>0.43860816474440456</v>
      </c>
    </row>
    <row r="13" spans="1:14" x14ac:dyDescent="0.2">
      <c r="A13" t="s">
        <v>25</v>
      </c>
      <c r="B13">
        <f>INDEX(Velocity!$B$2:$B$566,MATCH('Velocity + Weight'!$A13,Velocity!$A$2:$A$566,0))</f>
        <v>1</v>
      </c>
      <c r="C13">
        <v>-0.53049771396103662</v>
      </c>
      <c r="D13">
        <f>INDEX(Weight!$B$2:$B$588,MATCH('Velocity + Weight'!$A13,Weight!$A$2:$A$588,0))</f>
        <v>0.01</v>
      </c>
      <c r="E13">
        <v>-0.50407875886029629</v>
      </c>
      <c r="F13" s="1">
        <v>0.01</v>
      </c>
      <c r="G13">
        <f t="shared" si="0"/>
        <v>1.0228603896333954E-4</v>
      </c>
      <c r="H13">
        <f t="shared" si="1"/>
        <v>1.241139703678229E-6</v>
      </c>
    </row>
    <row r="14" spans="1:14" x14ac:dyDescent="0.2">
      <c r="A14" t="s">
        <v>26</v>
      </c>
      <c r="B14">
        <f>INDEX(Velocity!$B$2:$B$566,MATCH('Velocity + Weight'!$A14,Velocity!$A$2:$A$566,0))</f>
        <v>312</v>
      </c>
      <c r="C14">
        <v>0.52767233632571697</v>
      </c>
      <c r="D14">
        <f>INDEX(Weight!$B$2:$B$588,MATCH('Velocity + Weight'!$A14,Weight!$A$2:$A$588,0))</f>
        <v>4.8</v>
      </c>
      <c r="E14">
        <v>-6.5471835255595426E-2</v>
      </c>
      <c r="F14" s="1">
        <v>4.8</v>
      </c>
      <c r="G14">
        <f t="shared" si="0"/>
        <v>1.0582723363257169</v>
      </c>
      <c r="H14">
        <f t="shared" si="1"/>
        <v>0.43860816474440456</v>
      </c>
    </row>
    <row r="15" spans="1:14" x14ac:dyDescent="0.2">
      <c r="A15" t="s">
        <v>27</v>
      </c>
      <c r="B15">
        <f>INDEX(Velocity!$B$2:$B$566,MATCH('Velocity + Weight'!$A15,Velocity!$A$2:$A$566,0))</f>
        <v>384</v>
      </c>
      <c r="C15">
        <v>0.77265061163326132</v>
      </c>
      <c r="D15">
        <f>INDEX(Weight!$B$2:$B$588,MATCH('Velocity + Weight'!$A15,Weight!$A$2:$A$588,0))</f>
        <v>4.8</v>
      </c>
      <c r="E15">
        <v>-6.5471835255595426E-2</v>
      </c>
      <c r="F15" s="1">
        <v>4.8</v>
      </c>
      <c r="G15">
        <f t="shared" si="0"/>
        <v>1.3032506116332612</v>
      </c>
      <c r="H15">
        <f t="shared" si="1"/>
        <v>0.43860816474440456</v>
      </c>
    </row>
    <row r="16" spans="1:14" x14ac:dyDescent="0.2">
      <c r="A16" t="s">
        <v>28</v>
      </c>
      <c r="B16">
        <f>INDEX(Velocity!$B$2:$B$566,MATCH('Velocity + Weight'!$A16,Velocity!$A$2:$A$566,0))</f>
        <v>551</v>
      </c>
      <c r="C16">
        <v>1.3408641113049264</v>
      </c>
      <c r="D16">
        <f>INDEX(Weight!$B$2:$B$588,MATCH('Velocity + Weight'!$A16,Weight!$A$2:$A$588,0))</f>
        <v>21.5</v>
      </c>
      <c r="E16">
        <v>1.4637005288777041</v>
      </c>
      <c r="F16" s="1">
        <v>21.5</v>
      </c>
      <c r="G16">
        <f t="shared" si="0"/>
        <v>1.8714641113049264</v>
      </c>
      <c r="H16">
        <f t="shared" si="1"/>
        <v>1.9677805288777042</v>
      </c>
    </row>
    <row r="17" spans="1:14" x14ac:dyDescent="0.2">
      <c r="A17" t="s">
        <v>29</v>
      </c>
      <c r="B17">
        <f>INDEX(Velocity!$B$2:$B$566,MATCH('Velocity + Weight'!$A17,Velocity!$A$2:$A$566,0))</f>
        <v>227</v>
      </c>
      <c r="C17">
        <v>0.23846187242097727</v>
      </c>
      <c r="D17">
        <f>INDEX(Weight!$B$2:$B$588,MATCH('Velocity + Weight'!$A17,Weight!$A$2:$A$588,0))</f>
        <v>2.72</v>
      </c>
      <c r="E17">
        <v>-0.25593162671650932</v>
      </c>
      <c r="F17" s="1">
        <v>2.72</v>
      </c>
      <c r="G17">
        <f t="shared" si="0"/>
        <v>0.76906187242097723</v>
      </c>
      <c r="H17">
        <f t="shared" si="1"/>
        <v>0.24814837328349065</v>
      </c>
      <c r="M17" s="2"/>
    </row>
    <row r="18" spans="1:14" x14ac:dyDescent="0.2">
      <c r="A18" t="s">
        <v>30</v>
      </c>
      <c r="B18">
        <f>INDEX(Velocity!$B$2:$B$566,MATCH('Velocity + Weight'!$A18,Velocity!$A$2:$A$566,0))</f>
        <v>322</v>
      </c>
      <c r="C18">
        <v>0.56169709678509816</v>
      </c>
      <c r="D18">
        <f>INDEX(Weight!$B$2:$B$588,MATCH('Velocity + Weight'!$A18,Weight!$A$2:$A$588,0))</f>
        <v>5.8</v>
      </c>
      <c r="E18">
        <v>2.6095372177536273E-2</v>
      </c>
      <c r="F18" s="1">
        <v>5.8</v>
      </c>
      <c r="G18">
        <f t="shared" si="0"/>
        <v>1.092297096785098</v>
      </c>
      <c r="H18">
        <f t="shared" si="1"/>
        <v>0.5301753721775363</v>
      </c>
    </row>
    <row r="19" spans="1:14" x14ac:dyDescent="0.2">
      <c r="A19" t="s">
        <v>31</v>
      </c>
      <c r="B19">
        <f>INDEX(Velocity!$B$2:$B$566,MATCH('Velocity + Weight'!$A19,Velocity!$A$2:$A$566,0))</f>
        <v>288</v>
      </c>
      <c r="C19">
        <v>0.44601291122320225</v>
      </c>
      <c r="D19">
        <f>INDEX(Weight!$B$2:$B$588,MATCH('Velocity + Weight'!$A19,Weight!$A$2:$A$588,0))</f>
        <v>10</v>
      </c>
      <c r="E19">
        <v>0.41067764339668944</v>
      </c>
      <c r="F19" s="1">
        <v>10</v>
      </c>
      <c r="G19">
        <f t="shared" si="0"/>
        <v>0.97661291122320226</v>
      </c>
      <c r="H19">
        <f t="shared" si="1"/>
        <v>0.91475764339668941</v>
      </c>
    </row>
    <row r="20" spans="1:14" x14ac:dyDescent="0.2">
      <c r="A20" t="s">
        <v>32</v>
      </c>
      <c r="B20">
        <f>INDEX(Velocity!$B$2:$B$566,MATCH('Velocity + Weight'!$A20,Velocity!$A$2:$A$566,0))</f>
        <v>375</v>
      </c>
      <c r="C20">
        <v>0.74202832721981826</v>
      </c>
      <c r="D20">
        <f>INDEX(Weight!$B$2:$B$588,MATCH('Velocity + Weight'!$A20,Weight!$A$2:$A$588,0))</f>
        <v>10.1</v>
      </c>
      <c r="E20">
        <v>0.41983436414000258</v>
      </c>
      <c r="F20" s="1">
        <v>10.1</v>
      </c>
      <c r="G20">
        <f t="shared" si="0"/>
        <v>1.2726283272198182</v>
      </c>
      <c r="H20">
        <f t="shared" si="1"/>
        <v>0.9239143641400025</v>
      </c>
    </row>
    <row r="21" spans="1:14" x14ac:dyDescent="0.2">
      <c r="A21" t="s">
        <v>33</v>
      </c>
      <c r="B21">
        <f>INDEX(Velocity!$B$2:$B$566,MATCH('Velocity + Weight'!$A21,Velocity!$A$2:$A$566,0))</f>
        <v>2</v>
      </c>
      <c r="C21">
        <v>-0.52709523791509849</v>
      </c>
      <c r="D21">
        <f>INDEX(Weight!$B$2:$B$588,MATCH('Velocity + Weight'!$A21,Weight!$A$2:$A$588,0))</f>
        <v>0.01</v>
      </c>
      <c r="E21">
        <v>-0.50407875886029629</v>
      </c>
      <c r="F21" s="1">
        <v>0.01</v>
      </c>
      <c r="G21">
        <f t="shared" si="0"/>
        <v>3.5047620849014693E-3</v>
      </c>
      <c r="H21">
        <f t="shared" si="1"/>
        <v>1.241139703678229E-6</v>
      </c>
    </row>
    <row r="22" spans="1:14" x14ac:dyDescent="0.2">
      <c r="A22" t="s">
        <v>37</v>
      </c>
      <c r="B22">
        <f>INDEX(Velocity!$B$2:$B$566,MATCH('Velocity + Weight'!$A22,Velocity!$A$2:$A$566,0))</f>
        <v>376</v>
      </c>
      <c r="C22">
        <v>0.74543080326575639</v>
      </c>
      <c r="D22">
        <f>INDEX(Weight!$B$2:$B$588,MATCH('Velocity + Weight'!$A22,Weight!$A$2:$A$588,0))</f>
        <v>10.25</v>
      </c>
      <c r="E22">
        <v>0.43356944525497237</v>
      </c>
      <c r="F22" s="1">
        <v>10.25</v>
      </c>
      <c r="G22">
        <f t="shared" si="0"/>
        <v>1.2760308032657564</v>
      </c>
      <c r="H22">
        <f t="shared" si="1"/>
        <v>0.9376494452549724</v>
      </c>
    </row>
    <row r="23" spans="1:14" x14ac:dyDescent="0.2">
      <c r="A23" t="s">
        <v>38</v>
      </c>
      <c r="B23">
        <f>INDEX(Velocity!$B$2:$B$566,MATCH('Velocity + Weight'!$A23,Velocity!$A$2:$A$566,0))</f>
        <v>312</v>
      </c>
      <c r="C23">
        <v>0.52767233632571697</v>
      </c>
      <c r="D23">
        <f>INDEX(Weight!$B$2:$B$588,MATCH('Velocity + Weight'!$A23,Weight!$A$2:$A$588,0))</f>
        <v>4.8</v>
      </c>
      <c r="E23">
        <v>-6.5471835255595426E-2</v>
      </c>
      <c r="F23" s="1">
        <v>4.8</v>
      </c>
      <c r="G23">
        <f t="shared" si="0"/>
        <v>1.0582723363257169</v>
      </c>
      <c r="H23">
        <f t="shared" si="1"/>
        <v>0.43860816474440456</v>
      </c>
    </row>
    <row r="24" spans="1:14" x14ac:dyDescent="0.2">
      <c r="A24" t="s">
        <v>39</v>
      </c>
      <c r="B24">
        <f>INDEX(Velocity!$B$2:$B$566,MATCH('Velocity + Weight'!$A24,Velocity!$A$2:$A$566,0))</f>
        <v>2</v>
      </c>
      <c r="C24">
        <v>-0.52709523791509849</v>
      </c>
      <c r="D24">
        <f>INDEX(Weight!$B$2:$B$588,MATCH('Velocity + Weight'!$A24,Weight!$A$2:$A$588,0))</f>
        <v>0.01</v>
      </c>
      <c r="E24">
        <v>-0.50407875886029629</v>
      </c>
      <c r="F24" s="1">
        <v>0.01</v>
      </c>
      <c r="G24">
        <f t="shared" si="0"/>
        <v>3.5047620849014693E-3</v>
      </c>
      <c r="H24">
        <f t="shared" si="1"/>
        <v>1.241139703678229E-6</v>
      </c>
      <c r="N24">
        <f>COUNTA(F2:F565)/3</f>
        <v>166.66666666666666</v>
      </c>
    </row>
    <row r="25" spans="1:14" x14ac:dyDescent="0.2">
      <c r="A25" t="s">
        <v>40</v>
      </c>
      <c r="B25">
        <f>INDEX(Velocity!$B$2:$B$566,MATCH('Velocity + Weight'!$A25,Velocity!$A$2:$A$566,0))</f>
        <v>302</v>
      </c>
      <c r="C25">
        <v>0.4936475758663359</v>
      </c>
      <c r="D25">
        <f>INDEX(Weight!$B$2:$B$588,MATCH('Velocity + Weight'!$A25,Weight!$A$2:$A$588,0))</f>
        <v>4.8</v>
      </c>
      <c r="E25">
        <v>-6.5471835255595426E-2</v>
      </c>
      <c r="F25" s="1">
        <v>4.8</v>
      </c>
      <c r="G25">
        <f t="shared" si="0"/>
        <v>1.0242475758663359</v>
      </c>
      <c r="H25">
        <f t="shared" si="1"/>
        <v>0.43860816474440456</v>
      </c>
    </row>
    <row r="26" spans="1:14" x14ac:dyDescent="0.2">
      <c r="A26" t="s">
        <v>41</v>
      </c>
      <c r="B26">
        <f>INDEX(Velocity!$B$2:$B$566,MATCH('Velocity + Weight'!$A26,Velocity!$A$2:$A$566,0))</f>
        <v>472</v>
      </c>
      <c r="C26">
        <v>1.0720685036758153</v>
      </c>
      <c r="D26">
        <f>INDEX(Weight!$B$2:$B$588,MATCH('Velocity + Weight'!$A26,Weight!$A$2:$A$588,0))</f>
        <v>20</v>
      </c>
      <c r="E26">
        <v>1.3263497177280066</v>
      </c>
      <c r="F26" s="1">
        <v>20</v>
      </c>
      <c r="G26">
        <f t="shared" si="0"/>
        <v>1.6026685036758153</v>
      </c>
      <c r="H26">
        <f t="shared" si="1"/>
        <v>1.8304297177280064</v>
      </c>
    </row>
    <row r="27" spans="1:14" x14ac:dyDescent="0.2">
      <c r="A27" t="s">
        <v>42</v>
      </c>
      <c r="B27">
        <f>INDEX(Velocity!$B$2:$B$566,MATCH('Velocity + Weight'!$A27,Velocity!$A$2:$A$566,0))</f>
        <v>78</v>
      </c>
      <c r="C27">
        <v>-0.26850705842380179</v>
      </c>
      <c r="D27">
        <f>INDEX(Weight!$B$2:$B$588,MATCH('Velocity + Weight'!$A27,Weight!$A$2:$A$588,0))</f>
        <v>20</v>
      </c>
      <c r="E27">
        <v>1.3263497177280066</v>
      </c>
      <c r="F27" s="1">
        <v>20</v>
      </c>
      <c r="G27">
        <f t="shared" si="0"/>
        <v>0.26209294157619817</v>
      </c>
      <c r="H27">
        <f t="shared" si="1"/>
        <v>1.8304297177280064</v>
      </c>
    </row>
    <row r="28" spans="1:14" x14ac:dyDescent="0.2">
      <c r="A28" t="s">
        <v>43</v>
      </c>
      <c r="B28">
        <f>INDEX(Velocity!$B$2:$B$566,MATCH('Velocity + Weight'!$A28,Velocity!$A$2:$A$566,0))</f>
        <v>72</v>
      </c>
      <c r="C28">
        <v>-0.28892191469943052</v>
      </c>
      <c r="D28">
        <f>INDEX(Weight!$B$2:$B$588,MATCH('Velocity + Weight'!$A28,Weight!$A$2:$A$588,0))</f>
        <v>20</v>
      </c>
      <c r="E28">
        <v>1.3263497177280066</v>
      </c>
      <c r="F28" s="1">
        <v>20</v>
      </c>
      <c r="G28">
        <f t="shared" si="0"/>
        <v>0.24167808530056945</v>
      </c>
      <c r="H28">
        <f t="shared" si="1"/>
        <v>1.8304297177280064</v>
      </c>
    </row>
    <row r="29" spans="1:14" x14ac:dyDescent="0.2">
      <c r="A29" t="s">
        <v>44</v>
      </c>
      <c r="B29">
        <f>INDEX(Velocity!$B$2:$B$566,MATCH('Velocity + Weight'!$A29,Velocity!$A$2:$A$566,0))</f>
        <v>300</v>
      </c>
      <c r="C29">
        <v>0.48684262377445964</v>
      </c>
      <c r="D29">
        <f>INDEX(Weight!$B$2:$B$588,MATCH('Velocity + Weight'!$A29,Weight!$A$2:$A$588,0))</f>
        <v>11.36</v>
      </c>
      <c r="E29">
        <v>0.53520904550574855</v>
      </c>
      <c r="F29" s="1">
        <v>11.36</v>
      </c>
      <c r="G29">
        <f t="shared" si="0"/>
        <v>1.0174426237744596</v>
      </c>
      <c r="H29">
        <f t="shared" si="1"/>
        <v>1.0392890455057486</v>
      </c>
    </row>
    <row r="30" spans="1:14" x14ac:dyDescent="0.2">
      <c r="A30" t="s">
        <v>45</v>
      </c>
      <c r="B30">
        <f>INDEX(Velocity!$B$2:$B$566,MATCH('Velocity + Weight'!$A30,Velocity!$A$2:$A$566,0))</f>
        <v>307</v>
      </c>
      <c r="C30">
        <v>0.51065995609602644</v>
      </c>
      <c r="D30">
        <f>INDEX(Weight!$B$2:$B$588,MATCH('Velocity + Weight'!$A30,Weight!$A$2:$A$588,0))</f>
        <v>11.36</v>
      </c>
      <c r="E30">
        <v>0.53520904550574855</v>
      </c>
      <c r="F30" s="1">
        <v>11.36</v>
      </c>
      <c r="G30">
        <f t="shared" si="0"/>
        <v>1.0412599560960265</v>
      </c>
      <c r="H30">
        <f t="shared" si="1"/>
        <v>1.0392890455057486</v>
      </c>
    </row>
    <row r="31" spans="1:14" x14ac:dyDescent="0.2">
      <c r="A31" t="s">
        <v>46</v>
      </c>
      <c r="B31">
        <f>INDEX(Velocity!$B$2:$B$566,MATCH('Velocity + Weight'!$A31,Velocity!$A$2:$A$566,0))</f>
        <v>71</v>
      </c>
      <c r="C31">
        <v>-0.29232439074536865</v>
      </c>
      <c r="D31">
        <f>INDEX(Weight!$B$2:$B$588,MATCH('Velocity + Weight'!$A31,Weight!$A$2:$A$588,0))</f>
        <v>20</v>
      </c>
      <c r="E31">
        <v>1.3263497177280066</v>
      </c>
      <c r="F31" s="1">
        <v>20</v>
      </c>
      <c r="G31">
        <f t="shared" si="0"/>
        <v>0.23827560925463132</v>
      </c>
      <c r="H31">
        <f t="shared" si="1"/>
        <v>1.8304297177280064</v>
      </c>
    </row>
    <row r="32" spans="1:14" x14ac:dyDescent="0.2">
      <c r="A32" t="s">
        <v>47</v>
      </c>
      <c r="B32">
        <f>INDEX(Velocity!$B$2:$B$566,MATCH('Velocity + Weight'!$A32,Velocity!$A$2:$A$566,0))</f>
        <v>286</v>
      </c>
      <c r="C32">
        <v>0.43920795913132604</v>
      </c>
      <c r="D32">
        <f>INDEX(Weight!$B$2:$B$588,MATCH('Velocity + Weight'!$A32,Weight!$A$2:$A$588,0))</f>
        <v>4.8</v>
      </c>
      <c r="E32">
        <v>-6.5471835255595426E-2</v>
      </c>
      <c r="F32" s="1">
        <v>4.8</v>
      </c>
      <c r="G32">
        <f t="shared" si="0"/>
        <v>0.969807959131326</v>
      </c>
      <c r="H32">
        <f t="shared" si="1"/>
        <v>0.43860816474440456</v>
      </c>
    </row>
    <row r="33" spans="1:8" x14ac:dyDescent="0.2">
      <c r="A33" t="s">
        <v>48</v>
      </c>
      <c r="B33">
        <f>INDEX(Velocity!$B$2:$B$566,MATCH('Velocity + Weight'!$A33,Velocity!$A$2:$A$566,0))</f>
        <v>255</v>
      </c>
      <c r="C33">
        <v>0.33373120170724446</v>
      </c>
      <c r="D33">
        <f>INDEX(Weight!$B$2:$B$588,MATCH('Velocity + Weight'!$A33,Weight!$A$2:$A$588,0))</f>
        <v>4.7</v>
      </c>
      <c r="E33">
        <v>-7.4628555998908566E-2</v>
      </c>
      <c r="F33" s="1">
        <v>4.7</v>
      </c>
      <c r="G33">
        <f t="shared" si="0"/>
        <v>0.86433120170724442</v>
      </c>
      <c r="H33">
        <f t="shared" si="1"/>
        <v>0.42945144400109142</v>
      </c>
    </row>
    <row r="34" spans="1:8" x14ac:dyDescent="0.2">
      <c r="A34" t="s">
        <v>16</v>
      </c>
      <c r="B34">
        <f>INDEX(Velocity!$B$2:$B$566,MATCH('Velocity + Weight'!$A34,Velocity!$A$2:$A$566,0))</f>
        <v>2279</v>
      </c>
      <c r="C34">
        <v>7.2203427186859885</v>
      </c>
      <c r="D34">
        <f>INDEX(Weight!$B$2:$B$588,MATCH('Velocity + Weight'!$A34,Weight!$A$2:$A$588,0))</f>
        <v>0.22</v>
      </c>
      <c r="E34">
        <v>-0.48484964529933866</v>
      </c>
      <c r="F34" s="1">
        <v>0.22</v>
      </c>
      <c r="G34">
        <f t="shared" si="0"/>
        <v>7.7509427186859883</v>
      </c>
      <c r="H34">
        <f t="shared" si="1"/>
        <v>1.9230354700661312E-2</v>
      </c>
    </row>
    <row r="35" spans="1:8" x14ac:dyDescent="0.2">
      <c r="A35" t="s">
        <v>49</v>
      </c>
      <c r="B35">
        <f>INDEX(Velocity!$B$2:$B$566,MATCH('Velocity + Weight'!$A35,Velocity!$A$2:$A$566,0))</f>
        <v>132</v>
      </c>
      <c r="C35">
        <v>-8.4773351943143629E-2</v>
      </c>
      <c r="D35">
        <f>INDEX(Weight!$B$2:$B$588,MATCH('Velocity + Weight'!$A35,Weight!$A$2:$A$588,0))</f>
        <v>4.8</v>
      </c>
      <c r="E35">
        <v>-6.5471835255595426E-2</v>
      </c>
      <c r="F35" s="1">
        <v>4.8</v>
      </c>
      <c r="G35">
        <f t="shared" si="0"/>
        <v>0.44582664805685635</v>
      </c>
      <c r="H35">
        <f t="shared" si="1"/>
        <v>0.43860816474440456</v>
      </c>
    </row>
    <row r="36" spans="1:8" x14ac:dyDescent="0.2">
      <c r="A36" t="s">
        <v>36</v>
      </c>
      <c r="B36">
        <f>INDEX(Velocity!$B$2:$B$566,MATCH('Velocity + Weight'!$A36,Velocity!$A$2:$A$566,0))</f>
        <v>2805</v>
      </c>
      <c r="C36">
        <v>9.0100451188494368</v>
      </c>
      <c r="D36">
        <f>INDEX(Weight!$B$2:$B$588,MATCH('Velocity + Weight'!$A36,Weight!$A$2:$A$588,0))</f>
        <v>0.9</v>
      </c>
      <c r="E36">
        <v>-0.42258394424480905</v>
      </c>
      <c r="F36" s="1">
        <v>0.9</v>
      </c>
      <c r="G36">
        <f t="shared" si="0"/>
        <v>9.5406451188494366</v>
      </c>
      <c r="H36">
        <f t="shared" si="1"/>
        <v>8.1496055755190921E-2</v>
      </c>
    </row>
    <row r="37" spans="1:8" x14ac:dyDescent="0.2">
      <c r="A37" t="s">
        <v>51</v>
      </c>
      <c r="B37">
        <f>INDEX(Velocity!$B$2:$B$566,MATCH('Velocity + Weight'!$A37,Velocity!$A$2:$A$566,0))</f>
        <v>212</v>
      </c>
      <c r="C37">
        <v>0.18742473173190555</v>
      </c>
      <c r="D37">
        <f>INDEX(Weight!$B$2:$B$588,MATCH('Velocity + Weight'!$A37,Weight!$A$2:$A$588,0))</f>
        <v>5.65</v>
      </c>
      <c r="E37">
        <v>1.2360291062566565E-2</v>
      </c>
      <c r="F37" s="1">
        <v>5.65</v>
      </c>
      <c r="G37">
        <f t="shared" si="0"/>
        <v>0.71802473173190551</v>
      </c>
      <c r="H37">
        <f t="shared" si="1"/>
        <v>0.5164402910625665</v>
      </c>
    </row>
    <row r="38" spans="1:8" x14ac:dyDescent="0.2">
      <c r="A38" t="s">
        <v>52</v>
      </c>
      <c r="B38">
        <f>INDEX(Velocity!$B$2:$B$566,MATCH('Velocity + Weight'!$A38,Velocity!$A$2:$A$566,0))</f>
        <v>419</v>
      </c>
      <c r="C38">
        <v>0.89173727324109531</v>
      </c>
      <c r="D38">
        <f>INDEX(Weight!$B$2:$B$588,MATCH('Velocity + Weight'!$A38,Weight!$A$2:$A$588,0))</f>
        <v>21.5</v>
      </c>
      <c r="E38">
        <v>1.4637005288777041</v>
      </c>
      <c r="F38" s="1">
        <v>21.5</v>
      </c>
      <c r="G38">
        <f t="shared" si="0"/>
        <v>1.4223372732410953</v>
      </c>
      <c r="H38">
        <f t="shared" si="1"/>
        <v>1.9677805288777042</v>
      </c>
    </row>
    <row r="39" spans="1:8" x14ac:dyDescent="0.2">
      <c r="A39" t="s">
        <v>53</v>
      </c>
      <c r="B39">
        <f>INDEX(Velocity!$B$2:$B$566,MATCH('Velocity + Weight'!$A39,Velocity!$A$2:$A$566,0))</f>
        <v>140</v>
      </c>
      <c r="C39">
        <v>-5.7553543575638709E-2</v>
      </c>
      <c r="D39">
        <f>INDEX(Weight!$B$2:$B$588,MATCH('Velocity + Weight'!$A39,Weight!$A$2:$A$588,0))</f>
        <v>4.8</v>
      </c>
      <c r="E39">
        <v>-6.5471835255595426E-2</v>
      </c>
      <c r="F39" s="1">
        <v>4.8</v>
      </c>
      <c r="G39">
        <f t="shared" si="0"/>
        <v>0.47304645642436127</v>
      </c>
      <c r="H39">
        <f t="shared" si="1"/>
        <v>0.43860816474440456</v>
      </c>
    </row>
    <row r="40" spans="1:8" x14ac:dyDescent="0.2">
      <c r="A40" t="s">
        <v>54</v>
      </c>
      <c r="B40">
        <f>INDEX(Velocity!$B$2:$B$566,MATCH('Velocity + Weight'!$A40,Velocity!$A$2:$A$566,0))</f>
        <v>301</v>
      </c>
      <c r="C40">
        <v>0.49024509982039777</v>
      </c>
      <c r="D40">
        <f>INDEX(Weight!$B$2:$B$588,MATCH('Velocity + Weight'!$A40,Weight!$A$2:$A$588,0))</f>
        <v>3.5</v>
      </c>
      <c r="E40">
        <v>-0.18450920491866662</v>
      </c>
      <c r="F40" s="1">
        <v>3.5</v>
      </c>
      <c r="G40">
        <f t="shared" si="0"/>
        <v>1.0208450998203977</v>
      </c>
      <c r="H40">
        <f t="shared" si="1"/>
        <v>0.31957079508133335</v>
      </c>
    </row>
    <row r="41" spans="1:8" x14ac:dyDescent="0.2">
      <c r="A41" t="s">
        <v>55</v>
      </c>
      <c r="B41">
        <f>INDEX(Velocity!$B$2:$B$566,MATCH('Velocity + Weight'!$A41,Velocity!$A$2:$A$566,0))</f>
        <v>73</v>
      </c>
      <c r="C41">
        <v>-0.28551943865349239</v>
      </c>
      <c r="D41">
        <f>INDEX(Weight!$B$2:$B$588,MATCH('Velocity + Weight'!$A41,Weight!$A$2:$A$588,0))</f>
        <v>20</v>
      </c>
      <c r="E41">
        <v>1.3263497177280066</v>
      </c>
      <c r="F41" s="1">
        <v>20</v>
      </c>
      <c r="G41">
        <f t="shared" si="0"/>
        <v>0.24508056134650757</v>
      </c>
      <c r="H41">
        <f t="shared" si="1"/>
        <v>1.8304297177280064</v>
      </c>
    </row>
    <row r="42" spans="1:8" x14ac:dyDescent="0.2">
      <c r="A42" t="s">
        <v>56</v>
      </c>
      <c r="B42">
        <f>INDEX(Velocity!$B$2:$B$566,MATCH('Velocity + Weight'!$A42,Velocity!$A$2:$A$566,0))</f>
        <v>357</v>
      </c>
      <c r="C42">
        <v>0.68078375839293215</v>
      </c>
      <c r="D42">
        <f>INDEX(Weight!$B$2:$B$588,MATCH('Velocity + Weight'!$A42,Weight!$A$2:$A$588,0))</f>
        <v>26.3</v>
      </c>
      <c r="E42">
        <v>1.9032231245567361</v>
      </c>
      <c r="F42" s="1">
        <v>26.3</v>
      </c>
      <c r="G42">
        <f t="shared" si="0"/>
        <v>1.2113837583929321</v>
      </c>
      <c r="H42">
        <f t="shared" si="1"/>
        <v>2.4073031245567362</v>
      </c>
    </row>
    <row r="43" spans="1:8" x14ac:dyDescent="0.2">
      <c r="A43" t="s">
        <v>57</v>
      </c>
      <c r="B43">
        <f>INDEX(Velocity!$B$2:$B$566,MATCH('Velocity + Weight'!$A43,Velocity!$A$2:$A$566,0))</f>
        <v>185</v>
      </c>
      <c r="C43">
        <v>9.5557878491576459E-2</v>
      </c>
      <c r="D43">
        <f>INDEX(Weight!$B$2:$B$588,MATCH('Velocity + Weight'!$A43,Weight!$A$2:$A$588,0))</f>
        <v>4.7</v>
      </c>
      <c r="E43">
        <v>-7.4628555998908566E-2</v>
      </c>
      <c r="F43" s="1">
        <v>4.7</v>
      </c>
      <c r="G43">
        <f t="shared" si="0"/>
        <v>0.62615787849157645</v>
      </c>
      <c r="H43">
        <f t="shared" si="1"/>
        <v>0.42945144400109142</v>
      </c>
    </row>
    <row r="44" spans="1:8" x14ac:dyDescent="0.2">
      <c r="A44" t="s">
        <v>58</v>
      </c>
      <c r="B44">
        <f>INDEX(Velocity!$B$2:$B$566,MATCH('Velocity + Weight'!$A44,Velocity!$A$2:$A$566,0))</f>
        <v>72</v>
      </c>
      <c r="C44">
        <v>-0.28892191469943052</v>
      </c>
      <c r="D44">
        <f>INDEX(Weight!$B$2:$B$588,MATCH('Velocity + Weight'!$A44,Weight!$A$2:$A$588,0))</f>
        <v>20</v>
      </c>
      <c r="E44">
        <v>1.3263497177280066</v>
      </c>
      <c r="F44" s="1">
        <v>20</v>
      </c>
      <c r="G44">
        <f t="shared" si="0"/>
        <v>0.24167808530056945</v>
      </c>
      <c r="H44">
        <f t="shared" si="1"/>
        <v>1.8304297177280064</v>
      </c>
    </row>
    <row r="45" spans="1:8" x14ac:dyDescent="0.2">
      <c r="A45" t="s">
        <v>59</v>
      </c>
      <c r="B45">
        <f>INDEX(Velocity!$B$2:$B$566,MATCH('Velocity + Weight'!$A45,Velocity!$A$2:$A$566,0))</f>
        <v>214</v>
      </c>
      <c r="C45">
        <v>0.19422968382378178</v>
      </c>
      <c r="D45">
        <f>INDEX(Weight!$B$2:$B$588,MATCH('Velocity + Weight'!$A45,Weight!$A$2:$A$588,0))</f>
        <v>4.8</v>
      </c>
      <c r="E45">
        <v>-6.5471835255595426E-2</v>
      </c>
      <c r="F45" s="1">
        <v>4.8</v>
      </c>
      <c r="G45">
        <f t="shared" si="0"/>
        <v>0.72482968382378177</v>
      </c>
      <c r="H45">
        <f t="shared" si="1"/>
        <v>0.43860816474440456</v>
      </c>
    </row>
    <row r="46" spans="1:8" x14ac:dyDescent="0.2">
      <c r="A46" t="s">
        <v>60</v>
      </c>
      <c r="B46">
        <f>INDEX(Velocity!$B$2:$B$566,MATCH('Velocity + Weight'!$A46,Velocity!$A$2:$A$566,0))</f>
        <v>57</v>
      </c>
      <c r="C46">
        <v>-0.33995905538850224</v>
      </c>
      <c r="D46">
        <f>INDEX(Weight!$B$2:$B$588,MATCH('Velocity + Weight'!$A46,Weight!$A$2:$A$588,0))</f>
        <v>20</v>
      </c>
      <c r="E46">
        <v>1.3263497177280066</v>
      </c>
      <c r="F46" s="1">
        <v>20</v>
      </c>
      <c r="G46">
        <f t="shared" si="0"/>
        <v>0.19064094461149772</v>
      </c>
      <c r="H46">
        <f t="shared" si="1"/>
        <v>1.8304297177280064</v>
      </c>
    </row>
    <row r="47" spans="1:8" x14ac:dyDescent="0.2">
      <c r="A47" t="s">
        <v>61</v>
      </c>
      <c r="B47">
        <f>INDEX(Velocity!$B$2:$B$566,MATCH('Velocity + Weight'!$A47,Velocity!$A$2:$A$566,0))</f>
        <v>169</v>
      </c>
      <c r="C47">
        <v>4.1118261756566618E-2</v>
      </c>
      <c r="D47">
        <f>INDEX(Weight!$B$2:$B$588,MATCH('Velocity + Weight'!$A47,Weight!$A$2:$A$588,0))</f>
        <v>6</v>
      </c>
      <c r="E47">
        <v>4.4408813664162626E-2</v>
      </c>
      <c r="F47" s="1">
        <v>6</v>
      </c>
      <c r="G47">
        <f t="shared" si="0"/>
        <v>0.57171826175656659</v>
      </c>
      <c r="H47">
        <f t="shared" si="1"/>
        <v>0.54848881366416258</v>
      </c>
    </row>
    <row r="48" spans="1:8" x14ac:dyDescent="0.2">
      <c r="A48" t="s">
        <v>62</v>
      </c>
      <c r="B48">
        <f>INDEX(Velocity!$B$2:$B$566,MATCH('Velocity + Weight'!$A48,Velocity!$A$2:$A$566,0))</f>
        <v>60</v>
      </c>
      <c r="C48">
        <v>-0.32975162725068791</v>
      </c>
      <c r="D48">
        <f>INDEX(Weight!$B$2:$B$588,MATCH('Velocity + Weight'!$A48,Weight!$A$2:$A$588,0))</f>
        <v>20</v>
      </c>
      <c r="E48">
        <v>1.3263497177280066</v>
      </c>
      <c r="F48" s="1">
        <v>20</v>
      </c>
      <c r="G48">
        <f t="shared" si="0"/>
        <v>0.20084837274931205</v>
      </c>
      <c r="H48">
        <f t="shared" si="1"/>
        <v>1.8304297177280064</v>
      </c>
    </row>
    <row r="49" spans="1:8" x14ac:dyDescent="0.2">
      <c r="A49" t="s">
        <v>63</v>
      </c>
      <c r="B49">
        <f>INDEX(Velocity!$B$2:$B$566,MATCH('Velocity + Weight'!$A49,Velocity!$A$2:$A$566,0))</f>
        <v>161</v>
      </c>
      <c r="C49">
        <v>1.3898453389061699E-2</v>
      </c>
      <c r="D49">
        <f>INDEX(Weight!$B$2:$B$588,MATCH('Velocity + Weight'!$A49,Weight!$A$2:$A$588,0))</f>
        <v>5.8</v>
      </c>
      <c r="E49">
        <v>2.6095372177536273E-2</v>
      </c>
      <c r="F49" s="1">
        <v>5.8</v>
      </c>
      <c r="G49">
        <f t="shared" si="0"/>
        <v>0.54449845338906167</v>
      </c>
      <c r="H49">
        <f t="shared" si="1"/>
        <v>0.5301753721775363</v>
      </c>
    </row>
    <row r="50" spans="1:8" x14ac:dyDescent="0.2">
      <c r="A50" t="s">
        <v>64</v>
      </c>
      <c r="B50">
        <f>INDEX(Velocity!$B$2:$B$566,MATCH('Velocity + Weight'!$A50,Velocity!$A$2:$A$566,0))</f>
        <v>86</v>
      </c>
      <c r="C50">
        <v>-0.24128725005629689</v>
      </c>
      <c r="D50">
        <f>INDEX(Weight!$B$2:$B$588,MATCH('Velocity + Weight'!$A50,Weight!$A$2:$A$588,0))</f>
        <v>20</v>
      </c>
      <c r="E50">
        <v>1.3263497177280066</v>
      </c>
      <c r="F50" s="1">
        <v>20</v>
      </c>
      <c r="G50">
        <f t="shared" si="0"/>
        <v>0.28931274994370304</v>
      </c>
      <c r="H50">
        <f t="shared" si="1"/>
        <v>1.8304297177280064</v>
      </c>
    </row>
    <row r="51" spans="1:8" x14ac:dyDescent="0.2">
      <c r="A51" t="s">
        <v>65</v>
      </c>
      <c r="B51">
        <f>INDEX(Velocity!$B$2:$B$566,MATCH('Velocity + Weight'!$A51,Velocity!$A$2:$A$566,0))</f>
        <v>1</v>
      </c>
      <c r="C51">
        <v>-0.53049771396103662</v>
      </c>
      <c r="D51">
        <f>INDEX(Weight!$B$2:$B$588,MATCH('Velocity + Weight'!$A51,Weight!$A$2:$A$588,0))</f>
        <v>0.95</v>
      </c>
      <c r="E51">
        <v>-0.41800558387315245</v>
      </c>
      <c r="F51" s="1">
        <v>0.95</v>
      </c>
      <c r="G51">
        <f t="shared" si="0"/>
        <v>1.0228603896333954E-4</v>
      </c>
      <c r="H51">
        <f t="shared" si="1"/>
        <v>8.6074416126847519E-2</v>
      </c>
    </row>
    <row r="52" spans="1:8" x14ac:dyDescent="0.2">
      <c r="A52" t="s">
        <v>66</v>
      </c>
      <c r="B52">
        <f>INDEX(Velocity!$B$2:$B$566,MATCH('Velocity + Weight'!$A52,Velocity!$A$2:$A$566,0))</f>
        <v>1</v>
      </c>
      <c r="C52">
        <v>-0.53049771396103662</v>
      </c>
      <c r="D52">
        <f>INDEX(Weight!$B$2:$B$588,MATCH('Velocity + Weight'!$A52,Weight!$A$2:$A$588,0))</f>
        <v>0.83</v>
      </c>
      <c r="E52">
        <v>-0.4289936487651283</v>
      </c>
      <c r="F52" s="1">
        <v>0.83</v>
      </c>
      <c r="G52">
        <f t="shared" si="0"/>
        <v>1.0228603896333954E-4</v>
      </c>
      <c r="H52">
        <f t="shared" si="1"/>
        <v>7.5086351234871673E-2</v>
      </c>
    </row>
    <row r="53" spans="1:8" x14ac:dyDescent="0.2">
      <c r="A53" t="s">
        <v>67</v>
      </c>
      <c r="B53">
        <f>INDEX(Velocity!$B$2:$B$566,MATCH('Velocity + Weight'!$A53,Velocity!$A$2:$A$566,0))</f>
        <v>1</v>
      </c>
      <c r="C53">
        <v>-0.53049771396103662</v>
      </c>
      <c r="D53">
        <f>INDEX(Weight!$B$2:$B$588,MATCH('Velocity + Weight'!$A53,Weight!$A$2:$A$588,0))</f>
        <v>0.83</v>
      </c>
      <c r="E53">
        <v>-0.4289936487651283</v>
      </c>
      <c r="F53" s="1">
        <v>0.83</v>
      </c>
      <c r="G53">
        <f t="shared" si="0"/>
        <v>1.0228603896333954E-4</v>
      </c>
      <c r="H53">
        <f t="shared" si="1"/>
        <v>7.5086351234871673E-2</v>
      </c>
    </row>
    <row r="54" spans="1:8" x14ac:dyDescent="0.2">
      <c r="A54" t="s">
        <v>68</v>
      </c>
      <c r="B54">
        <f>INDEX(Velocity!$B$2:$B$566,MATCH('Velocity + Weight'!$A54,Velocity!$A$2:$A$566,0))</f>
        <v>393</v>
      </c>
      <c r="C54">
        <v>0.80327289604670427</v>
      </c>
      <c r="D54">
        <f>INDEX(Weight!$B$2:$B$588,MATCH('Velocity + Weight'!$A54,Weight!$A$2:$A$588,0))</f>
        <v>10</v>
      </c>
      <c r="E54">
        <v>0.41067764339668944</v>
      </c>
      <c r="F54" s="1">
        <v>10</v>
      </c>
      <c r="G54">
        <f t="shared" si="0"/>
        <v>1.3338728960467043</v>
      </c>
      <c r="H54">
        <f t="shared" si="1"/>
        <v>0.91475764339668941</v>
      </c>
    </row>
    <row r="55" spans="1:8" x14ac:dyDescent="0.2">
      <c r="A55" t="s">
        <v>69</v>
      </c>
      <c r="B55">
        <f>INDEX(Velocity!$B$2:$B$566,MATCH('Velocity + Weight'!$A55,Velocity!$A$2:$A$566,0))</f>
        <v>132</v>
      </c>
      <c r="C55">
        <v>-8.4773351943143629E-2</v>
      </c>
      <c r="D55">
        <f>INDEX(Weight!$B$2:$B$588,MATCH('Velocity + Weight'!$A55,Weight!$A$2:$A$588,0))</f>
        <v>6</v>
      </c>
      <c r="E55">
        <v>4.4408813664162626E-2</v>
      </c>
      <c r="F55" s="1">
        <v>6</v>
      </c>
      <c r="G55">
        <f t="shared" si="0"/>
        <v>0.44582664805685635</v>
      </c>
      <c r="H55">
        <f t="shared" si="1"/>
        <v>0.54848881366416258</v>
      </c>
    </row>
    <row r="56" spans="1:8" x14ac:dyDescent="0.2">
      <c r="A56" t="s">
        <v>70</v>
      </c>
      <c r="B56">
        <f>INDEX(Velocity!$B$2:$B$566,MATCH('Velocity + Weight'!$A56,Velocity!$A$2:$A$566,0))</f>
        <v>277</v>
      </c>
      <c r="C56">
        <v>0.40858567471788299</v>
      </c>
      <c r="D56">
        <f>INDEX(Weight!$B$2:$B$588,MATCH('Velocity + Weight'!$A56,Weight!$A$2:$A$588,0))</f>
        <v>3.4</v>
      </c>
      <c r="E56">
        <v>-0.19366592566197982</v>
      </c>
      <c r="F56" s="1">
        <v>3.4</v>
      </c>
      <c r="G56">
        <f t="shared" si="0"/>
        <v>0.93918567471788295</v>
      </c>
      <c r="H56">
        <f t="shared" si="1"/>
        <v>0.31041407433802015</v>
      </c>
    </row>
    <row r="57" spans="1:8" x14ac:dyDescent="0.2">
      <c r="A57" t="s">
        <v>71</v>
      </c>
      <c r="B57">
        <f>INDEX(Velocity!$B$2:$B$566,MATCH('Velocity + Weight'!$A57,Velocity!$A$2:$A$566,0))</f>
        <v>229</v>
      </c>
      <c r="C57">
        <v>0.2452668245128535</v>
      </c>
      <c r="D57">
        <f>INDEX(Weight!$B$2:$B$588,MATCH('Velocity + Weight'!$A57,Weight!$A$2:$A$588,0))</f>
        <v>5.8</v>
      </c>
      <c r="E57">
        <v>2.6095372177536273E-2</v>
      </c>
      <c r="F57" s="1">
        <v>5.8</v>
      </c>
      <c r="G57">
        <f t="shared" si="0"/>
        <v>0.77586682451285349</v>
      </c>
      <c r="H57">
        <f t="shared" si="1"/>
        <v>0.5301753721775363</v>
      </c>
    </row>
    <row r="58" spans="1:8" x14ac:dyDescent="0.2">
      <c r="A58" t="s">
        <v>72</v>
      </c>
      <c r="B58">
        <f>INDEX(Velocity!$B$2:$B$566,MATCH('Velocity + Weight'!$A58,Velocity!$A$2:$A$566,0))</f>
        <v>16</v>
      </c>
      <c r="C58">
        <v>-0.47946057327196495</v>
      </c>
      <c r="D58">
        <f>INDEX(Weight!$B$2:$B$588,MATCH('Velocity + Weight'!$A58,Weight!$A$2:$A$588,0))</f>
        <v>4.8</v>
      </c>
      <c r="E58">
        <v>-6.5471835255595426E-2</v>
      </c>
      <c r="F58" s="1">
        <v>4.8</v>
      </c>
      <c r="G58">
        <f t="shared" si="0"/>
        <v>5.1139426728035009E-2</v>
      </c>
      <c r="H58">
        <f t="shared" si="1"/>
        <v>0.43860816474440456</v>
      </c>
    </row>
    <row r="59" spans="1:8" x14ac:dyDescent="0.2">
      <c r="A59" t="s">
        <v>73</v>
      </c>
      <c r="B59">
        <f>INDEX(Velocity!$B$2:$B$566,MATCH('Velocity + Weight'!$A59,Velocity!$A$2:$A$566,0))</f>
        <v>162</v>
      </c>
      <c r="C59">
        <v>1.7300929434999814E-2</v>
      </c>
      <c r="D59">
        <f>INDEX(Weight!$B$2:$B$588,MATCH('Velocity + Weight'!$A59,Weight!$A$2:$A$588,0))</f>
        <v>6</v>
      </c>
      <c r="E59">
        <v>4.4408813664162626E-2</v>
      </c>
      <c r="F59" s="1">
        <v>6</v>
      </c>
      <c r="G59">
        <f t="shared" si="0"/>
        <v>0.54790092943499979</v>
      </c>
      <c r="H59">
        <f t="shared" si="1"/>
        <v>0.54848881366416258</v>
      </c>
    </row>
    <row r="60" spans="1:8" x14ac:dyDescent="0.2">
      <c r="A60" t="s">
        <v>74</v>
      </c>
      <c r="B60">
        <f>INDEX(Velocity!$B$2:$B$566,MATCH('Velocity + Weight'!$A60,Velocity!$A$2:$A$566,0))</f>
        <v>138</v>
      </c>
      <c r="C60">
        <v>-6.4358495667514934E-2</v>
      </c>
      <c r="D60">
        <f>INDEX(Weight!$B$2:$B$588,MATCH('Velocity + Weight'!$A60,Weight!$A$2:$A$588,0))</f>
        <v>6</v>
      </c>
      <c r="E60">
        <v>4.4408813664162626E-2</v>
      </c>
      <c r="F60" s="1">
        <v>6</v>
      </c>
      <c r="G60">
        <f t="shared" si="0"/>
        <v>0.46624150433248501</v>
      </c>
      <c r="H60">
        <f t="shared" si="1"/>
        <v>0.54848881366416258</v>
      </c>
    </row>
    <row r="61" spans="1:8" x14ac:dyDescent="0.2">
      <c r="A61" t="s">
        <v>75</v>
      </c>
      <c r="B61">
        <f>INDEX(Velocity!$B$2:$B$566,MATCH('Velocity + Weight'!$A61,Velocity!$A$2:$A$566,0))</f>
        <v>139</v>
      </c>
      <c r="C61">
        <v>-6.0956019621576825E-2</v>
      </c>
      <c r="D61">
        <f>INDEX(Weight!$B$2:$B$588,MATCH('Velocity + Weight'!$A61,Weight!$A$2:$A$588,0))</f>
        <v>6</v>
      </c>
      <c r="E61">
        <v>4.4408813664162626E-2</v>
      </c>
      <c r="F61" s="1">
        <v>6</v>
      </c>
      <c r="G61">
        <f t="shared" si="0"/>
        <v>0.46964398037842314</v>
      </c>
      <c r="H61">
        <f t="shared" si="1"/>
        <v>0.54848881366416258</v>
      </c>
    </row>
    <row r="62" spans="1:8" x14ac:dyDescent="0.2">
      <c r="A62" t="s">
        <v>76</v>
      </c>
      <c r="B62">
        <f>INDEX(Velocity!$B$2:$B$566,MATCH('Velocity + Weight'!$A62,Velocity!$A$2:$A$566,0))</f>
        <v>151</v>
      </c>
      <c r="C62">
        <v>-2.0126307070319448E-2</v>
      </c>
      <c r="D62">
        <f>INDEX(Weight!$B$2:$B$588,MATCH('Velocity + Weight'!$A62,Weight!$A$2:$A$588,0))</f>
        <v>6</v>
      </c>
      <c r="E62">
        <v>4.4408813664162626E-2</v>
      </c>
      <c r="F62" s="1">
        <v>6</v>
      </c>
      <c r="G62">
        <f t="shared" si="0"/>
        <v>0.51047369292968048</v>
      </c>
      <c r="H62">
        <f t="shared" si="1"/>
        <v>0.54848881366416258</v>
      </c>
    </row>
    <row r="63" spans="1:8" x14ac:dyDescent="0.2">
      <c r="A63" t="s">
        <v>77</v>
      </c>
      <c r="B63">
        <f>INDEX(Velocity!$B$2:$B$566,MATCH('Velocity + Weight'!$A63,Velocity!$A$2:$A$566,0))</f>
        <v>79</v>
      </c>
      <c r="C63">
        <v>-0.26510458237786372</v>
      </c>
      <c r="D63">
        <f>INDEX(Weight!$B$2:$B$588,MATCH('Velocity + Weight'!$A63,Weight!$A$2:$A$588,0))</f>
        <v>20</v>
      </c>
      <c r="E63">
        <v>1.3263497177280066</v>
      </c>
      <c r="F63" s="1">
        <v>20</v>
      </c>
      <c r="G63">
        <f t="shared" si="0"/>
        <v>0.26549541762213624</v>
      </c>
      <c r="H63">
        <f t="shared" si="1"/>
        <v>1.8304297177280064</v>
      </c>
    </row>
    <row r="64" spans="1:8" x14ac:dyDescent="0.2">
      <c r="A64" t="s">
        <v>78</v>
      </c>
      <c r="B64">
        <f>INDEX(Velocity!$B$2:$B$566,MATCH('Velocity + Weight'!$A64,Velocity!$A$2:$A$566,0))</f>
        <v>263</v>
      </c>
      <c r="C64">
        <v>0.36095101007474939</v>
      </c>
      <c r="D64">
        <f>INDEX(Weight!$B$2:$B$588,MATCH('Velocity + Weight'!$A64,Weight!$A$2:$A$588,0))</f>
        <v>10.1</v>
      </c>
      <c r="E64">
        <v>0.41983436414000258</v>
      </c>
      <c r="F64" s="1">
        <v>10.1</v>
      </c>
      <c r="G64">
        <f t="shared" si="0"/>
        <v>0.89155101007474935</v>
      </c>
      <c r="H64">
        <f t="shared" si="1"/>
        <v>0.9239143641400025</v>
      </c>
    </row>
    <row r="65" spans="1:8" x14ac:dyDescent="0.2">
      <c r="A65" t="s">
        <v>79</v>
      </c>
      <c r="B65">
        <f>INDEX(Velocity!$B$2:$B$566,MATCH('Velocity + Weight'!$A65,Velocity!$A$2:$A$566,0))</f>
        <v>212</v>
      </c>
      <c r="C65">
        <v>0.18742473173190555</v>
      </c>
      <c r="D65">
        <f>INDEX(Weight!$B$2:$B$588,MATCH('Velocity + Weight'!$A65,Weight!$A$2:$A$588,0))</f>
        <v>26.3</v>
      </c>
      <c r="E65">
        <v>1.9032231245567361</v>
      </c>
      <c r="F65" s="1">
        <v>26.3</v>
      </c>
      <c r="G65">
        <f t="shared" si="0"/>
        <v>0.71802473173190551</v>
      </c>
      <c r="H65">
        <f t="shared" si="1"/>
        <v>2.4073031245567362</v>
      </c>
    </row>
    <row r="66" spans="1:8" x14ac:dyDescent="0.2">
      <c r="A66" t="s">
        <v>80</v>
      </c>
      <c r="B66">
        <f>INDEX(Velocity!$B$2:$B$566,MATCH('Velocity + Weight'!$A66,Velocity!$A$2:$A$566,0))</f>
        <v>410</v>
      </c>
      <c r="C66">
        <v>0.86111498882765225</v>
      </c>
      <c r="D66">
        <f>INDEX(Weight!$B$2:$B$588,MATCH('Velocity + Weight'!$A66,Weight!$A$2:$A$588,0))</f>
        <v>21</v>
      </c>
      <c r="E66">
        <v>1.4179169251611381</v>
      </c>
      <c r="F66" s="1">
        <v>21</v>
      </c>
      <c r="G66">
        <f t="shared" si="0"/>
        <v>1.3917149888276521</v>
      </c>
      <c r="H66">
        <f t="shared" si="1"/>
        <v>1.921996925161138</v>
      </c>
    </row>
    <row r="67" spans="1:8" x14ac:dyDescent="0.2">
      <c r="A67" t="s">
        <v>81</v>
      </c>
      <c r="B67">
        <f>INDEX(Velocity!$B$2:$B$566,MATCH('Velocity + Weight'!$A67,Velocity!$A$2:$A$566,0))</f>
        <v>56</v>
      </c>
      <c r="C67">
        <v>-0.34336153143444031</v>
      </c>
      <c r="D67">
        <f>INDEX(Weight!$B$2:$B$588,MATCH('Velocity + Weight'!$A67,Weight!$A$2:$A$588,0))</f>
        <v>10</v>
      </c>
      <c r="E67">
        <v>0.41067764339668944</v>
      </c>
      <c r="F67" s="1">
        <v>10</v>
      </c>
      <c r="G67">
        <f t="shared" ref="G67:G130" si="2">C67+0.5306</f>
        <v>0.18723846856555965</v>
      </c>
      <c r="H67">
        <f t="shared" ref="H67:H130" si="3">E67+0.50408</f>
        <v>0.91475764339668941</v>
      </c>
    </row>
    <row r="68" spans="1:8" x14ac:dyDescent="0.2">
      <c r="A68" t="s">
        <v>82</v>
      </c>
      <c r="B68">
        <f>INDEX(Velocity!$B$2:$B$566,MATCH('Velocity + Weight'!$A68,Velocity!$A$2:$A$566,0))</f>
        <v>67</v>
      </c>
      <c r="C68">
        <v>-0.30593429492912105</v>
      </c>
      <c r="D68">
        <f>INDEX(Weight!$B$2:$B$588,MATCH('Velocity + Weight'!$A68,Weight!$A$2:$A$588,0))</f>
        <v>10</v>
      </c>
      <c r="E68">
        <v>0.41067764339668944</v>
      </c>
      <c r="F68" s="1">
        <v>10</v>
      </c>
      <c r="G68">
        <f t="shared" si="2"/>
        <v>0.22466570507087891</v>
      </c>
      <c r="H68">
        <f t="shared" si="3"/>
        <v>0.91475764339668941</v>
      </c>
    </row>
    <row r="69" spans="1:8" x14ac:dyDescent="0.2">
      <c r="A69" t="s">
        <v>83</v>
      </c>
      <c r="B69">
        <f>INDEX(Velocity!$B$2:$B$566,MATCH('Velocity + Weight'!$A69,Velocity!$A$2:$A$566,0))</f>
        <v>63</v>
      </c>
      <c r="C69">
        <v>-0.31954419911287352</v>
      </c>
      <c r="D69">
        <f>INDEX(Weight!$B$2:$B$588,MATCH('Velocity + Weight'!$A69,Weight!$A$2:$A$588,0))</f>
        <v>20</v>
      </c>
      <c r="E69">
        <v>1.3263497177280066</v>
      </c>
      <c r="F69" s="1">
        <v>20</v>
      </c>
      <c r="G69">
        <f t="shared" si="2"/>
        <v>0.21105580088712644</v>
      </c>
      <c r="H69">
        <f t="shared" si="3"/>
        <v>1.8304297177280064</v>
      </c>
    </row>
    <row r="70" spans="1:8" x14ac:dyDescent="0.2">
      <c r="A70" t="s">
        <v>84</v>
      </c>
      <c r="B70">
        <f>INDEX(Velocity!$B$2:$B$566,MATCH('Velocity + Weight'!$A70,Velocity!$A$2:$A$566,0))</f>
        <v>54</v>
      </c>
      <c r="C70">
        <v>-0.35016648352631657</v>
      </c>
      <c r="D70">
        <f>INDEX(Weight!$B$2:$B$588,MATCH('Velocity + Weight'!$A70,Weight!$A$2:$A$588,0))</f>
        <v>10</v>
      </c>
      <c r="E70">
        <v>0.41067764339668944</v>
      </c>
      <c r="F70" s="1">
        <v>10</v>
      </c>
      <c r="G70">
        <f t="shared" si="2"/>
        <v>0.18043351647368339</v>
      </c>
      <c r="H70">
        <f t="shared" si="3"/>
        <v>0.91475764339668941</v>
      </c>
    </row>
    <row r="71" spans="1:8" x14ac:dyDescent="0.2">
      <c r="A71" t="s">
        <v>85</v>
      </c>
      <c r="B71">
        <f>INDEX(Velocity!$B$2:$B$566,MATCH('Velocity + Weight'!$A71,Velocity!$A$2:$A$566,0))</f>
        <v>68</v>
      </c>
      <c r="C71">
        <v>-0.30253181888318298</v>
      </c>
      <c r="D71">
        <f>INDEX(Weight!$B$2:$B$588,MATCH('Velocity + Weight'!$A71,Weight!$A$2:$A$588,0))</f>
        <v>10</v>
      </c>
      <c r="E71">
        <v>0.41067764339668944</v>
      </c>
      <c r="F71" s="1">
        <v>10</v>
      </c>
      <c r="G71">
        <f t="shared" si="2"/>
        <v>0.22806818111681698</v>
      </c>
      <c r="H71">
        <f t="shared" si="3"/>
        <v>0.91475764339668941</v>
      </c>
    </row>
    <row r="72" spans="1:8" x14ac:dyDescent="0.2">
      <c r="A72" t="s">
        <v>86</v>
      </c>
      <c r="B72">
        <f>INDEX(Velocity!$B$2:$B$566,MATCH('Velocity + Weight'!$A72,Velocity!$A$2:$A$566,0))</f>
        <v>138</v>
      </c>
      <c r="C72">
        <v>-6.4358495667514934E-2</v>
      </c>
      <c r="D72">
        <f>INDEX(Weight!$B$2:$B$588,MATCH('Velocity + Weight'!$A72,Weight!$A$2:$A$588,0))</f>
        <v>6</v>
      </c>
      <c r="E72">
        <v>4.4408813664162626E-2</v>
      </c>
      <c r="F72" s="1">
        <v>6</v>
      </c>
      <c r="G72">
        <f t="shared" si="2"/>
        <v>0.46624150433248501</v>
      </c>
      <c r="H72">
        <f t="shared" si="3"/>
        <v>0.54848881366416258</v>
      </c>
    </row>
    <row r="73" spans="1:8" x14ac:dyDescent="0.2">
      <c r="A73" t="s">
        <v>87</v>
      </c>
      <c r="B73">
        <f>INDEX(Velocity!$B$2:$B$566,MATCH('Velocity + Weight'!$A73,Velocity!$A$2:$A$566,0))</f>
        <v>128</v>
      </c>
      <c r="C73">
        <v>-9.8383256126896079E-2</v>
      </c>
      <c r="D73">
        <f>INDEX(Weight!$B$2:$B$588,MATCH('Velocity + Weight'!$A73,Weight!$A$2:$A$588,0))</f>
        <v>6</v>
      </c>
      <c r="E73">
        <v>4.4408813664162626E-2</v>
      </c>
      <c r="F73" s="1">
        <v>6</v>
      </c>
      <c r="G73">
        <f t="shared" si="2"/>
        <v>0.43221674387310388</v>
      </c>
      <c r="H73">
        <f t="shared" si="3"/>
        <v>0.54848881366416258</v>
      </c>
    </row>
    <row r="74" spans="1:8" x14ac:dyDescent="0.2">
      <c r="A74" t="s">
        <v>88</v>
      </c>
      <c r="B74">
        <f>INDEX(Velocity!$B$2:$B$566,MATCH('Velocity + Weight'!$A74,Velocity!$A$2:$A$566,0))</f>
        <v>103</v>
      </c>
      <c r="C74">
        <v>-0.18344515727534896</v>
      </c>
      <c r="D74">
        <f>INDEX(Weight!$B$2:$B$588,MATCH('Velocity + Weight'!$A74,Weight!$A$2:$A$588,0))</f>
        <v>6</v>
      </c>
      <c r="E74">
        <v>4.4408813664162626E-2</v>
      </c>
      <c r="F74" s="1">
        <v>6</v>
      </c>
      <c r="G74">
        <f t="shared" si="2"/>
        <v>0.34715484272465102</v>
      </c>
      <c r="H74">
        <f t="shared" si="3"/>
        <v>0.54848881366416258</v>
      </c>
    </row>
    <row r="75" spans="1:8" x14ac:dyDescent="0.2">
      <c r="A75" t="s">
        <v>89</v>
      </c>
      <c r="B75">
        <f>INDEX(Velocity!$B$2:$B$566,MATCH('Velocity + Weight'!$A75,Velocity!$A$2:$A$566,0))</f>
        <v>181</v>
      </c>
      <c r="C75">
        <v>8.1947974307823995E-2</v>
      </c>
      <c r="D75">
        <f>INDEX(Weight!$B$2:$B$588,MATCH('Velocity + Weight'!$A75,Weight!$A$2:$A$588,0))</f>
        <v>0.5</v>
      </c>
      <c r="E75">
        <v>-0.45921082721806172</v>
      </c>
      <c r="F75" s="1">
        <v>0.5</v>
      </c>
      <c r="G75">
        <f t="shared" si="2"/>
        <v>0.61254797430782393</v>
      </c>
      <c r="H75">
        <f t="shared" si="3"/>
        <v>4.4869172781938249E-2</v>
      </c>
    </row>
    <row r="76" spans="1:8" x14ac:dyDescent="0.2">
      <c r="A76" t="s">
        <v>90</v>
      </c>
      <c r="B76">
        <f>INDEX(Velocity!$B$2:$B$566,MATCH('Velocity + Weight'!$A76,Velocity!$A$2:$A$566,0))</f>
        <v>63</v>
      </c>
      <c r="C76">
        <v>-0.31954419911287352</v>
      </c>
      <c r="D76">
        <f>INDEX(Weight!$B$2:$B$588,MATCH('Velocity + Weight'!$A76,Weight!$A$2:$A$588,0))</f>
        <v>10</v>
      </c>
      <c r="E76">
        <v>0.41067764339668944</v>
      </c>
      <c r="F76" s="1">
        <v>10</v>
      </c>
      <c r="G76">
        <f t="shared" si="2"/>
        <v>0.21105580088712644</v>
      </c>
      <c r="H76">
        <f t="shared" si="3"/>
        <v>0.91475764339668941</v>
      </c>
    </row>
    <row r="77" spans="1:8" x14ac:dyDescent="0.2">
      <c r="A77" t="s">
        <v>91</v>
      </c>
      <c r="B77">
        <f>INDEX(Velocity!$B$2:$B$566,MATCH('Velocity + Weight'!$A77,Velocity!$A$2:$A$566,0))</f>
        <v>49</v>
      </c>
      <c r="C77">
        <v>-0.36717886375600717</v>
      </c>
      <c r="D77">
        <f>INDEX(Weight!$B$2:$B$588,MATCH('Velocity + Weight'!$A77,Weight!$A$2:$A$588,0))</f>
        <v>10</v>
      </c>
      <c r="E77">
        <v>0.41067764339668944</v>
      </c>
      <c r="F77" s="1">
        <v>10</v>
      </c>
      <c r="G77">
        <f t="shared" si="2"/>
        <v>0.16342113624399279</v>
      </c>
      <c r="H77">
        <f t="shared" si="3"/>
        <v>0.91475764339668941</v>
      </c>
    </row>
    <row r="78" spans="1:8" x14ac:dyDescent="0.2">
      <c r="A78" t="s">
        <v>15</v>
      </c>
      <c r="B78">
        <f>INDEX(Velocity!$B$2:$B$566,MATCH('Velocity + Weight'!$A78,Velocity!$A$2:$A$566,0))</f>
        <v>1451</v>
      </c>
      <c r="C78">
        <v>4.4030925526492295</v>
      </c>
      <c r="D78">
        <f>INDEX(Weight!$B$2:$B$588,MATCH('Velocity + Weight'!$A78,Weight!$A$2:$A$588,0))</f>
        <v>0.9</v>
      </c>
      <c r="E78">
        <v>-0.42258394424480905</v>
      </c>
      <c r="F78" s="1">
        <v>0.9</v>
      </c>
      <c r="G78">
        <f t="shared" si="2"/>
        <v>4.9336925526492292</v>
      </c>
      <c r="H78">
        <f t="shared" si="3"/>
        <v>8.1496055755190921E-2</v>
      </c>
    </row>
    <row r="79" spans="1:8" x14ac:dyDescent="0.2">
      <c r="A79" t="s">
        <v>92</v>
      </c>
      <c r="B79">
        <f>INDEX(Velocity!$B$2:$B$566,MATCH('Velocity + Weight'!$A79,Velocity!$A$2:$A$566,0))</f>
        <v>110</v>
      </c>
      <c r="C79">
        <v>-0.15962782495378214</v>
      </c>
      <c r="D79">
        <f>INDEX(Weight!$B$2:$B$588,MATCH('Velocity + Weight'!$A79,Weight!$A$2:$A$588,0))</f>
        <v>6</v>
      </c>
      <c r="E79">
        <v>4.4408813664162626E-2</v>
      </c>
      <c r="F79" s="1">
        <v>6</v>
      </c>
      <c r="G79">
        <f t="shared" si="2"/>
        <v>0.37097217504621782</v>
      </c>
      <c r="H79">
        <f t="shared" si="3"/>
        <v>0.54848881366416258</v>
      </c>
    </row>
    <row r="80" spans="1:8" x14ac:dyDescent="0.2">
      <c r="A80" t="s">
        <v>93</v>
      </c>
      <c r="B80">
        <f>INDEX(Velocity!$B$2:$B$566,MATCH('Velocity + Weight'!$A80,Velocity!$A$2:$A$566,0))</f>
        <v>1</v>
      </c>
      <c r="C80">
        <v>-0.53049771396103662</v>
      </c>
      <c r="D80">
        <f>INDEX(Weight!$B$2:$B$588,MATCH('Velocity + Weight'!$A80,Weight!$A$2:$A$588,0))</f>
        <v>8</v>
      </c>
      <c r="E80">
        <v>0.22754322853042605</v>
      </c>
      <c r="F80" s="1">
        <v>8</v>
      </c>
      <c r="G80">
        <f t="shared" si="2"/>
        <v>1.0228603896333954E-4</v>
      </c>
      <c r="H80">
        <f t="shared" si="3"/>
        <v>0.73162322853042605</v>
      </c>
    </row>
    <row r="81" spans="1:8" x14ac:dyDescent="0.2">
      <c r="A81" t="s">
        <v>94</v>
      </c>
      <c r="B81">
        <f>INDEX(Velocity!$B$2:$B$566,MATCH('Velocity + Weight'!$A81,Velocity!$A$2:$A$566,0))</f>
        <v>1</v>
      </c>
      <c r="C81">
        <v>-0.53049771396103662</v>
      </c>
      <c r="D81">
        <f>INDEX(Weight!$B$2:$B$588,MATCH('Velocity + Weight'!$A81,Weight!$A$2:$A$588,0))</f>
        <v>8</v>
      </c>
      <c r="E81">
        <v>0.22754322853042605</v>
      </c>
      <c r="F81" s="1">
        <v>8</v>
      </c>
      <c r="G81">
        <f t="shared" si="2"/>
        <v>1.0228603896333954E-4</v>
      </c>
      <c r="H81">
        <f t="shared" si="3"/>
        <v>0.73162322853042605</v>
      </c>
    </row>
    <row r="82" spans="1:8" x14ac:dyDescent="0.2">
      <c r="A82" t="s">
        <v>95</v>
      </c>
      <c r="B82">
        <f>INDEX(Velocity!$B$2:$B$566,MATCH('Velocity + Weight'!$A82,Velocity!$A$2:$A$566,0))</f>
        <v>115</v>
      </c>
      <c r="C82">
        <v>-0.14261544472409157</v>
      </c>
      <c r="D82">
        <f>INDEX(Weight!$B$2:$B$588,MATCH('Velocity + Weight'!$A82,Weight!$A$2:$A$588,0))</f>
        <v>5.65</v>
      </c>
      <c r="E82">
        <v>1.2360291062566565E-2</v>
      </c>
      <c r="F82" s="1">
        <v>5.65</v>
      </c>
      <c r="G82">
        <f t="shared" si="2"/>
        <v>0.38798455527590836</v>
      </c>
      <c r="H82">
        <f t="shared" si="3"/>
        <v>0.5164402910625665</v>
      </c>
    </row>
    <row r="83" spans="1:8" x14ac:dyDescent="0.2">
      <c r="A83" t="s">
        <v>96</v>
      </c>
      <c r="B83">
        <f>INDEX(Velocity!$B$2:$B$566,MATCH('Velocity + Weight'!$A83,Velocity!$A$2:$A$566,0))</f>
        <v>158</v>
      </c>
      <c r="C83">
        <v>3.6910252512473559E-3</v>
      </c>
      <c r="D83">
        <f>INDEX(Weight!$B$2:$B$588,MATCH('Velocity + Weight'!$A83,Weight!$A$2:$A$588,0))</f>
        <v>26.3</v>
      </c>
      <c r="E83">
        <v>1.9032231245567361</v>
      </c>
      <c r="F83" s="1">
        <v>26.3</v>
      </c>
      <c r="G83">
        <f t="shared" si="2"/>
        <v>0.53429102525124728</v>
      </c>
      <c r="H83">
        <f t="shared" si="3"/>
        <v>2.4073031245567362</v>
      </c>
    </row>
    <row r="84" spans="1:8" x14ac:dyDescent="0.2">
      <c r="A84" t="s">
        <v>97</v>
      </c>
      <c r="B84">
        <f>INDEX(Velocity!$B$2:$B$566,MATCH('Velocity + Weight'!$A84,Velocity!$A$2:$A$566,0))</f>
        <v>2</v>
      </c>
      <c r="C84">
        <v>-0.52709523791509849</v>
      </c>
      <c r="D84">
        <f>INDEX(Weight!$B$2:$B$588,MATCH('Velocity + Weight'!$A84,Weight!$A$2:$A$588,0))</f>
        <v>0.01</v>
      </c>
      <c r="E84">
        <v>-0.50407875886029629</v>
      </c>
      <c r="F84" s="1">
        <v>0.01</v>
      </c>
      <c r="G84">
        <f t="shared" si="2"/>
        <v>3.5047620849014693E-3</v>
      </c>
      <c r="H84">
        <f t="shared" si="3"/>
        <v>1.241139703678229E-6</v>
      </c>
    </row>
    <row r="85" spans="1:8" x14ac:dyDescent="0.2">
      <c r="A85" t="s">
        <v>98</v>
      </c>
      <c r="B85">
        <f>INDEX(Velocity!$B$2:$B$566,MATCH('Velocity + Weight'!$A85,Velocity!$A$2:$A$566,0))</f>
        <v>1477</v>
      </c>
      <c r="C85">
        <v>4.4915569298436209</v>
      </c>
      <c r="D85">
        <f>INDEX(Weight!$B$2:$B$588,MATCH('Velocity + Weight'!$A85,Weight!$A$2:$A$588,0))</f>
        <v>0.2</v>
      </c>
      <c r="E85">
        <v>-0.48668098944800126</v>
      </c>
      <c r="F85" s="1">
        <v>0.2</v>
      </c>
      <c r="G85">
        <f t="shared" si="2"/>
        <v>5.0221569298436206</v>
      </c>
      <c r="H85">
        <f t="shared" si="3"/>
        <v>1.7399010551998717E-2</v>
      </c>
    </row>
    <row r="86" spans="1:8" x14ac:dyDescent="0.2">
      <c r="A86" t="s">
        <v>99</v>
      </c>
      <c r="B86">
        <f>INDEX(Velocity!$B$2:$B$566,MATCH('Velocity + Weight'!$A86,Velocity!$A$2:$A$566,0))</f>
        <v>259</v>
      </c>
      <c r="C86">
        <v>0.34734110589099693</v>
      </c>
      <c r="D86">
        <f>INDEX(Weight!$B$2:$B$588,MATCH('Velocity + Weight'!$A86,Weight!$A$2:$A$588,0))</f>
        <v>26.3</v>
      </c>
      <c r="E86">
        <v>1.9032231245567361</v>
      </c>
      <c r="F86" s="1">
        <v>26.3</v>
      </c>
      <c r="G86">
        <f t="shared" si="2"/>
        <v>0.87794110589099694</v>
      </c>
      <c r="H86">
        <f t="shared" si="3"/>
        <v>2.4073031245567362</v>
      </c>
    </row>
    <row r="87" spans="1:8" x14ac:dyDescent="0.2">
      <c r="A87" t="s">
        <v>100</v>
      </c>
      <c r="B87">
        <f>INDEX(Velocity!$B$2:$B$566,MATCH('Velocity + Weight'!$A87,Velocity!$A$2:$A$566,0))</f>
        <v>239</v>
      </c>
      <c r="C87">
        <v>0.27929158497223466</v>
      </c>
      <c r="D87">
        <f>INDEX(Weight!$B$2:$B$588,MATCH('Velocity + Weight'!$A87,Weight!$A$2:$A$588,0))</f>
        <v>26.3</v>
      </c>
      <c r="E87">
        <v>1.9032231245567361</v>
      </c>
      <c r="F87" s="1">
        <v>26.3</v>
      </c>
      <c r="G87">
        <f t="shared" si="2"/>
        <v>0.80989158497223457</v>
      </c>
      <c r="H87">
        <f t="shared" si="3"/>
        <v>2.4073031245567362</v>
      </c>
    </row>
    <row r="88" spans="1:8" x14ac:dyDescent="0.2">
      <c r="A88" t="s">
        <v>101</v>
      </c>
      <c r="B88">
        <f>INDEX(Velocity!$B$2:$B$566,MATCH('Velocity + Weight'!$A88,Velocity!$A$2:$A$566,0))</f>
        <v>223</v>
      </c>
      <c r="C88">
        <v>0.22485196823722481</v>
      </c>
      <c r="D88">
        <f>INDEX(Weight!$B$2:$B$588,MATCH('Velocity + Weight'!$A88,Weight!$A$2:$A$588,0))</f>
        <v>10</v>
      </c>
      <c r="E88">
        <v>0.41067764339668944</v>
      </c>
      <c r="F88" s="1">
        <v>10</v>
      </c>
      <c r="G88">
        <f t="shared" si="2"/>
        <v>0.75545196823722471</v>
      </c>
      <c r="H88">
        <f t="shared" si="3"/>
        <v>0.91475764339668941</v>
      </c>
    </row>
    <row r="89" spans="1:8" x14ac:dyDescent="0.2">
      <c r="A89" t="s">
        <v>102</v>
      </c>
      <c r="B89">
        <f>INDEX(Velocity!$B$2:$B$566,MATCH('Velocity + Weight'!$A89,Velocity!$A$2:$A$566,0))</f>
        <v>312</v>
      </c>
      <c r="C89">
        <v>0.52767233632571697</v>
      </c>
      <c r="D89">
        <f>INDEX(Weight!$B$2:$B$588,MATCH('Velocity + Weight'!$A89,Weight!$A$2:$A$588,0))</f>
        <v>10.1</v>
      </c>
      <c r="E89">
        <v>0.41983436414000258</v>
      </c>
      <c r="F89" s="1">
        <v>10.1</v>
      </c>
      <c r="G89">
        <f t="shared" si="2"/>
        <v>1.0582723363257169</v>
      </c>
      <c r="H89">
        <f t="shared" si="3"/>
        <v>0.9239143641400025</v>
      </c>
    </row>
    <row r="90" spans="1:8" x14ac:dyDescent="0.2">
      <c r="A90" t="s">
        <v>103</v>
      </c>
      <c r="B90">
        <f>INDEX(Velocity!$B$2:$B$566,MATCH('Velocity + Weight'!$A90,Velocity!$A$2:$A$566,0))</f>
        <v>84</v>
      </c>
      <c r="C90">
        <v>-0.24809220214817312</v>
      </c>
      <c r="D90">
        <f>INDEX(Weight!$B$2:$B$588,MATCH('Velocity + Weight'!$A90,Weight!$A$2:$A$588,0))</f>
        <v>2</v>
      </c>
      <c r="E90">
        <v>-0.32186001606836417</v>
      </c>
      <c r="F90" s="1">
        <v>2</v>
      </c>
      <c r="G90">
        <f t="shared" si="2"/>
        <v>0.28250779785182684</v>
      </c>
      <c r="H90">
        <f t="shared" si="3"/>
        <v>0.1822199839316358</v>
      </c>
    </row>
    <row r="91" spans="1:8" x14ac:dyDescent="0.2">
      <c r="A91" t="s">
        <v>104</v>
      </c>
      <c r="B91">
        <f>INDEX(Velocity!$B$2:$B$566,MATCH('Velocity + Weight'!$A91,Velocity!$A$2:$A$566,0))</f>
        <v>2</v>
      </c>
      <c r="C91">
        <v>-0.52709523791509849</v>
      </c>
      <c r="D91">
        <f>INDEX(Weight!$B$2:$B$588,MATCH('Velocity + Weight'!$A91,Weight!$A$2:$A$588,0))</f>
        <v>0.01</v>
      </c>
      <c r="E91">
        <v>-0.50407875886029629</v>
      </c>
      <c r="F91" s="1">
        <v>0.01</v>
      </c>
      <c r="G91">
        <f t="shared" si="2"/>
        <v>3.5047620849014693E-3</v>
      </c>
      <c r="H91">
        <f t="shared" si="3"/>
        <v>1.241139703678229E-6</v>
      </c>
    </row>
    <row r="92" spans="1:8" x14ac:dyDescent="0.2">
      <c r="A92" t="s">
        <v>105</v>
      </c>
      <c r="B92">
        <f>INDEX(Velocity!$B$2:$B$566,MATCH('Velocity + Weight'!$A92,Velocity!$A$2:$A$566,0))</f>
        <v>393</v>
      </c>
      <c r="C92">
        <v>0.80327289604670427</v>
      </c>
      <c r="D92">
        <f>INDEX(Weight!$B$2:$B$588,MATCH('Velocity + Weight'!$A92,Weight!$A$2:$A$588,0))</f>
        <v>21.5</v>
      </c>
      <c r="E92">
        <v>1.4637005288777041</v>
      </c>
      <c r="F92" s="1">
        <v>21.5</v>
      </c>
      <c r="G92">
        <f t="shared" si="2"/>
        <v>1.3338728960467043</v>
      </c>
      <c r="H92">
        <f t="shared" si="3"/>
        <v>1.9677805288777042</v>
      </c>
    </row>
    <row r="93" spans="1:8" x14ac:dyDescent="0.2">
      <c r="A93" t="s">
        <v>106</v>
      </c>
      <c r="B93">
        <f>INDEX(Velocity!$B$2:$B$566,MATCH('Velocity + Weight'!$A93,Velocity!$A$2:$A$566,0))</f>
        <v>349</v>
      </c>
      <c r="C93">
        <v>0.65356395002542722</v>
      </c>
      <c r="D93">
        <f>INDEX(Weight!$B$2:$B$588,MATCH('Velocity + Weight'!$A93,Weight!$A$2:$A$588,0))</f>
        <v>14</v>
      </c>
      <c r="E93">
        <v>0.77694647312921628</v>
      </c>
      <c r="F93" s="1">
        <v>14</v>
      </c>
      <c r="G93">
        <f t="shared" si="2"/>
        <v>1.1841639500254271</v>
      </c>
      <c r="H93">
        <f t="shared" si="3"/>
        <v>1.2810264731292162</v>
      </c>
    </row>
    <row r="94" spans="1:8" x14ac:dyDescent="0.2">
      <c r="A94" t="s">
        <v>107</v>
      </c>
      <c r="B94">
        <f>INDEX(Velocity!$B$2:$B$566,MATCH('Velocity + Weight'!$A94,Velocity!$A$2:$A$566,0))</f>
        <v>65</v>
      </c>
      <c r="C94">
        <v>-0.31273924702099731</v>
      </c>
      <c r="D94">
        <f>INDEX(Weight!$B$2:$B$588,MATCH('Velocity + Weight'!$A94,Weight!$A$2:$A$588,0))</f>
        <v>21.5</v>
      </c>
      <c r="E94">
        <v>1.4637005288777041</v>
      </c>
      <c r="F94" s="1">
        <v>21.5</v>
      </c>
      <c r="G94">
        <f t="shared" si="2"/>
        <v>0.21786075297900265</v>
      </c>
      <c r="H94">
        <f t="shared" si="3"/>
        <v>1.9677805288777042</v>
      </c>
    </row>
    <row r="95" spans="1:8" x14ac:dyDescent="0.2">
      <c r="A95" t="s">
        <v>108</v>
      </c>
      <c r="B95">
        <f>INDEX(Velocity!$B$2:$B$566,MATCH('Velocity + Weight'!$A95,Velocity!$A$2:$A$566,0))</f>
        <v>326</v>
      </c>
      <c r="C95">
        <v>0.57530700096885068</v>
      </c>
      <c r="D95">
        <f>INDEX(Weight!$B$2:$B$588,MATCH('Velocity + Weight'!$A95,Weight!$A$2:$A$588,0))</f>
        <v>10</v>
      </c>
      <c r="E95">
        <v>0.41067764339668944</v>
      </c>
      <c r="F95" s="1">
        <v>10</v>
      </c>
      <c r="G95">
        <f t="shared" si="2"/>
        <v>1.1059070009688505</v>
      </c>
      <c r="H95">
        <f t="shared" si="3"/>
        <v>0.91475764339668941</v>
      </c>
    </row>
    <row r="96" spans="1:8" x14ac:dyDescent="0.2">
      <c r="A96" t="s">
        <v>109</v>
      </c>
      <c r="B96">
        <f>INDEX(Velocity!$B$2:$B$566,MATCH('Velocity + Weight'!$A96,Velocity!$A$2:$A$566,0))</f>
        <v>1602</v>
      </c>
      <c r="C96">
        <v>4.9168664355858844</v>
      </c>
      <c r="D96">
        <f>INDEX(Weight!$B$2:$B$588,MATCH('Velocity + Weight'!$A96,Weight!$A$2:$A$588,0))</f>
        <v>1</v>
      </c>
      <c r="E96">
        <v>-0.41342722350149591</v>
      </c>
      <c r="F96" s="1">
        <v>1</v>
      </c>
      <c r="G96">
        <f t="shared" si="2"/>
        <v>5.4474664355858842</v>
      </c>
      <c r="H96">
        <f t="shared" si="3"/>
        <v>9.0652776498504062E-2</v>
      </c>
    </row>
    <row r="97" spans="1:8" x14ac:dyDescent="0.2">
      <c r="A97" t="s">
        <v>110</v>
      </c>
      <c r="B97">
        <f>INDEX(Velocity!$B$2:$B$566,MATCH('Velocity + Weight'!$A97,Velocity!$A$2:$A$566,0))</f>
        <v>66</v>
      </c>
      <c r="C97">
        <v>-0.30933677097505918</v>
      </c>
      <c r="D97">
        <f>INDEX(Weight!$B$2:$B$588,MATCH('Velocity + Weight'!$A97,Weight!$A$2:$A$588,0))</f>
        <v>21.5</v>
      </c>
      <c r="E97">
        <v>1.4637005288777041</v>
      </c>
      <c r="F97" s="1">
        <v>21.5</v>
      </c>
      <c r="G97">
        <f t="shared" si="2"/>
        <v>0.22126322902494078</v>
      </c>
      <c r="H97">
        <f t="shared" si="3"/>
        <v>1.9677805288777042</v>
      </c>
    </row>
    <row r="98" spans="1:8" x14ac:dyDescent="0.2">
      <c r="A98" t="s">
        <v>111</v>
      </c>
      <c r="B98">
        <f>INDEX(Velocity!$B$2:$B$566,MATCH('Velocity + Weight'!$A98,Velocity!$A$2:$A$566,0))</f>
        <v>66</v>
      </c>
      <c r="C98">
        <v>-0.30933677097505918</v>
      </c>
      <c r="D98">
        <f>INDEX(Weight!$B$2:$B$588,MATCH('Velocity + Weight'!$A98,Weight!$A$2:$A$588,0))</f>
        <v>21.5</v>
      </c>
      <c r="E98">
        <v>1.4637005288777041</v>
      </c>
      <c r="F98" s="1">
        <v>21.5</v>
      </c>
      <c r="G98">
        <f t="shared" si="2"/>
        <v>0.22126322902494078</v>
      </c>
      <c r="H98">
        <f t="shared" si="3"/>
        <v>1.9677805288777042</v>
      </c>
    </row>
    <row r="99" spans="1:8" x14ac:dyDescent="0.2">
      <c r="A99" t="s">
        <v>112</v>
      </c>
      <c r="B99">
        <f>INDEX(Velocity!$B$2:$B$566,MATCH('Velocity + Weight'!$A99,Velocity!$A$2:$A$566,0))</f>
        <v>84</v>
      </c>
      <c r="C99">
        <v>-0.24809220214817312</v>
      </c>
      <c r="D99">
        <f>INDEX(Weight!$B$2:$B$588,MATCH('Velocity + Weight'!$A99,Weight!$A$2:$A$588,0))</f>
        <v>10.5</v>
      </c>
      <c r="E99">
        <v>0.45646124711325531</v>
      </c>
      <c r="F99" s="1">
        <v>10.5</v>
      </c>
      <c r="G99">
        <f t="shared" si="2"/>
        <v>0.28250779785182684</v>
      </c>
      <c r="H99">
        <f t="shared" si="3"/>
        <v>0.96054124711325528</v>
      </c>
    </row>
    <row r="100" spans="1:8" x14ac:dyDescent="0.2">
      <c r="A100" t="s">
        <v>113</v>
      </c>
      <c r="B100">
        <f>INDEX(Velocity!$B$2:$B$566,MATCH('Velocity + Weight'!$A100,Velocity!$A$2:$A$566,0))</f>
        <v>178</v>
      </c>
      <c r="C100">
        <v>7.1740546170009648E-2</v>
      </c>
      <c r="D100">
        <f>INDEX(Weight!$B$2:$B$588,MATCH('Velocity + Weight'!$A100,Weight!$A$2:$A$588,0))</f>
        <v>21.7</v>
      </c>
      <c r="E100">
        <v>1.4820139703643302</v>
      </c>
      <c r="F100" s="1">
        <v>21.7</v>
      </c>
      <c r="G100">
        <f t="shared" si="2"/>
        <v>0.60234054617000965</v>
      </c>
      <c r="H100">
        <f t="shared" si="3"/>
        <v>1.9860939703643301</v>
      </c>
    </row>
    <row r="101" spans="1:8" x14ac:dyDescent="0.2">
      <c r="A101" t="s">
        <v>114</v>
      </c>
      <c r="B101">
        <f>INDEX(Velocity!$B$2:$B$566,MATCH('Velocity + Weight'!$A101,Velocity!$A$2:$A$566,0))</f>
        <v>757</v>
      </c>
      <c r="C101">
        <v>2.0417741767681781</v>
      </c>
      <c r="D101">
        <f>INDEX(Weight!$B$2:$B$588,MATCH('Velocity + Weight'!$A101,Weight!$A$2:$A$588,0))</f>
        <v>0.22</v>
      </c>
      <c r="E101">
        <v>-0.48484964529933866</v>
      </c>
      <c r="F101" s="1">
        <v>0.22</v>
      </c>
      <c r="G101">
        <f t="shared" si="2"/>
        <v>2.5723741767681778</v>
      </c>
      <c r="H101">
        <f t="shared" si="3"/>
        <v>1.9230354700661312E-2</v>
      </c>
    </row>
    <row r="102" spans="1:8" x14ac:dyDescent="0.2">
      <c r="A102" t="s">
        <v>115</v>
      </c>
      <c r="B102">
        <f>INDEX(Velocity!$B$2:$B$566,MATCH('Velocity + Weight'!$A102,Velocity!$A$2:$A$566,0))</f>
        <v>209</v>
      </c>
      <c r="C102">
        <v>0.17721730359409121</v>
      </c>
      <c r="D102">
        <f>INDEX(Weight!$B$2:$B$588,MATCH('Velocity + Weight'!$A102,Weight!$A$2:$A$588,0))</f>
        <v>10</v>
      </c>
      <c r="E102">
        <v>0.41067764339668944</v>
      </c>
      <c r="F102" s="1">
        <v>10</v>
      </c>
      <c r="G102">
        <f t="shared" si="2"/>
        <v>0.70781730359409112</v>
      </c>
      <c r="H102">
        <f t="shared" si="3"/>
        <v>0.91475764339668941</v>
      </c>
    </row>
    <row r="103" spans="1:8" x14ac:dyDescent="0.2">
      <c r="A103" t="s">
        <v>116</v>
      </c>
      <c r="B103">
        <f>INDEX(Velocity!$B$2:$B$566,MATCH('Velocity + Weight'!$A103,Velocity!$A$2:$A$566,0))</f>
        <v>1028</v>
      </c>
      <c r="C103">
        <v>2.9638451852174068</v>
      </c>
      <c r="D103">
        <f>INDEX(Weight!$B$2:$B$588,MATCH('Velocity + Weight'!$A103,Weight!$A$2:$A$588,0))</f>
        <v>0.875</v>
      </c>
      <c r="E103">
        <v>-0.42487312443063735</v>
      </c>
      <c r="F103" s="1">
        <v>0.875</v>
      </c>
      <c r="G103">
        <f t="shared" si="2"/>
        <v>3.4944451852174065</v>
      </c>
      <c r="H103">
        <f t="shared" si="3"/>
        <v>7.9206875569362623E-2</v>
      </c>
    </row>
    <row r="104" spans="1:8" x14ac:dyDescent="0.2">
      <c r="A104" t="s">
        <v>117</v>
      </c>
      <c r="B104">
        <f>INDEX(Velocity!$B$2:$B$566,MATCH('Velocity + Weight'!$A104,Velocity!$A$2:$A$566,0))</f>
        <v>175</v>
      </c>
      <c r="C104">
        <v>6.1533118032195307E-2</v>
      </c>
      <c r="D104">
        <f>INDEX(Weight!$B$2:$B$588,MATCH('Velocity + Weight'!$A104,Weight!$A$2:$A$588,0))</f>
        <v>2.9</v>
      </c>
      <c r="E104">
        <v>-0.23944952937854566</v>
      </c>
      <c r="F104" s="1">
        <v>2.9</v>
      </c>
      <c r="G104">
        <f t="shared" si="2"/>
        <v>0.59213311803219526</v>
      </c>
      <c r="H104">
        <f t="shared" si="3"/>
        <v>0.26463047062145428</v>
      </c>
    </row>
    <row r="105" spans="1:8" x14ac:dyDescent="0.2">
      <c r="A105" t="s">
        <v>118</v>
      </c>
      <c r="B105">
        <f>INDEX(Velocity!$B$2:$B$566,MATCH('Velocity + Weight'!$A105,Velocity!$A$2:$A$566,0))</f>
        <v>89</v>
      </c>
      <c r="C105">
        <v>-0.23107982191848256</v>
      </c>
      <c r="D105">
        <f>INDEX(Weight!$B$2:$B$588,MATCH('Velocity + Weight'!$A105,Weight!$A$2:$A$588,0))</f>
        <v>5.65</v>
      </c>
      <c r="E105">
        <v>1.2360291062566565E-2</v>
      </c>
      <c r="F105" s="1">
        <v>5.65</v>
      </c>
      <c r="G105">
        <f t="shared" si="2"/>
        <v>0.29952017808151743</v>
      </c>
      <c r="H105">
        <f t="shared" si="3"/>
        <v>0.5164402910625665</v>
      </c>
    </row>
    <row r="106" spans="1:8" x14ac:dyDescent="0.2">
      <c r="A106" t="s">
        <v>119</v>
      </c>
      <c r="B106">
        <f>INDEX(Velocity!$B$2:$B$566,MATCH('Velocity + Weight'!$A106,Velocity!$A$2:$A$566,0))</f>
        <v>4</v>
      </c>
      <c r="C106">
        <v>-0.52029028582322234</v>
      </c>
      <c r="D106">
        <f>INDEX(Weight!$B$2:$B$588,MATCH('Velocity + Weight'!$A106,Weight!$A$2:$A$588,0))</f>
        <v>1</v>
      </c>
      <c r="E106">
        <v>-0.41342722350149591</v>
      </c>
      <c r="F106" s="1">
        <v>1</v>
      </c>
      <c r="G106">
        <f t="shared" si="2"/>
        <v>1.0309714176777618E-2</v>
      </c>
      <c r="H106">
        <f t="shared" si="3"/>
        <v>9.0652776498504062E-2</v>
      </c>
    </row>
    <row r="107" spans="1:8" x14ac:dyDescent="0.2">
      <c r="A107" t="s">
        <v>120</v>
      </c>
      <c r="B107">
        <f>INDEX(Velocity!$B$2:$B$566,MATCH('Velocity + Weight'!$A107,Velocity!$A$2:$A$566,0))</f>
        <v>139</v>
      </c>
      <c r="C107">
        <v>-6.0956019621576825E-2</v>
      </c>
      <c r="D107">
        <f>INDEX(Weight!$B$2:$B$588,MATCH('Velocity + Weight'!$A107,Weight!$A$2:$A$588,0))</f>
        <v>26.3</v>
      </c>
      <c r="E107">
        <v>1.9032231245567361</v>
      </c>
      <c r="F107" s="1">
        <v>26.3</v>
      </c>
      <c r="G107">
        <f t="shared" si="2"/>
        <v>0.46964398037842314</v>
      </c>
      <c r="H107">
        <f t="shared" si="3"/>
        <v>2.4073031245567362</v>
      </c>
    </row>
    <row r="108" spans="1:8" x14ac:dyDescent="0.2">
      <c r="A108" t="s">
        <v>121</v>
      </c>
      <c r="B108">
        <f>INDEX(Velocity!$B$2:$B$566,MATCH('Velocity + Weight'!$A108,Velocity!$A$2:$A$566,0))</f>
        <v>176</v>
      </c>
      <c r="C108">
        <v>6.4935594078133416E-2</v>
      </c>
      <c r="D108">
        <f>INDEX(Weight!$B$2:$B$588,MATCH('Velocity + Weight'!$A108,Weight!$A$2:$A$588,0))</f>
        <v>10.1</v>
      </c>
      <c r="E108">
        <v>0.41983436414000258</v>
      </c>
      <c r="F108" s="1">
        <v>10.1</v>
      </c>
      <c r="G108">
        <f t="shared" si="2"/>
        <v>0.59553559407813339</v>
      </c>
      <c r="H108">
        <f t="shared" si="3"/>
        <v>0.9239143641400025</v>
      </c>
    </row>
    <row r="109" spans="1:8" x14ac:dyDescent="0.2">
      <c r="A109" t="s">
        <v>122</v>
      </c>
      <c r="B109">
        <f>INDEX(Velocity!$B$2:$B$566,MATCH('Velocity + Weight'!$A109,Velocity!$A$2:$A$566,0))</f>
        <v>254</v>
      </c>
      <c r="C109">
        <v>0.33032872566130639</v>
      </c>
      <c r="D109">
        <f>INDEX(Weight!$B$2:$B$588,MATCH('Velocity + Weight'!$A109,Weight!$A$2:$A$588,0))</f>
        <v>10</v>
      </c>
      <c r="E109">
        <v>0.41067764339668944</v>
      </c>
      <c r="F109" s="1">
        <v>10</v>
      </c>
      <c r="G109">
        <f t="shared" si="2"/>
        <v>0.86092872566130629</v>
      </c>
      <c r="H109">
        <f t="shared" si="3"/>
        <v>0.91475764339668941</v>
      </c>
    </row>
    <row r="110" spans="1:8" x14ac:dyDescent="0.2">
      <c r="A110" t="s">
        <v>123</v>
      </c>
      <c r="B110">
        <f>INDEX(Velocity!$B$2:$B$566,MATCH('Velocity + Weight'!$A110,Velocity!$A$2:$A$566,0))</f>
        <v>184</v>
      </c>
      <c r="C110">
        <v>9.2155402445638343E-2</v>
      </c>
      <c r="D110">
        <f>INDEX(Weight!$B$2:$B$588,MATCH('Velocity + Weight'!$A110,Weight!$A$2:$A$588,0))</f>
        <v>9.6999999999999993</v>
      </c>
      <c r="E110">
        <v>0.38320748116674985</v>
      </c>
      <c r="F110" s="1">
        <v>9.6999999999999993</v>
      </c>
      <c r="G110">
        <f t="shared" si="2"/>
        <v>0.62275540244563832</v>
      </c>
      <c r="H110">
        <f t="shared" si="3"/>
        <v>0.88728748116674983</v>
      </c>
    </row>
    <row r="111" spans="1:8" x14ac:dyDescent="0.2">
      <c r="A111" t="s">
        <v>124</v>
      </c>
      <c r="B111">
        <f>INDEX(Velocity!$B$2:$B$566,MATCH('Velocity + Weight'!$A111,Velocity!$A$2:$A$566,0))</f>
        <v>123</v>
      </c>
      <c r="C111">
        <v>-0.11539563635658666</v>
      </c>
      <c r="D111">
        <f>INDEX(Weight!$B$2:$B$588,MATCH('Velocity + Weight'!$A111,Weight!$A$2:$A$588,0))</f>
        <v>3.5</v>
      </c>
      <c r="E111">
        <v>-0.18450920491866662</v>
      </c>
      <c r="F111" s="1">
        <v>3.5</v>
      </c>
      <c r="G111">
        <f t="shared" si="2"/>
        <v>0.41520436364341329</v>
      </c>
      <c r="H111">
        <f t="shared" si="3"/>
        <v>0.31957079508133335</v>
      </c>
    </row>
    <row r="112" spans="1:8" x14ac:dyDescent="0.2">
      <c r="A112" t="s">
        <v>125</v>
      </c>
      <c r="B112">
        <f>INDEX(Velocity!$B$2:$B$566,MATCH('Velocity + Weight'!$A112,Velocity!$A$2:$A$566,0))</f>
        <v>171</v>
      </c>
      <c r="C112">
        <v>4.792321384844285E-2</v>
      </c>
      <c r="D112">
        <f>INDEX(Weight!$B$2:$B$588,MATCH('Velocity + Weight'!$A112,Weight!$A$2:$A$588,0))</f>
        <v>20</v>
      </c>
      <c r="E112">
        <v>1.3263497177280066</v>
      </c>
      <c r="F112" s="1">
        <v>20</v>
      </c>
      <c r="G112">
        <f t="shared" si="2"/>
        <v>0.57852321384844285</v>
      </c>
      <c r="H112">
        <f t="shared" si="3"/>
        <v>1.8304297177280064</v>
      </c>
    </row>
    <row r="113" spans="1:8" x14ac:dyDescent="0.2">
      <c r="A113" t="s">
        <v>126</v>
      </c>
      <c r="B113">
        <f>INDEX(Velocity!$B$2:$B$566,MATCH('Velocity + Weight'!$A113,Velocity!$A$2:$A$566,0))</f>
        <v>121</v>
      </c>
      <c r="C113">
        <v>-0.12220058844846289</v>
      </c>
      <c r="D113">
        <f>INDEX(Weight!$B$2:$B$588,MATCH('Velocity + Weight'!$A113,Weight!$A$2:$A$588,0))</f>
        <v>20.75</v>
      </c>
      <c r="E113">
        <v>1.3950251233028552</v>
      </c>
      <c r="F113" s="1">
        <v>20.75</v>
      </c>
      <c r="G113">
        <f t="shared" si="2"/>
        <v>0.40839941155153708</v>
      </c>
      <c r="H113">
        <f t="shared" si="3"/>
        <v>1.8991051233028551</v>
      </c>
    </row>
    <row r="114" spans="1:8" x14ac:dyDescent="0.2">
      <c r="A114" t="s">
        <v>127</v>
      </c>
      <c r="B114">
        <f>INDEX(Velocity!$B$2:$B$566,MATCH('Velocity + Weight'!$A114,Velocity!$A$2:$A$566,0))</f>
        <v>69</v>
      </c>
      <c r="C114">
        <v>-0.29912934283724485</v>
      </c>
      <c r="D114">
        <f>INDEX(Weight!$B$2:$B$588,MATCH('Velocity + Weight'!$A114,Weight!$A$2:$A$588,0))</f>
        <v>4.8</v>
      </c>
      <c r="E114">
        <v>-6.5471835255595426E-2</v>
      </c>
      <c r="F114" s="1">
        <v>4.8</v>
      </c>
      <c r="G114">
        <f t="shared" si="2"/>
        <v>0.23147065716275511</v>
      </c>
      <c r="H114">
        <f t="shared" si="3"/>
        <v>0.43860816474440456</v>
      </c>
    </row>
    <row r="115" spans="1:8" x14ac:dyDescent="0.2">
      <c r="A115" t="s">
        <v>128</v>
      </c>
      <c r="B115">
        <f>INDEX(Velocity!$B$2:$B$566,MATCH('Velocity + Weight'!$A115,Velocity!$A$2:$A$566,0))</f>
        <v>402</v>
      </c>
      <c r="C115">
        <v>0.83389518046014732</v>
      </c>
      <c r="D115">
        <f>INDEX(Weight!$B$2:$B$588,MATCH('Velocity + Weight'!$A115,Weight!$A$2:$A$588,0))</f>
        <v>14</v>
      </c>
      <c r="E115">
        <v>0.77694647312921628</v>
      </c>
      <c r="F115" s="1">
        <v>14</v>
      </c>
      <c r="G115">
        <f t="shared" si="2"/>
        <v>1.3644951804601473</v>
      </c>
      <c r="H115">
        <f t="shared" si="3"/>
        <v>1.2810264731292162</v>
      </c>
    </row>
    <row r="116" spans="1:8" x14ac:dyDescent="0.2">
      <c r="A116" t="s">
        <v>129</v>
      </c>
      <c r="B116">
        <f>INDEX(Velocity!$B$2:$B$566,MATCH('Velocity + Weight'!$A116,Velocity!$A$2:$A$566,0))</f>
        <v>136</v>
      </c>
      <c r="C116">
        <v>-7.1163447759391166E-2</v>
      </c>
      <c r="D116">
        <f>INDEX(Weight!$B$2:$B$588,MATCH('Velocity + Weight'!$A116,Weight!$A$2:$A$588,0))</f>
        <v>20</v>
      </c>
      <c r="E116">
        <v>1.3263497177280066</v>
      </c>
      <c r="F116" s="1">
        <v>20</v>
      </c>
      <c r="G116">
        <f t="shared" si="2"/>
        <v>0.45943655224060881</v>
      </c>
      <c r="H116">
        <f t="shared" si="3"/>
        <v>1.8304297177280064</v>
      </c>
    </row>
    <row r="117" spans="1:8" x14ac:dyDescent="0.2">
      <c r="A117" t="s">
        <v>130</v>
      </c>
      <c r="B117">
        <f>INDEX(Velocity!$B$2:$B$566,MATCH('Velocity + Weight'!$A117,Velocity!$A$2:$A$566,0))</f>
        <v>114</v>
      </c>
      <c r="C117">
        <v>-0.1460179207700297</v>
      </c>
      <c r="D117">
        <f>INDEX(Weight!$B$2:$B$588,MATCH('Velocity + Weight'!$A117,Weight!$A$2:$A$588,0))</f>
        <v>4.8</v>
      </c>
      <c r="E117">
        <v>-6.5471835255595426E-2</v>
      </c>
      <c r="F117" s="1">
        <v>4.8</v>
      </c>
      <c r="G117">
        <f t="shared" si="2"/>
        <v>0.38458207922997023</v>
      </c>
      <c r="H117">
        <f t="shared" si="3"/>
        <v>0.43860816474440456</v>
      </c>
    </row>
    <row r="118" spans="1:8" x14ac:dyDescent="0.2">
      <c r="A118" t="s">
        <v>131</v>
      </c>
      <c r="B118">
        <f>INDEX(Velocity!$B$2:$B$566,MATCH('Velocity + Weight'!$A118,Velocity!$A$2:$A$566,0))</f>
        <v>2</v>
      </c>
      <c r="C118">
        <v>-0.52709523791509849</v>
      </c>
      <c r="D118">
        <f>INDEX(Weight!$B$2:$B$588,MATCH('Velocity + Weight'!$A118,Weight!$A$2:$A$588,0))</f>
        <v>0.01</v>
      </c>
      <c r="E118">
        <v>-0.50407875886029629</v>
      </c>
      <c r="F118" s="1">
        <v>0.01</v>
      </c>
      <c r="G118">
        <f t="shared" si="2"/>
        <v>3.5047620849014693E-3</v>
      </c>
      <c r="H118">
        <f t="shared" si="3"/>
        <v>1.241139703678229E-6</v>
      </c>
    </row>
    <row r="119" spans="1:8" x14ac:dyDescent="0.2">
      <c r="A119" t="s">
        <v>132</v>
      </c>
      <c r="B119">
        <f>INDEX(Velocity!$B$2:$B$566,MATCH('Velocity + Weight'!$A119,Velocity!$A$2:$A$566,0))</f>
        <v>62</v>
      </c>
      <c r="C119">
        <v>-0.32294667515881165</v>
      </c>
      <c r="D119">
        <f>INDEX(Weight!$B$2:$B$588,MATCH('Velocity + Weight'!$A119,Weight!$A$2:$A$588,0))</f>
        <v>21.5</v>
      </c>
      <c r="E119">
        <v>1.4637005288777041</v>
      </c>
      <c r="F119" s="1">
        <v>21.5</v>
      </c>
      <c r="G119">
        <f t="shared" si="2"/>
        <v>0.20765332484118831</v>
      </c>
      <c r="H119">
        <f t="shared" si="3"/>
        <v>1.9677805288777042</v>
      </c>
    </row>
    <row r="120" spans="1:8" x14ac:dyDescent="0.2">
      <c r="A120" t="s">
        <v>133</v>
      </c>
      <c r="B120">
        <f>INDEX(Velocity!$B$2:$B$566,MATCH('Velocity + Weight'!$A120,Velocity!$A$2:$A$566,0))</f>
        <v>62</v>
      </c>
      <c r="C120">
        <v>-0.32294667515881165</v>
      </c>
      <c r="D120">
        <f>INDEX(Weight!$B$2:$B$588,MATCH('Velocity + Weight'!$A120,Weight!$A$2:$A$588,0))</f>
        <v>21.5</v>
      </c>
      <c r="E120">
        <v>1.4637005288777041</v>
      </c>
      <c r="F120" s="1">
        <v>21.5</v>
      </c>
      <c r="G120">
        <f t="shared" si="2"/>
        <v>0.20765332484118831</v>
      </c>
      <c r="H120">
        <f t="shared" si="3"/>
        <v>1.9677805288777042</v>
      </c>
    </row>
    <row r="121" spans="1:8" x14ac:dyDescent="0.2">
      <c r="A121" t="s">
        <v>134</v>
      </c>
      <c r="B121">
        <f>INDEX(Velocity!$B$2:$B$566,MATCH('Velocity + Weight'!$A121,Velocity!$A$2:$A$566,0))</f>
        <v>639</v>
      </c>
      <c r="C121">
        <v>1.6402820033474805</v>
      </c>
      <c r="D121">
        <f>INDEX(Weight!$B$2:$B$588,MATCH('Velocity + Weight'!$A121,Weight!$A$2:$A$588,0))</f>
        <v>0.25</v>
      </c>
      <c r="E121">
        <v>-0.48210262907634466</v>
      </c>
      <c r="F121" s="1">
        <v>0.25</v>
      </c>
      <c r="G121">
        <f t="shared" si="2"/>
        <v>2.1708820033474803</v>
      </c>
      <c r="H121">
        <f t="shared" si="3"/>
        <v>2.1977370923655315E-2</v>
      </c>
    </row>
    <row r="122" spans="1:8" x14ac:dyDescent="0.2">
      <c r="A122" t="s">
        <v>135</v>
      </c>
      <c r="B122">
        <f>INDEX(Velocity!$B$2:$B$566,MATCH('Velocity + Weight'!$A122,Velocity!$A$2:$A$566,0))</f>
        <v>58</v>
      </c>
      <c r="C122">
        <v>-0.33655657934256411</v>
      </c>
      <c r="D122">
        <f>INDEX(Weight!$B$2:$B$588,MATCH('Velocity + Weight'!$A122,Weight!$A$2:$A$588,0))</f>
        <v>21.5</v>
      </c>
      <c r="E122">
        <v>1.4637005288777041</v>
      </c>
      <c r="F122" s="1">
        <v>21.5</v>
      </c>
      <c r="G122">
        <f t="shared" si="2"/>
        <v>0.19404342065743585</v>
      </c>
      <c r="H122">
        <f t="shared" si="3"/>
        <v>1.9677805288777042</v>
      </c>
    </row>
    <row r="123" spans="1:8" x14ac:dyDescent="0.2">
      <c r="A123" t="s">
        <v>35</v>
      </c>
      <c r="B123">
        <f>INDEX(Velocity!$B$2:$B$566,MATCH('Velocity + Weight'!$A123,Velocity!$A$2:$A$566,0))</f>
        <v>695</v>
      </c>
      <c r="C123">
        <v>1.8308206619200147</v>
      </c>
      <c r="D123">
        <f>INDEX(Weight!$B$2:$B$588,MATCH('Velocity + Weight'!$A123,Weight!$A$2:$A$588,0))</f>
        <v>0.875</v>
      </c>
      <c r="E123">
        <v>-0.42487312443063735</v>
      </c>
      <c r="F123" s="1">
        <v>0.875</v>
      </c>
      <c r="G123">
        <f t="shared" si="2"/>
        <v>2.3614206619200147</v>
      </c>
      <c r="H123">
        <f t="shared" si="3"/>
        <v>7.9206875569362623E-2</v>
      </c>
    </row>
    <row r="124" spans="1:8" x14ac:dyDescent="0.2">
      <c r="A124" t="s">
        <v>136</v>
      </c>
      <c r="B124">
        <f>INDEX(Velocity!$B$2:$B$566,MATCH('Velocity + Weight'!$A124,Velocity!$A$2:$A$566,0))</f>
        <v>64</v>
      </c>
      <c r="C124">
        <v>-0.31614172306693544</v>
      </c>
      <c r="D124">
        <f>INDEX(Weight!$B$2:$B$588,MATCH('Velocity + Weight'!$A124,Weight!$A$2:$A$588,0))</f>
        <v>21.5</v>
      </c>
      <c r="E124">
        <v>1.4637005288777041</v>
      </c>
      <c r="F124" s="1">
        <v>21.5</v>
      </c>
      <c r="G124">
        <f t="shared" si="2"/>
        <v>0.21445827693306452</v>
      </c>
      <c r="H124">
        <f t="shared" si="3"/>
        <v>1.9677805288777042</v>
      </c>
    </row>
    <row r="125" spans="1:8" x14ac:dyDescent="0.2">
      <c r="A125" t="s">
        <v>137</v>
      </c>
      <c r="B125">
        <f>INDEX(Velocity!$B$2:$B$566,MATCH('Velocity + Weight'!$A125,Velocity!$A$2:$A$566,0))</f>
        <v>88</v>
      </c>
      <c r="C125">
        <v>-0.23448229796442066</v>
      </c>
      <c r="D125">
        <f>INDEX(Weight!$B$2:$B$588,MATCH('Velocity + Weight'!$A125,Weight!$A$2:$A$588,0))</f>
        <v>3.5</v>
      </c>
      <c r="E125">
        <v>-0.18450920491866662</v>
      </c>
      <c r="F125" s="1">
        <v>3.5</v>
      </c>
      <c r="G125">
        <f t="shared" si="2"/>
        <v>0.2961177020355793</v>
      </c>
      <c r="H125">
        <f t="shared" si="3"/>
        <v>0.31957079508133335</v>
      </c>
    </row>
    <row r="126" spans="1:8" x14ac:dyDescent="0.2">
      <c r="A126" t="s">
        <v>138</v>
      </c>
      <c r="B126">
        <f>INDEX(Velocity!$B$2:$B$566,MATCH('Velocity + Weight'!$A126,Velocity!$A$2:$A$566,0))</f>
        <v>53</v>
      </c>
      <c r="C126">
        <v>-0.3535689595722547</v>
      </c>
      <c r="D126">
        <f>INDEX(Weight!$B$2:$B$588,MATCH('Velocity + Weight'!$A126,Weight!$A$2:$A$588,0))</f>
        <v>21.5</v>
      </c>
      <c r="E126">
        <v>1.4637005288777041</v>
      </c>
      <c r="F126" s="1">
        <v>21.5</v>
      </c>
      <c r="G126">
        <f t="shared" si="2"/>
        <v>0.17703104042774526</v>
      </c>
      <c r="H126">
        <f t="shared" si="3"/>
        <v>1.9677805288777042</v>
      </c>
    </row>
    <row r="127" spans="1:8" x14ac:dyDescent="0.2">
      <c r="A127" t="s">
        <v>139</v>
      </c>
      <c r="B127">
        <f>INDEX(Velocity!$B$2:$B$566,MATCH('Velocity + Weight'!$A127,Velocity!$A$2:$A$566,0))</f>
        <v>41</v>
      </c>
      <c r="C127">
        <v>-0.39439867212351204</v>
      </c>
      <c r="D127">
        <f>INDEX(Weight!$B$2:$B$588,MATCH('Velocity + Weight'!$A127,Weight!$A$2:$A$588,0))</f>
        <v>2.6</v>
      </c>
      <c r="E127">
        <v>-0.26691969160848517</v>
      </c>
      <c r="F127" s="1">
        <v>2.6</v>
      </c>
      <c r="G127">
        <f t="shared" si="2"/>
        <v>0.13620132787648792</v>
      </c>
      <c r="H127">
        <f t="shared" si="3"/>
        <v>0.23716030839151481</v>
      </c>
    </row>
    <row r="128" spans="1:8" x14ac:dyDescent="0.2">
      <c r="A128" t="s">
        <v>140</v>
      </c>
      <c r="B128">
        <f>INDEX(Velocity!$B$2:$B$566,MATCH('Velocity + Weight'!$A128,Velocity!$A$2:$A$566,0))</f>
        <v>571</v>
      </c>
      <c r="C128">
        <v>1.4089136322236888</v>
      </c>
      <c r="D128">
        <f>INDEX(Weight!$B$2:$B$588,MATCH('Velocity + Weight'!$A128,Weight!$A$2:$A$588,0))</f>
        <v>0.17</v>
      </c>
      <c r="E128">
        <v>-0.4894280056709952</v>
      </c>
      <c r="F128" s="1">
        <v>0.17</v>
      </c>
      <c r="G128">
        <f t="shared" si="2"/>
        <v>1.9395136322236888</v>
      </c>
      <c r="H128">
        <f t="shared" si="3"/>
        <v>1.4651994329004769E-2</v>
      </c>
    </row>
    <row r="129" spans="1:8" x14ac:dyDescent="0.2">
      <c r="A129" t="s">
        <v>141</v>
      </c>
      <c r="B129">
        <f>INDEX(Velocity!$B$2:$B$566,MATCH('Velocity + Weight'!$A129,Velocity!$A$2:$A$566,0))</f>
        <v>53</v>
      </c>
      <c r="C129">
        <v>-0.3535689595722547</v>
      </c>
      <c r="D129">
        <f>INDEX(Weight!$B$2:$B$588,MATCH('Velocity + Weight'!$A129,Weight!$A$2:$A$588,0))</f>
        <v>4.8</v>
      </c>
      <c r="E129">
        <v>-6.5471835255595426E-2</v>
      </c>
      <c r="F129" s="1">
        <v>4.8</v>
      </c>
      <c r="G129">
        <f t="shared" si="2"/>
        <v>0.17703104042774526</v>
      </c>
      <c r="H129">
        <f t="shared" si="3"/>
        <v>0.43860816474440456</v>
      </c>
    </row>
    <row r="130" spans="1:8" x14ac:dyDescent="0.2">
      <c r="A130" t="s">
        <v>142</v>
      </c>
      <c r="B130">
        <f>INDEX(Velocity!$B$2:$B$566,MATCH('Velocity + Weight'!$A130,Velocity!$A$2:$A$566,0))</f>
        <v>31</v>
      </c>
      <c r="C130">
        <v>-0.42842343258289323</v>
      </c>
      <c r="D130">
        <f>INDEX(Weight!$B$2:$B$588,MATCH('Velocity + Weight'!$A130,Weight!$A$2:$A$588,0))</f>
        <v>2.72</v>
      </c>
      <c r="E130">
        <v>-0.25593162671650932</v>
      </c>
      <c r="F130" s="1">
        <v>2.72</v>
      </c>
      <c r="G130">
        <f t="shared" si="2"/>
        <v>0.10217656741710673</v>
      </c>
      <c r="H130">
        <f t="shared" si="3"/>
        <v>0.24814837328349065</v>
      </c>
    </row>
    <row r="131" spans="1:8" x14ac:dyDescent="0.2">
      <c r="A131" t="s">
        <v>143</v>
      </c>
      <c r="B131">
        <f>INDEX(Velocity!$B$2:$B$566,MATCH('Velocity + Weight'!$A131,Velocity!$A$2:$A$566,0))</f>
        <v>1</v>
      </c>
      <c r="C131">
        <v>-0.53049771396103662</v>
      </c>
      <c r="D131">
        <f>INDEX(Weight!$B$2:$B$588,MATCH('Velocity + Weight'!$A131,Weight!$A$2:$A$588,0))</f>
        <v>0.01</v>
      </c>
      <c r="E131">
        <v>-0.50407875886029629</v>
      </c>
      <c r="F131" s="1">
        <v>0.01</v>
      </c>
      <c r="G131">
        <f t="shared" ref="G131:G194" si="4">C131+0.5306</f>
        <v>1.0228603896333954E-4</v>
      </c>
      <c r="H131">
        <f t="shared" ref="H131:H194" si="5">E131+0.50408</f>
        <v>1.241139703678229E-6</v>
      </c>
    </row>
    <row r="132" spans="1:8" x14ac:dyDescent="0.2">
      <c r="A132" t="s">
        <v>144</v>
      </c>
      <c r="B132">
        <f>INDEX(Velocity!$B$2:$B$566,MATCH('Velocity + Weight'!$A132,Velocity!$A$2:$A$566,0))</f>
        <v>89</v>
      </c>
      <c r="C132">
        <v>-0.23107982191848256</v>
      </c>
      <c r="D132">
        <f>INDEX(Weight!$B$2:$B$588,MATCH('Velocity + Weight'!$A132,Weight!$A$2:$A$588,0))</f>
        <v>25</v>
      </c>
      <c r="E132">
        <v>1.7841857548936653</v>
      </c>
      <c r="F132" s="1">
        <v>25</v>
      </c>
      <c r="G132">
        <f t="shared" si="4"/>
        <v>0.29952017808151743</v>
      </c>
      <c r="H132">
        <f t="shared" si="5"/>
        <v>2.2882657548936653</v>
      </c>
    </row>
    <row r="133" spans="1:8" x14ac:dyDescent="0.2">
      <c r="A133" t="s">
        <v>145</v>
      </c>
      <c r="B133">
        <f>INDEX(Velocity!$B$2:$B$566,MATCH('Velocity + Weight'!$A133,Velocity!$A$2:$A$566,0))</f>
        <v>41</v>
      </c>
      <c r="C133">
        <v>-0.39439867212351204</v>
      </c>
      <c r="D133">
        <f>INDEX(Weight!$B$2:$B$588,MATCH('Velocity + Weight'!$A133,Weight!$A$2:$A$588,0))</f>
        <v>4.8</v>
      </c>
      <c r="E133">
        <v>-6.5471835255595426E-2</v>
      </c>
      <c r="F133" s="1">
        <v>4.8</v>
      </c>
      <c r="G133">
        <f t="shared" si="4"/>
        <v>0.13620132787648792</v>
      </c>
      <c r="H133">
        <f t="shared" si="5"/>
        <v>0.43860816474440456</v>
      </c>
    </row>
    <row r="134" spans="1:8" x14ac:dyDescent="0.2">
      <c r="A134" t="s">
        <v>146</v>
      </c>
      <c r="B134">
        <f>INDEX(Velocity!$B$2:$B$566,MATCH('Velocity + Weight'!$A134,Velocity!$A$2:$A$566,0))</f>
        <v>52</v>
      </c>
      <c r="C134">
        <v>-0.35697143561819278</v>
      </c>
      <c r="D134">
        <f>INDEX(Weight!$B$2:$B$588,MATCH('Velocity + Weight'!$A134,Weight!$A$2:$A$588,0))</f>
        <v>21.5</v>
      </c>
      <c r="E134">
        <v>1.4637005288777041</v>
      </c>
      <c r="F134" s="1">
        <v>21.5</v>
      </c>
      <c r="G134">
        <f t="shared" si="4"/>
        <v>0.17362856438180718</v>
      </c>
      <c r="H134">
        <f t="shared" si="5"/>
        <v>1.9677805288777042</v>
      </c>
    </row>
    <row r="135" spans="1:8" x14ac:dyDescent="0.2">
      <c r="A135" t="s">
        <v>147</v>
      </c>
      <c r="B135">
        <f>INDEX(Velocity!$B$2:$B$566,MATCH('Velocity + Weight'!$A135,Velocity!$A$2:$A$566,0))</f>
        <v>11</v>
      </c>
      <c r="C135">
        <v>-0.49647295350165549</v>
      </c>
      <c r="D135">
        <f>INDEX(Weight!$B$2:$B$588,MATCH('Velocity + Weight'!$A135,Weight!$A$2:$A$588,0))</f>
        <v>26.3</v>
      </c>
      <c r="E135">
        <v>1.9032231245567361</v>
      </c>
      <c r="F135" s="1">
        <v>26.3</v>
      </c>
      <c r="G135">
        <f t="shared" si="4"/>
        <v>3.4127046498344471E-2</v>
      </c>
      <c r="H135">
        <f t="shared" si="5"/>
        <v>2.4073031245567362</v>
      </c>
    </row>
    <row r="136" spans="1:8" x14ac:dyDescent="0.2">
      <c r="A136" t="s">
        <v>148</v>
      </c>
      <c r="B136">
        <f>INDEX(Velocity!$B$2:$B$566,MATCH('Velocity + Weight'!$A136,Velocity!$A$2:$A$566,0))</f>
        <v>47</v>
      </c>
      <c r="C136">
        <v>-0.37398381584788337</v>
      </c>
      <c r="D136">
        <f>INDEX(Weight!$B$2:$B$588,MATCH('Velocity + Weight'!$A136,Weight!$A$2:$A$588,0))</f>
        <v>21.5</v>
      </c>
      <c r="E136">
        <v>1.4637005288777041</v>
      </c>
      <c r="F136" s="1">
        <v>21.5</v>
      </c>
      <c r="G136">
        <f t="shared" si="4"/>
        <v>0.15661618415211659</v>
      </c>
      <c r="H136">
        <f t="shared" si="5"/>
        <v>1.9677805288777042</v>
      </c>
    </row>
    <row r="137" spans="1:8" x14ac:dyDescent="0.2">
      <c r="A137" t="s">
        <v>149</v>
      </c>
      <c r="B137">
        <f>INDEX(Velocity!$B$2:$B$566,MATCH('Velocity + Weight'!$A137,Velocity!$A$2:$A$566,0))</f>
        <v>767</v>
      </c>
      <c r="C137">
        <v>2.0757989372275589</v>
      </c>
      <c r="D137">
        <f>INDEX(Weight!$B$2:$B$588,MATCH('Velocity + Weight'!$A137,Weight!$A$2:$A$588,0))</f>
        <v>0.01</v>
      </c>
      <c r="E137">
        <v>-0.50407875886029629</v>
      </c>
      <c r="F137" s="1">
        <v>0.01</v>
      </c>
      <c r="G137">
        <f t="shared" si="4"/>
        <v>2.6063989372275591</v>
      </c>
      <c r="H137">
        <f t="shared" si="5"/>
        <v>1.241139703678229E-6</v>
      </c>
    </row>
    <row r="138" spans="1:8" x14ac:dyDescent="0.2">
      <c r="A138" t="s">
        <v>150</v>
      </c>
      <c r="B138">
        <f>INDEX(Velocity!$B$2:$B$566,MATCH('Velocity + Weight'!$A138,Velocity!$A$2:$A$566,0))</f>
        <v>81</v>
      </c>
      <c r="C138">
        <v>-0.25829963028598746</v>
      </c>
      <c r="D138">
        <f>INDEX(Weight!$B$2:$B$588,MATCH('Velocity + Weight'!$A138,Weight!$A$2:$A$588,0))</f>
        <v>0.25</v>
      </c>
      <c r="E138">
        <v>-0.48210262907634466</v>
      </c>
      <c r="F138" s="1">
        <v>0.25</v>
      </c>
      <c r="G138">
        <f t="shared" si="4"/>
        <v>0.2723003697140125</v>
      </c>
      <c r="H138">
        <f t="shared" si="5"/>
        <v>2.1977370923655315E-2</v>
      </c>
    </row>
    <row r="139" spans="1:8" x14ac:dyDescent="0.2">
      <c r="A139" t="s">
        <v>151</v>
      </c>
      <c r="B139">
        <f>INDEX(Velocity!$B$2:$B$566,MATCH('Velocity + Weight'!$A139,Velocity!$A$2:$A$566,0))</f>
        <v>244</v>
      </c>
      <c r="C139">
        <v>0.2963039652019252</v>
      </c>
      <c r="D139">
        <f>INDEX(Weight!$B$2:$B$588,MATCH('Velocity + Weight'!$A139,Weight!$A$2:$A$588,0))</f>
        <v>14</v>
      </c>
      <c r="E139">
        <v>0.77694647312921628</v>
      </c>
      <c r="F139" s="1">
        <v>14</v>
      </c>
      <c r="G139">
        <f t="shared" si="4"/>
        <v>0.82690396520192522</v>
      </c>
      <c r="H139">
        <f t="shared" si="5"/>
        <v>1.2810264731292162</v>
      </c>
    </row>
    <row r="140" spans="1:8" x14ac:dyDescent="0.2">
      <c r="A140" t="s">
        <v>152</v>
      </c>
      <c r="B140">
        <f>INDEX(Velocity!$B$2:$B$566,MATCH('Velocity + Weight'!$A140,Velocity!$A$2:$A$566,0))</f>
        <v>53</v>
      </c>
      <c r="C140">
        <v>-0.3535689595722547</v>
      </c>
      <c r="D140">
        <f>INDEX(Weight!$B$2:$B$588,MATCH('Velocity + Weight'!$A140,Weight!$A$2:$A$588,0))</f>
        <v>21.5</v>
      </c>
      <c r="E140">
        <v>1.4637005288777041</v>
      </c>
      <c r="F140" s="1">
        <v>21.5</v>
      </c>
      <c r="G140">
        <f t="shared" si="4"/>
        <v>0.17703104042774526</v>
      </c>
      <c r="H140">
        <f t="shared" si="5"/>
        <v>1.9677805288777042</v>
      </c>
    </row>
    <row r="141" spans="1:8" x14ac:dyDescent="0.2">
      <c r="A141" t="s">
        <v>153</v>
      </c>
      <c r="B141">
        <f>INDEX(Velocity!$B$2:$B$566,MATCH('Velocity + Weight'!$A141,Velocity!$A$2:$A$566,0))</f>
        <v>58</v>
      </c>
      <c r="C141">
        <v>-0.33655657934256411</v>
      </c>
      <c r="D141">
        <f>INDEX(Weight!$B$2:$B$588,MATCH('Velocity + Weight'!$A141,Weight!$A$2:$A$588,0))</f>
        <v>21.5</v>
      </c>
      <c r="E141">
        <v>1.4637005288777041</v>
      </c>
      <c r="F141" s="1">
        <v>21.5</v>
      </c>
      <c r="G141">
        <f t="shared" si="4"/>
        <v>0.19404342065743585</v>
      </c>
      <c r="H141">
        <f t="shared" si="5"/>
        <v>1.9677805288777042</v>
      </c>
    </row>
    <row r="142" spans="1:8" x14ac:dyDescent="0.2">
      <c r="A142" t="s">
        <v>154</v>
      </c>
      <c r="B142">
        <f>INDEX(Velocity!$B$2:$B$566,MATCH('Velocity + Weight'!$A142,Velocity!$A$2:$A$566,0))</f>
        <v>111</v>
      </c>
      <c r="C142">
        <v>-0.15622534890784404</v>
      </c>
      <c r="D142">
        <f>INDEX(Weight!$B$2:$B$588,MATCH('Velocity + Weight'!$A142,Weight!$A$2:$A$588,0))</f>
        <v>20.6</v>
      </c>
      <c r="E142">
        <v>1.3812900421878855</v>
      </c>
      <c r="F142" s="1">
        <v>20.6</v>
      </c>
      <c r="G142">
        <f t="shared" si="4"/>
        <v>0.37437465109215595</v>
      </c>
      <c r="H142">
        <f t="shared" si="5"/>
        <v>1.8853700421878856</v>
      </c>
    </row>
    <row r="143" spans="1:8" x14ac:dyDescent="0.2">
      <c r="A143" t="s">
        <v>155</v>
      </c>
      <c r="B143">
        <f>INDEX(Velocity!$B$2:$B$566,MATCH('Velocity + Weight'!$A143,Velocity!$A$2:$A$566,0))</f>
        <v>187</v>
      </c>
      <c r="C143">
        <v>0.10236283058345268</v>
      </c>
      <c r="D143">
        <f>INDEX(Weight!$B$2:$B$588,MATCH('Velocity + Weight'!$A143,Weight!$A$2:$A$588,0))</f>
        <v>0.25</v>
      </c>
      <c r="E143">
        <v>-0.48210262907634466</v>
      </c>
      <c r="F143" s="1">
        <v>0.25</v>
      </c>
      <c r="G143">
        <f t="shared" si="4"/>
        <v>0.6329628305834526</v>
      </c>
      <c r="H143">
        <f t="shared" si="5"/>
        <v>2.1977370923655315E-2</v>
      </c>
    </row>
    <row r="144" spans="1:8" x14ac:dyDescent="0.2">
      <c r="A144" t="s">
        <v>156</v>
      </c>
      <c r="B144">
        <f>INDEX(Velocity!$B$2:$B$566,MATCH('Velocity + Weight'!$A144,Velocity!$A$2:$A$566,0))</f>
        <v>6</v>
      </c>
      <c r="C144">
        <v>-0.51348533373134608</v>
      </c>
      <c r="D144">
        <f>INDEX(Weight!$B$2:$B$588,MATCH('Velocity + Weight'!$A144,Weight!$A$2:$A$588,0))</f>
        <v>21.5</v>
      </c>
      <c r="E144">
        <v>1.4637005288777041</v>
      </c>
      <c r="F144" s="1">
        <v>21.5</v>
      </c>
      <c r="G144">
        <f t="shared" si="4"/>
        <v>1.7114666268653878E-2</v>
      </c>
      <c r="H144">
        <f t="shared" si="5"/>
        <v>1.9677805288777042</v>
      </c>
    </row>
    <row r="145" spans="1:8" x14ac:dyDescent="0.2">
      <c r="A145" t="s">
        <v>157</v>
      </c>
      <c r="B145">
        <f>INDEX(Velocity!$B$2:$B$566,MATCH('Velocity + Weight'!$A145,Velocity!$A$2:$A$566,0))</f>
        <v>6</v>
      </c>
      <c r="C145">
        <v>-0.51348533373134608</v>
      </c>
      <c r="D145">
        <f>INDEX(Weight!$B$2:$B$588,MATCH('Velocity + Weight'!$A145,Weight!$A$2:$A$588,0))</f>
        <v>21.5</v>
      </c>
      <c r="E145">
        <v>1.4637005288777041</v>
      </c>
      <c r="F145" s="1">
        <v>21.5</v>
      </c>
      <c r="G145">
        <f t="shared" si="4"/>
        <v>1.7114666268653878E-2</v>
      </c>
      <c r="H145">
        <f t="shared" si="5"/>
        <v>1.9677805288777042</v>
      </c>
    </row>
    <row r="146" spans="1:8" x14ac:dyDescent="0.2">
      <c r="A146" t="s">
        <v>158</v>
      </c>
      <c r="B146">
        <f>INDEX(Velocity!$B$2:$B$566,MATCH('Velocity + Weight'!$A146,Velocity!$A$2:$A$566,0))</f>
        <v>6</v>
      </c>
      <c r="C146">
        <v>-0.51348533373134608</v>
      </c>
      <c r="D146">
        <f>INDEX(Weight!$B$2:$B$588,MATCH('Velocity + Weight'!$A146,Weight!$A$2:$A$588,0))</f>
        <v>21.5</v>
      </c>
      <c r="E146">
        <v>1.4637005288777041</v>
      </c>
      <c r="F146" s="1">
        <v>21.5</v>
      </c>
      <c r="G146">
        <f t="shared" si="4"/>
        <v>1.7114666268653878E-2</v>
      </c>
      <c r="H146">
        <f t="shared" si="5"/>
        <v>1.9677805288777042</v>
      </c>
    </row>
    <row r="147" spans="1:8" x14ac:dyDescent="0.2">
      <c r="A147" t="s">
        <v>159</v>
      </c>
      <c r="B147">
        <f>INDEX(Velocity!$B$2:$B$566,MATCH('Velocity + Weight'!$A147,Velocity!$A$2:$A$566,0))</f>
        <v>102</v>
      </c>
      <c r="C147">
        <v>-0.18684763332128707</v>
      </c>
      <c r="D147">
        <f>INDEX(Weight!$B$2:$B$588,MATCH('Velocity + Weight'!$A147,Weight!$A$2:$A$588,0))</f>
        <v>20</v>
      </c>
      <c r="E147">
        <v>1.3263497177280066</v>
      </c>
      <c r="F147" s="1">
        <v>20</v>
      </c>
      <c r="G147">
        <f t="shared" si="4"/>
        <v>0.3437523666787129</v>
      </c>
      <c r="H147">
        <f t="shared" si="5"/>
        <v>1.8304297177280064</v>
      </c>
    </row>
    <row r="148" spans="1:8" x14ac:dyDescent="0.2">
      <c r="A148" t="s">
        <v>160</v>
      </c>
      <c r="B148">
        <f>INDEX(Velocity!$B$2:$B$566,MATCH('Velocity + Weight'!$A148,Velocity!$A$2:$A$566,0))</f>
        <v>51</v>
      </c>
      <c r="C148">
        <v>-0.36037391166413091</v>
      </c>
      <c r="D148">
        <f>INDEX(Weight!$B$2:$B$588,MATCH('Velocity + Weight'!$A148,Weight!$A$2:$A$588,0))</f>
        <v>21.5</v>
      </c>
      <c r="E148">
        <v>1.4637005288777041</v>
      </c>
      <c r="F148" s="1">
        <v>21.5</v>
      </c>
      <c r="G148">
        <f t="shared" si="4"/>
        <v>0.17022608833586905</v>
      </c>
      <c r="H148">
        <f t="shared" si="5"/>
        <v>1.9677805288777042</v>
      </c>
    </row>
    <row r="149" spans="1:8" x14ac:dyDescent="0.2">
      <c r="A149" t="s">
        <v>161</v>
      </c>
      <c r="B149">
        <f>INDEX(Velocity!$B$2:$B$566,MATCH('Velocity + Weight'!$A149,Velocity!$A$2:$A$566,0))</f>
        <v>14</v>
      </c>
      <c r="C149">
        <v>-0.48626552536384116</v>
      </c>
      <c r="D149">
        <f>INDEX(Weight!$B$2:$B$588,MATCH('Velocity + Weight'!$A149,Weight!$A$2:$A$588,0))</f>
        <v>26.3</v>
      </c>
      <c r="E149">
        <v>1.9032231245567361</v>
      </c>
      <c r="F149" s="1">
        <v>26.3</v>
      </c>
      <c r="G149">
        <f t="shared" si="4"/>
        <v>4.4334474636158805E-2</v>
      </c>
      <c r="H149">
        <f t="shared" si="5"/>
        <v>2.4073031245567362</v>
      </c>
    </row>
    <row r="150" spans="1:8" x14ac:dyDescent="0.2">
      <c r="A150" t="s">
        <v>162</v>
      </c>
      <c r="B150">
        <f>INDEX(Velocity!$B$2:$B$566,MATCH('Velocity + Weight'!$A150,Velocity!$A$2:$A$566,0))</f>
        <v>591</v>
      </c>
      <c r="C150">
        <v>1.476963153142451</v>
      </c>
      <c r="D150">
        <f>INDEX(Weight!$B$2:$B$588,MATCH('Velocity + Weight'!$A150,Weight!$A$2:$A$588,0))</f>
        <v>0.16</v>
      </c>
      <c r="E150">
        <v>-0.4903436777453265</v>
      </c>
      <c r="F150" s="1">
        <v>0.16</v>
      </c>
      <c r="G150">
        <f t="shared" si="4"/>
        <v>2.0075631531424509</v>
      </c>
      <c r="H150">
        <f t="shared" si="5"/>
        <v>1.3736322254673472E-2</v>
      </c>
    </row>
    <row r="151" spans="1:8" x14ac:dyDescent="0.2">
      <c r="A151" t="s">
        <v>163</v>
      </c>
      <c r="B151">
        <f>INDEX(Velocity!$B$2:$B$566,MATCH('Velocity + Weight'!$A151,Velocity!$A$2:$A$566,0))</f>
        <v>202</v>
      </c>
      <c r="C151">
        <v>0.15339997127252442</v>
      </c>
      <c r="D151">
        <f>INDEX(Weight!$B$2:$B$588,MATCH('Velocity + Weight'!$A151,Weight!$A$2:$A$588,0))</f>
        <v>21.5</v>
      </c>
      <c r="E151">
        <v>1.4637005288777041</v>
      </c>
      <c r="F151" s="1">
        <v>21.5</v>
      </c>
      <c r="G151">
        <f t="shared" si="4"/>
        <v>0.68399997127252443</v>
      </c>
      <c r="H151">
        <f t="shared" si="5"/>
        <v>1.9677805288777042</v>
      </c>
    </row>
    <row r="152" spans="1:8" x14ac:dyDescent="0.2">
      <c r="A152" t="s">
        <v>164</v>
      </c>
      <c r="B152">
        <f>INDEX(Velocity!$B$2:$B$566,MATCH('Velocity + Weight'!$A152,Velocity!$A$2:$A$566,0))</f>
        <v>568</v>
      </c>
      <c r="C152">
        <v>1.3987062040858744</v>
      </c>
      <c r="D152">
        <f>INDEX(Weight!$B$2:$B$588,MATCH('Velocity + Weight'!$A152,Weight!$A$2:$A$588,0))</f>
        <v>0.9</v>
      </c>
      <c r="E152">
        <v>-0.42258394424480905</v>
      </c>
      <c r="F152" s="1">
        <v>0.9</v>
      </c>
      <c r="G152">
        <f t="shared" si="4"/>
        <v>1.9293062040858744</v>
      </c>
      <c r="H152">
        <f t="shared" si="5"/>
        <v>8.1496055755190921E-2</v>
      </c>
    </row>
    <row r="153" spans="1:8" x14ac:dyDescent="0.2">
      <c r="A153" t="s">
        <v>165</v>
      </c>
      <c r="B153">
        <f>INDEX(Velocity!$B$2:$B$566,MATCH('Velocity + Weight'!$A153,Velocity!$A$2:$A$566,0))</f>
        <v>99</v>
      </c>
      <c r="C153">
        <v>-0.1970550614591014</v>
      </c>
      <c r="D153">
        <f>INDEX(Weight!$B$2:$B$588,MATCH('Velocity + Weight'!$A153,Weight!$A$2:$A$588,0))</f>
        <v>20.8</v>
      </c>
      <c r="E153">
        <v>1.3996034836745119</v>
      </c>
      <c r="F153" s="1">
        <v>20.8</v>
      </c>
      <c r="G153">
        <f t="shared" si="4"/>
        <v>0.33354493854089856</v>
      </c>
      <c r="H153">
        <f t="shared" si="5"/>
        <v>1.903683483674512</v>
      </c>
    </row>
    <row r="154" spans="1:8" x14ac:dyDescent="0.2">
      <c r="A154" t="s">
        <v>166</v>
      </c>
      <c r="B154">
        <f>INDEX(Velocity!$B$2:$B$566,MATCH('Velocity + Weight'!$A154,Velocity!$A$2:$A$566,0))</f>
        <v>36</v>
      </c>
      <c r="C154">
        <v>-0.41141105235320263</v>
      </c>
      <c r="D154">
        <f>INDEX(Weight!$B$2:$B$588,MATCH('Velocity + Weight'!$A154,Weight!$A$2:$A$588,0))</f>
        <v>23</v>
      </c>
      <c r="E154">
        <v>1.6010513400274018</v>
      </c>
      <c r="F154" s="1">
        <v>23</v>
      </c>
      <c r="G154">
        <f t="shared" si="4"/>
        <v>0.11918894764679733</v>
      </c>
      <c r="H154">
        <f t="shared" si="5"/>
        <v>2.1051313400274019</v>
      </c>
    </row>
    <row r="155" spans="1:8" x14ac:dyDescent="0.2">
      <c r="A155" t="s">
        <v>167</v>
      </c>
      <c r="B155">
        <f>INDEX(Velocity!$B$2:$B$566,MATCH('Velocity + Weight'!$A155,Velocity!$A$2:$A$566,0))</f>
        <v>1</v>
      </c>
      <c r="C155">
        <v>-0.53049771396103662</v>
      </c>
      <c r="D155">
        <f>INDEX(Weight!$B$2:$B$588,MATCH('Velocity + Weight'!$A155,Weight!$A$2:$A$588,0))</f>
        <v>0.01</v>
      </c>
      <c r="E155">
        <v>-0.50407875886029629</v>
      </c>
      <c r="F155" s="1">
        <v>0.01</v>
      </c>
      <c r="G155">
        <f t="shared" si="4"/>
        <v>1.0228603896333954E-4</v>
      </c>
      <c r="H155">
        <f t="shared" si="5"/>
        <v>1.241139703678229E-6</v>
      </c>
    </row>
    <row r="156" spans="1:8" x14ac:dyDescent="0.2">
      <c r="A156" t="s">
        <v>50</v>
      </c>
      <c r="B156">
        <f>INDEX(Velocity!$B$2:$B$566,MATCH('Velocity + Weight'!$A156,Velocity!$A$2:$A$566,0))</f>
        <v>377</v>
      </c>
      <c r="C156">
        <v>0.74883327931169452</v>
      </c>
      <c r="D156">
        <f>INDEX(Weight!$B$2:$B$588,MATCH('Velocity + Weight'!$A156,Weight!$A$2:$A$588,0))</f>
        <v>0.25</v>
      </c>
      <c r="E156">
        <v>-0.48210262907634466</v>
      </c>
      <c r="F156" s="1">
        <v>0.25</v>
      </c>
      <c r="G156">
        <f t="shared" si="4"/>
        <v>1.2794332793116945</v>
      </c>
      <c r="H156">
        <f t="shared" si="5"/>
        <v>2.1977370923655315E-2</v>
      </c>
    </row>
    <row r="157" spans="1:8" x14ac:dyDescent="0.2">
      <c r="A157" t="s">
        <v>168</v>
      </c>
      <c r="B157">
        <f>INDEX(Velocity!$B$2:$B$566,MATCH('Velocity + Weight'!$A157,Velocity!$A$2:$A$566,0))</f>
        <v>641</v>
      </c>
      <c r="C157">
        <v>1.6470869554393568</v>
      </c>
      <c r="D157">
        <f>INDEX(Weight!$B$2:$B$588,MATCH('Velocity + Weight'!$A157,Weight!$A$2:$A$588,0))</f>
        <v>0.9</v>
      </c>
      <c r="E157">
        <v>-0.42258394424480905</v>
      </c>
      <c r="F157" s="1">
        <v>0.9</v>
      </c>
      <c r="G157">
        <f t="shared" si="4"/>
        <v>2.1776869554393565</v>
      </c>
      <c r="H157">
        <f t="shared" si="5"/>
        <v>8.1496055755190921E-2</v>
      </c>
    </row>
    <row r="158" spans="1:8" x14ac:dyDescent="0.2">
      <c r="A158" t="s">
        <v>169</v>
      </c>
      <c r="B158">
        <f>INDEX(Velocity!$B$2:$B$566,MATCH('Velocity + Weight'!$A158,Velocity!$A$2:$A$566,0))</f>
        <v>119</v>
      </c>
      <c r="C158">
        <v>-0.12900554054033911</v>
      </c>
      <c r="D158">
        <f>INDEX(Weight!$B$2:$B$588,MATCH('Velocity + Weight'!$A158,Weight!$A$2:$A$588,0))</f>
        <v>20</v>
      </c>
      <c r="E158">
        <v>1.3263497177280066</v>
      </c>
      <c r="F158" s="1">
        <v>20</v>
      </c>
      <c r="G158">
        <f t="shared" si="4"/>
        <v>0.40159445945966088</v>
      </c>
      <c r="H158">
        <f t="shared" si="5"/>
        <v>1.8304297177280064</v>
      </c>
    </row>
    <row r="159" spans="1:8" x14ac:dyDescent="0.2">
      <c r="A159" t="s">
        <v>170</v>
      </c>
      <c r="B159">
        <f>INDEX(Velocity!$B$2:$B$566,MATCH('Velocity + Weight'!$A159,Velocity!$A$2:$A$566,0))</f>
        <v>27</v>
      </c>
      <c r="C159">
        <v>-0.44203333676664569</v>
      </c>
      <c r="D159">
        <f>INDEX(Weight!$B$2:$B$588,MATCH('Velocity + Weight'!$A159,Weight!$A$2:$A$588,0))</f>
        <v>23</v>
      </c>
      <c r="E159">
        <v>1.6010513400274018</v>
      </c>
      <c r="F159" s="1">
        <v>23</v>
      </c>
      <c r="G159">
        <f t="shared" si="4"/>
        <v>8.856666323335427E-2</v>
      </c>
      <c r="H159">
        <f t="shared" si="5"/>
        <v>2.1051313400274019</v>
      </c>
    </row>
    <row r="160" spans="1:8" x14ac:dyDescent="0.2">
      <c r="A160" t="s">
        <v>171</v>
      </c>
      <c r="B160">
        <f>INDEX(Velocity!$B$2:$B$566,MATCH('Velocity + Weight'!$A160,Velocity!$A$2:$A$566,0))</f>
        <v>392</v>
      </c>
      <c r="C160">
        <v>0.79987042000076625</v>
      </c>
      <c r="D160">
        <f>INDEX(Weight!$B$2:$B$588,MATCH('Velocity + Weight'!$A160,Weight!$A$2:$A$588,0))</f>
        <v>0.22</v>
      </c>
      <c r="E160">
        <v>-0.48484964529933866</v>
      </c>
      <c r="F160" s="1">
        <v>0.22</v>
      </c>
      <c r="G160">
        <f t="shared" si="4"/>
        <v>1.3304704200007662</v>
      </c>
      <c r="H160">
        <f t="shared" si="5"/>
        <v>1.9230354700661312E-2</v>
      </c>
    </row>
    <row r="161" spans="1:8" x14ac:dyDescent="0.2">
      <c r="A161" t="s">
        <v>172</v>
      </c>
      <c r="B161">
        <f>INDEX(Velocity!$B$2:$B$566,MATCH('Velocity + Weight'!$A161,Velocity!$A$2:$A$566,0))</f>
        <v>443</v>
      </c>
      <c r="C161">
        <v>0.97339669834361009</v>
      </c>
      <c r="D161">
        <f>INDEX(Weight!$B$2:$B$588,MATCH('Velocity + Weight'!$A161,Weight!$A$2:$A$588,0))</f>
        <v>0.2</v>
      </c>
      <c r="E161">
        <v>-0.48668098944800126</v>
      </c>
      <c r="F161" s="1">
        <v>0.2</v>
      </c>
      <c r="G161">
        <f t="shared" si="4"/>
        <v>1.5039966983436099</v>
      </c>
      <c r="H161">
        <f t="shared" si="5"/>
        <v>1.7399010551998717E-2</v>
      </c>
    </row>
    <row r="162" spans="1:8" x14ac:dyDescent="0.2">
      <c r="A162" t="s">
        <v>173</v>
      </c>
      <c r="B162">
        <f>INDEX(Velocity!$B$2:$B$566,MATCH('Velocity + Weight'!$A162,Velocity!$A$2:$A$566,0))</f>
        <v>41</v>
      </c>
      <c r="C162">
        <v>-0.39439867212351204</v>
      </c>
      <c r="D162">
        <f>INDEX(Weight!$B$2:$B$588,MATCH('Velocity + Weight'!$A162,Weight!$A$2:$A$588,0))</f>
        <v>10.5</v>
      </c>
      <c r="E162">
        <v>0.45646124711325531</v>
      </c>
      <c r="F162" s="1">
        <v>10.5</v>
      </c>
      <c r="G162">
        <f t="shared" si="4"/>
        <v>0.13620132787648792</v>
      </c>
      <c r="H162">
        <f t="shared" si="5"/>
        <v>0.96054124711325528</v>
      </c>
    </row>
    <row r="163" spans="1:8" x14ac:dyDescent="0.2">
      <c r="A163" t="s">
        <v>174</v>
      </c>
      <c r="B163">
        <f>INDEX(Velocity!$B$2:$B$566,MATCH('Velocity + Weight'!$A163,Velocity!$A$2:$A$566,0))</f>
        <v>100</v>
      </c>
      <c r="C163">
        <v>-0.1936525854131633</v>
      </c>
      <c r="D163">
        <f>INDEX(Weight!$B$2:$B$588,MATCH('Velocity + Weight'!$A163,Weight!$A$2:$A$588,0))</f>
        <v>20</v>
      </c>
      <c r="E163">
        <v>1.3263497177280066</v>
      </c>
      <c r="F163" s="1">
        <v>20</v>
      </c>
      <c r="G163">
        <f t="shared" si="4"/>
        <v>0.33694741458683664</v>
      </c>
      <c r="H163">
        <f t="shared" si="5"/>
        <v>1.8304297177280064</v>
      </c>
    </row>
    <row r="164" spans="1:8" x14ac:dyDescent="0.2">
      <c r="A164" t="s">
        <v>175</v>
      </c>
      <c r="B164">
        <f>INDEX(Velocity!$B$2:$B$566,MATCH('Velocity + Weight'!$A164,Velocity!$A$2:$A$566,0))</f>
        <v>319</v>
      </c>
      <c r="C164">
        <v>0.55148966864728377</v>
      </c>
      <c r="D164">
        <f>INDEX(Weight!$B$2:$B$588,MATCH('Velocity + Weight'!$A164,Weight!$A$2:$A$588,0))</f>
        <v>0.38</v>
      </c>
      <c r="E164">
        <v>-0.47019889211003757</v>
      </c>
      <c r="F164" s="1">
        <v>0.38</v>
      </c>
      <c r="G164">
        <f t="shared" si="4"/>
        <v>1.0820896686472836</v>
      </c>
      <c r="H164">
        <f t="shared" si="5"/>
        <v>3.3881107889962403E-2</v>
      </c>
    </row>
    <row r="165" spans="1:8" x14ac:dyDescent="0.2">
      <c r="A165" t="s">
        <v>176</v>
      </c>
      <c r="B165">
        <f>INDEX(Velocity!$B$2:$B$566,MATCH('Velocity + Weight'!$A165,Velocity!$A$2:$A$566,0))</f>
        <v>287</v>
      </c>
      <c r="C165">
        <v>0.44261043517726417</v>
      </c>
      <c r="D165">
        <f>INDEX(Weight!$B$2:$B$588,MATCH('Velocity + Weight'!$A165,Weight!$A$2:$A$588,0))</f>
        <v>0.22</v>
      </c>
      <c r="E165">
        <v>-0.48484964529933866</v>
      </c>
      <c r="F165" s="1">
        <v>0.22</v>
      </c>
      <c r="G165">
        <f t="shared" si="4"/>
        <v>0.97321043517726413</v>
      </c>
      <c r="H165">
        <f t="shared" si="5"/>
        <v>1.9230354700661312E-2</v>
      </c>
    </row>
    <row r="166" spans="1:8" x14ac:dyDescent="0.2">
      <c r="A166" t="s">
        <v>177</v>
      </c>
      <c r="B166">
        <f>INDEX(Velocity!$B$2:$B$566,MATCH('Velocity + Weight'!$A166,Velocity!$A$2:$A$566,0))</f>
        <v>1</v>
      </c>
      <c r="C166">
        <v>-0.53049771396103662</v>
      </c>
      <c r="D166">
        <f>INDEX(Weight!$B$2:$B$588,MATCH('Velocity + Weight'!$A166,Weight!$A$2:$A$588,0))</f>
        <v>0.01</v>
      </c>
      <c r="E166">
        <v>-0.50407875886029629</v>
      </c>
      <c r="F166" s="1">
        <v>0.01</v>
      </c>
      <c r="G166">
        <f t="shared" si="4"/>
        <v>1.0228603896333954E-4</v>
      </c>
      <c r="H166">
        <f t="shared" si="5"/>
        <v>1.241139703678229E-6</v>
      </c>
    </row>
    <row r="167" spans="1:8" x14ac:dyDescent="0.2">
      <c r="A167" t="s">
        <v>178</v>
      </c>
      <c r="B167">
        <f>INDEX(Velocity!$B$2:$B$566,MATCH('Velocity + Weight'!$A167,Velocity!$A$2:$A$566,0))</f>
        <v>95</v>
      </c>
      <c r="C167">
        <v>-0.21066496564285386</v>
      </c>
      <c r="D167">
        <f>INDEX(Weight!$B$2:$B$588,MATCH('Velocity + Weight'!$A167,Weight!$A$2:$A$588,0))</f>
        <v>25</v>
      </c>
      <c r="E167">
        <v>1.7841857548936653</v>
      </c>
      <c r="F167" s="1">
        <v>25</v>
      </c>
      <c r="G167">
        <f t="shared" si="4"/>
        <v>0.3199350343571461</v>
      </c>
      <c r="H167">
        <f t="shared" si="5"/>
        <v>2.2882657548936653</v>
      </c>
    </row>
    <row r="168" spans="1:8" x14ac:dyDescent="0.2">
      <c r="A168" t="s">
        <v>179</v>
      </c>
      <c r="B168">
        <f>INDEX(Velocity!$B$2:$B$566,MATCH('Velocity + Weight'!$A168,Velocity!$A$2:$A$566,0))</f>
        <v>102</v>
      </c>
      <c r="C168">
        <v>-0.18684763332128707</v>
      </c>
      <c r="D168">
        <f>INDEX(Weight!$B$2:$B$588,MATCH('Velocity + Weight'!$A168,Weight!$A$2:$A$588,0))</f>
        <v>10.1</v>
      </c>
      <c r="E168">
        <v>0.41983436414000258</v>
      </c>
      <c r="F168" s="1">
        <v>10.1</v>
      </c>
      <c r="G168">
        <f t="shared" si="4"/>
        <v>0.3437523666787129</v>
      </c>
      <c r="H168">
        <f t="shared" si="5"/>
        <v>0.9239143641400025</v>
      </c>
    </row>
    <row r="169" spans="1:8" x14ac:dyDescent="0.2">
      <c r="A169" t="s">
        <v>180</v>
      </c>
      <c r="B169">
        <f>INDEX(Velocity!$B$2:$B$566,MATCH('Velocity + Weight'!$A169,Velocity!$A$2:$A$566,0))</f>
        <v>57</v>
      </c>
      <c r="C169">
        <v>-0.33995905538850224</v>
      </c>
      <c r="D169">
        <f>INDEX(Weight!$B$2:$B$588,MATCH('Velocity + Weight'!$A169,Weight!$A$2:$A$588,0))</f>
        <v>3.5</v>
      </c>
      <c r="E169">
        <v>-0.18450920491866662</v>
      </c>
      <c r="F169" s="1">
        <v>3.5</v>
      </c>
      <c r="G169">
        <f t="shared" si="4"/>
        <v>0.19064094461149772</v>
      </c>
      <c r="H169">
        <f t="shared" si="5"/>
        <v>0.31957079508133335</v>
      </c>
    </row>
    <row r="170" spans="1:8" x14ac:dyDescent="0.2">
      <c r="A170" t="s">
        <v>181</v>
      </c>
      <c r="B170">
        <f>INDEX(Velocity!$B$2:$B$566,MATCH('Velocity + Weight'!$A170,Velocity!$A$2:$A$566,0))</f>
        <v>102</v>
      </c>
      <c r="C170">
        <v>-0.18684763332128707</v>
      </c>
      <c r="D170">
        <f>INDEX(Weight!$B$2:$B$588,MATCH('Velocity + Weight'!$A170,Weight!$A$2:$A$588,0))</f>
        <v>4</v>
      </c>
      <c r="E170">
        <v>-0.13872560120210078</v>
      </c>
      <c r="F170" s="1">
        <v>4</v>
      </c>
      <c r="G170">
        <f t="shared" si="4"/>
        <v>0.3437523666787129</v>
      </c>
      <c r="H170">
        <f t="shared" si="5"/>
        <v>0.36535439879789922</v>
      </c>
    </row>
    <row r="171" spans="1:8" x14ac:dyDescent="0.2">
      <c r="A171" t="s">
        <v>182</v>
      </c>
      <c r="B171">
        <f>INDEX(Velocity!$B$2:$B$566,MATCH('Velocity + Weight'!$A171,Velocity!$A$2:$A$566,0))</f>
        <v>259</v>
      </c>
      <c r="C171">
        <v>0.34734110589099693</v>
      </c>
      <c r="D171">
        <f>INDEX(Weight!$B$2:$B$588,MATCH('Velocity + Weight'!$A171,Weight!$A$2:$A$588,0))</f>
        <v>1.3</v>
      </c>
      <c r="E171">
        <v>-0.38595706127155638</v>
      </c>
      <c r="F171" s="1">
        <v>1.3</v>
      </c>
      <c r="G171">
        <f t="shared" si="4"/>
        <v>0.87794110589099694</v>
      </c>
      <c r="H171">
        <f t="shared" si="5"/>
        <v>0.11812293872844359</v>
      </c>
    </row>
    <row r="172" spans="1:8" x14ac:dyDescent="0.2">
      <c r="A172" t="s">
        <v>183</v>
      </c>
      <c r="B172">
        <f>INDEX(Velocity!$B$2:$B$566,MATCH('Velocity + Weight'!$A172,Velocity!$A$2:$A$566,0))</f>
        <v>87</v>
      </c>
      <c r="C172">
        <v>-0.23788477401035879</v>
      </c>
      <c r="D172">
        <f>INDEX(Weight!$B$2:$B$588,MATCH('Velocity + Weight'!$A172,Weight!$A$2:$A$588,0))</f>
        <v>26.3</v>
      </c>
      <c r="E172">
        <v>1.9032231245567361</v>
      </c>
      <c r="F172" s="1">
        <v>26.3</v>
      </c>
      <c r="G172">
        <f t="shared" si="4"/>
        <v>0.29271522598964117</v>
      </c>
      <c r="H172">
        <f t="shared" si="5"/>
        <v>2.4073031245567362</v>
      </c>
    </row>
    <row r="173" spans="1:8" x14ac:dyDescent="0.2">
      <c r="A173" t="s">
        <v>184</v>
      </c>
      <c r="B173">
        <f>INDEX(Velocity!$B$2:$B$566,MATCH('Velocity + Weight'!$A173,Velocity!$A$2:$A$566,0))</f>
        <v>313</v>
      </c>
      <c r="C173">
        <v>0.5310748123716551</v>
      </c>
      <c r="D173">
        <f>INDEX(Weight!$B$2:$B$588,MATCH('Velocity + Weight'!$A173,Weight!$A$2:$A$588,0))</f>
        <v>0.57999999999999996</v>
      </c>
      <c r="E173">
        <v>-0.45188545062341118</v>
      </c>
      <c r="F173" s="1">
        <v>0.57999999999999996</v>
      </c>
      <c r="G173">
        <f t="shared" si="4"/>
        <v>1.0616748123716551</v>
      </c>
      <c r="H173">
        <f t="shared" si="5"/>
        <v>5.2194549376588795E-2</v>
      </c>
    </row>
    <row r="174" spans="1:8" x14ac:dyDescent="0.2">
      <c r="A174" t="s">
        <v>185</v>
      </c>
      <c r="B174">
        <f>INDEX(Velocity!$B$2:$B$566,MATCH('Velocity + Weight'!$A174,Velocity!$A$2:$A$566,0))</f>
        <v>62</v>
      </c>
      <c r="C174">
        <v>-0.32294667515881165</v>
      </c>
      <c r="D174">
        <f>INDEX(Weight!$B$2:$B$588,MATCH('Velocity + Weight'!$A174,Weight!$A$2:$A$588,0))</f>
        <v>21.7</v>
      </c>
      <c r="E174">
        <v>1.4820139703643302</v>
      </c>
      <c r="F174" s="1">
        <v>21.7</v>
      </c>
      <c r="G174">
        <f t="shared" si="4"/>
        <v>0.20765332484118831</v>
      </c>
      <c r="H174">
        <f t="shared" si="5"/>
        <v>1.9860939703643301</v>
      </c>
    </row>
    <row r="175" spans="1:8" x14ac:dyDescent="0.2">
      <c r="A175" t="s">
        <v>186</v>
      </c>
      <c r="B175">
        <f>INDEX(Velocity!$B$2:$B$566,MATCH('Velocity + Weight'!$A175,Velocity!$A$2:$A$566,0))</f>
        <v>23</v>
      </c>
      <c r="C175">
        <v>-0.45564324095039815</v>
      </c>
      <c r="D175">
        <f>INDEX(Weight!$B$2:$B$588,MATCH('Velocity + Weight'!$A175,Weight!$A$2:$A$588,0))</f>
        <v>22</v>
      </c>
      <c r="E175">
        <v>1.5094841325942701</v>
      </c>
      <c r="F175" s="1">
        <v>22</v>
      </c>
      <c r="G175">
        <f t="shared" si="4"/>
        <v>7.4956759049601807E-2</v>
      </c>
      <c r="H175">
        <f t="shared" si="5"/>
        <v>2.0135641325942699</v>
      </c>
    </row>
    <row r="176" spans="1:8" x14ac:dyDescent="0.2">
      <c r="A176" t="s">
        <v>187</v>
      </c>
      <c r="B176">
        <f>INDEX(Velocity!$B$2:$B$566,MATCH('Velocity + Weight'!$A176,Velocity!$A$2:$A$566,0))</f>
        <v>68</v>
      </c>
      <c r="C176">
        <v>-0.30253181888318298</v>
      </c>
      <c r="D176">
        <f>INDEX(Weight!$B$2:$B$588,MATCH('Velocity + Weight'!$A176,Weight!$A$2:$A$588,0))</f>
        <v>10.1</v>
      </c>
      <c r="E176">
        <v>0.41983436414000258</v>
      </c>
      <c r="F176" s="1">
        <v>10.1</v>
      </c>
      <c r="G176">
        <f t="shared" si="4"/>
        <v>0.22806818111681698</v>
      </c>
      <c r="H176">
        <f t="shared" si="5"/>
        <v>0.9239143641400025</v>
      </c>
    </row>
    <row r="177" spans="1:8" x14ac:dyDescent="0.2">
      <c r="A177" t="s">
        <v>188</v>
      </c>
      <c r="B177">
        <f>INDEX(Velocity!$B$2:$B$566,MATCH('Velocity + Weight'!$A177,Velocity!$A$2:$A$566,0))</f>
        <v>23</v>
      </c>
      <c r="C177">
        <v>-0.45564324095039815</v>
      </c>
      <c r="D177">
        <f>INDEX(Weight!$B$2:$B$588,MATCH('Velocity + Weight'!$A177,Weight!$A$2:$A$588,0))</f>
        <v>22</v>
      </c>
      <c r="E177">
        <v>1.5094841325942701</v>
      </c>
      <c r="F177" s="1">
        <v>22</v>
      </c>
      <c r="G177">
        <f t="shared" si="4"/>
        <v>7.4956759049601807E-2</v>
      </c>
      <c r="H177">
        <f t="shared" si="5"/>
        <v>2.0135641325942699</v>
      </c>
    </row>
    <row r="178" spans="1:8" x14ac:dyDescent="0.2">
      <c r="A178" t="s">
        <v>189</v>
      </c>
      <c r="B178">
        <f>INDEX(Velocity!$B$2:$B$566,MATCH('Velocity + Weight'!$A178,Velocity!$A$2:$A$566,0))</f>
        <v>54</v>
      </c>
      <c r="C178">
        <v>-0.35016648352631657</v>
      </c>
      <c r="D178">
        <f>INDEX(Weight!$B$2:$B$588,MATCH('Velocity + Weight'!$A178,Weight!$A$2:$A$588,0))</f>
        <v>20</v>
      </c>
      <c r="E178">
        <v>1.3263497177280066</v>
      </c>
      <c r="F178" s="1">
        <v>20</v>
      </c>
      <c r="G178">
        <f t="shared" si="4"/>
        <v>0.18043351647368339</v>
      </c>
      <c r="H178">
        <f t="shared" si="5"/>
        <v>1.8304297177280064</v>
      </c>
    </row>
    <row r="179" spans="1:8" x14ac:dyDescent="0.2">
      <c r="A179" t="s">
        <v>190</v>
      </c>
      <c r="B179">
        <f>INDEX(Velocity!$B$2:$B$566,MATCH('Velocity + Weight'!$A179,Velocity!$A$2:$A$566,0))</f>
        <v>184</v>
      </c>
      <c r="C179">
        <v>9.2155402445638343E-2</v>
      </c>
      <c r="D179">
        <f>INDEX(Weight!$B$2:$B$588,MATCH('Velocity + Weight'!$A179,Weight!$A$2:$A$588,0))</f>
        <v>1</v>
      </c>
      <c r="E179">
        <v>-0.41342722350149591</v>
      </c>
      <c r="F179" s="1">
        <v>1</v>
      </c>
      <c r="G179">
        <f t="shared" si="4"/>
        <v>0.62275540244563832</v>
      </c>
      <c r="H179">
        <f t="shared" si="5"/>
        <v>9.0652776498504062E-2</v>
      </c>
    </row>
    <row r="180" spans="1:8" x14ac:dyDescent="0.2">
      <c r="A180" t="s">
        <v>191</v>
      </c>
      <c r="B180">
        <f>INDEX(Velocity!$B$2:$B$566,MATCH('Velocity + Weight'!$A180,Velocity!$A$2:$A$566,0))</f>
        <v>91</v>
      </c>
      <c r="C180">
        <v>-0.22427486982660633</v>
      </c>
      <c r="D180">
        <f>INDEX(Weight!$B$2:$B$588,MATCH('Velocity + Weight'!$A180,Weight!$A$2:$A$588,0))</f>
        <v>20.75</v>
      </c>
      <c r="E180">
        <v>1.3950251233028552</v>
      </c>
      <c r="F180" s="1">
        <v>20.75</v>
      </c>
      <c r="G180">
        <f t="shared" si="4"/>
        <v>0.30632513017339363</v>
      </c>
      <c r="H180">
        <f t="shared" si="5"/>
        <v>1.8991051233028551</v>
      </c>
    </row>
    <row r="181" spans="1:8" x14ac:dyDescent="0.2">
      <c r="A181" t="s">
        <v>192</v>
      </c>
      <c r="B181">
        <f>INDEX(Velocity!$B$2:$B$566,MATCH('Velocity + Weight'!$A181,Velocity!$A$2:$A$566,0))</f>
        <v>212</v>
      </c>
      <c r="C181">
        <v>0.18742473173190555</v>
      </c>
      <c r="D181">
        <f>INDEX(Weight!$B$2:$B$588,MATCH('Velocity + Weight'!$A181,Weight!$A$2:$A$588,0))</f>
        <v>0.75</v>
      </c>
      <c r="E181">
        <v>-0.43631902535977879</v>
      </c>
      <c r="F181" s="1">
        <v>0.75</v>
      </c>
      <c r="G181">
        <f t="shared" si="4"/>
        <v>0.71802473173190551</v>
      </c>
      <c r="H181">
        <f t="shared" si="5"/>
        <v>6.7760974640221183E-2</v>
      </c>
    </row>
    <row r="182" spans="1:8" x14ac:dyDescent="0.2">
      <c r="A182" t="s">
        <v>193</v>
      </c>
      <c r="B182">
        <f>INDEX(Velocity!$B$2:$B$566,MATCH('Velocity + Weight'!$A182,Velocity!$A$2:$A$566,0))</f>
        <v>154</v>
      </c>
      <c r="C182">
        <v>-9.9188789325051034E-3</v>
      </c>
      <c r="D182">
        <f>INDEX(Weight!$B$2:$B$588,MATCH('Velocity + Weight'!$A182,Weight!$A$2:$A$588,0))</f>
        <v>0.25</v>
      </c>
      <c r="E182">
        <v>-0.48210262907634466</v>
      </c>
      <c r="F182" s="1">
        <v>0.25</v>
      </c>
      <c r="G182">
        <f t="shared" si="4"/>
        <v>0.52068112106749487</v>
      </c>
      <c r="H182">
        <f t="shared" si="5"/>
        <v>2.1977370923655315E-2</v>
      </c>
    </row>
    <row r="183" spans="1:8" x14ac:dyDescent="0.2">
      <c r="A183" t="s">
        <v>194</v>
      </c>
      <c r="B183">
        <f>INDEX(Velocity!$B$2:$B$566,MATCH('Velocity + Weight'!$A183,Velocity!$A$2:$A$566,0))</f>
        <v>69</v>
      </c>
      <c r="C183">
        <v>-0.29912934283724485</v>
      </c>
      <c r="D183">
        <f>INDEX(Weight!$B$2:$B$588,MATCH('Velocity + Weight'!$A183,Weight!$A$2:$A$588,0))</f>
        <v>22.25</v>
      </c>
      <c r="E183">
        <v>1.5323759344525529</v>
      </c>
      <c r="F183" s="1">
        <v>22.25</v>
      </c>
      <c r="G183">
        <f t="shared" si="4"/>
        <v>0.23147065716275511</v>
      </c>
      <c r="H183">
        <f t="shared" si="5"/>
        <v>2.0364559344525528</v>
      </c>
    </row>
    <row r="184" spans="1:8" x14ac:dyDescent="0.2">
      <c r="A184" t="s">
        <v>195</v>
      </c>
      <c r="B184">
        <f>INDEX(Velocity!$B$2:$B$566,MATCH('Velocity + Weight'!$A184,Velocity!$A$2:$A$566,0))</f>
        <v>10</v>
      </c>
      <c r="C184">
        <v>-0.49987542954759362</v>
      </c>
      <c r="D184">
        <f>INDEX(Weight!$B$2:$B$588,MATCH('Velocity + Weight'!$A184,Weight!$A$2:$A$588,0))</f>
        <v>2</v>
      </c>
      <c r="E184">
        <v>-0.32186001606836417</v>
      </c>
      <c r="F184" s="1">
        <v>2</v>
      </c>
      <c r="G184">
        <f t="shared" si="4"/>
        <v>3.0724570452406341E-2</v>
      </c>
      <c r="H184">
        <f t="shared" si="5"/>
        <v>0.1822199839316358</v>
      </c>
    </row>
    <row r="185" spans="1:8" x14ac:dyDescent="0.2">
      <c r="A185" t="s">
        <v>196</v>
      </c>
      <c r="B185">
        <f>INDEX(Velocity!$B$2:$B$566,MATCH('Velocity + Weight'!$A185,Velocity!$A$2:$A$566,0))</f>
        <v>72</v>
      </c>
      <c r="C185">
        <v>-0.28892191469943052</v>
      </c>
      <c r="D185">
        <f>INDEX(Weight!$B$2:$B$588,MATCH('Velocity + Weight'!$A185,Weight!$A$2:$A$588,0))</f>
        <v>21</v>
      </c>
      <c r="E185">
        <v>1.4179169251611381</v>
      </c>
      <c r="F185" s="1">
        <v>21</v>
      </c>
      <c r="G185">
        <f t="shared" si="4"/>
        <v>0.24167808530056945</v>
      </c>
      <c r="H185">
        <f t="shared" si="5"/>
        <v>1.921996925161138</v>
      </c>
    </row>
    <row r="186" spans="1:8" x14ac:dyDescent="0.2">
      <c r="A186" t="s">
        <v>197</v>
      </c>
      <c r="B186">
        <f>INDEX(Velocity!$B$2:$B$566,MATCH('Velocity + Weight'!$A186,Velocity!$A$2:$A$566,0))</f>
        <v>128</v>
      </c>
      <c r="C186">
        <v>-9.8383256126896079E-2</v>
      </c>
      <c r="D186">
        <f>INDEX(Weight!$B$2:$B$588,MATCH('Velocity + Weight'!$A186,Weight!$A$2:$A$588,0))</f>
        <v>0.22</v>
      </c>
      <c r="E186">
        <v>-0.48484964529933866</v>
      </c>
      <c r="F186" s="1">
        <v>0.22</v>
      </c>
      <c r="G186">
        <f t="shared" si="4"/>
        <v>0.43221674387310388</v>
      </c>
      <c r="H186">
        <f t="shared" si="5"/>
        <v>1.9230354700661312E-2</v>
      </c>
    </row>
    <row r="187" spans="1:8" x14ac:dyDescent="0.2">
      <c r="A187" t="s">
        <v>198</v>
      </c>
      <c r="B187">
        <f>INDEX(Velocity!$B$2:$B$566,MATCH('Velocity + Weight'!$A187,Velocity!$A$2:$A$566,0))</f>
        <v>18</v>
      </c>
      <c r="C187">
        <v>-0.47265562118008869</v>
      </c>
      <c r="D187">
        <f>INDEX(Weight!$B$2:$B$588,MATCH('Velocity + Weight'!$A187,Weight!$A$2:$A$588,0))</f>
        <v>1.7</v>
      </c>
      <c r="E187">
        <v>-0.34933017829830371</v>
      </c>
      <c r="F187" s="1">
        <v>1.7</v>
      </c>
      <c r="G187">
        <f t="shared" si="4"/>
        <v>5.7944378819911269E-2</v>
      </c>
      <c r="H187">
        <f t="shared" si="5"/>
        <v>0.15474982170169627</v>
      </c>
    </row>
    <row r="188" spans="1:8" x14ac:dyDescent="0.2">
      <c r="A188" t="s">
        <v>199</v>
      </c>
      <c r="B188">
        <f>INDEX(Velocity!$B$2:$B$566,MATCH('Velocity + Weight'!$A188,Velocity!$A$2:$A$566,0))</f>
        <v>75</v>
      </c>
      <c r="C188">
        <v>-0.27871448656161618</v>
      </c>
      <c r="D188">
        <f>INDEX(Weight!$B$2:$B$588,MATCH('Velocity + Weight'!$A188,Weight!$A$2:$A$588,0))</f>
        <v>20.2</v>
      </c>
      <c r="E188">
        <v>1.3446631592146328</v>
      </c>
      <c r="F188" s="1">
        <v>20.2</v>
      </c>
      <c r="G188">
        <f t="shared" si="4"/>
        <v>0.25188551343838378</v>
      </c>
      <c r="H188">
        <f t="shared" si="5"/>
        <v>1.8487431592146328</v>
      </c>
    </row>
    <row r="189" spans="1:8" x14ac:dyDescent="0.2">
      <c r="A189" t="s">
        <v>200</v>
      </c>
      <c r="B189">
        <f>INDEX(Velocity!$B$2:$B$566,MATCH('Velocity + Weight'!$A189,Velocity!$A$2:$A$566,0))</f>
        <v>17</v>
      </c>
      <c r="C189">
        <v>-0.47605809722602682</v>
      </c>
      <c r="D189">
        <f>INDEX(Weight!$B$2:$B$588,MATCH('Velocity + Weight'!$A189,Weight!$A$2:$A$588,0))</f>
        <v>3</v>
      </c>
      <c r="E189">
        <v>-0.23029280863523249</v>
      </c>
      <c r="F189" s="1">
        <v>3</v>
      </c>
      <c r="G189">
        <f t="shared" si="4"/>
        <v>5.4541902773973139E-2</v>
      </c>
      <c r="H189">
        <f t="shared" si="5"/>
        <v>0.27378719136476748</v>
      </c>
    </row>
    <row r="190" spans="1:8" x14ac:dyDescent="0.2">
      <c r="A190" t="s">
        <v>201</v>
      </c>
      <c r="B190">
        <f>INDEX(Velocity!$B$2:$B$566,MATCH('Velocity + Weight'!$A190,Velocity!$A$2:$A$566,0))</f>
        <v>120</v>
      </c>
      <c r="C190">
        <v>-0.12560306449440101</v>
      </c>
      <c r="D190">
        <f>INDEX(Weight!$B$2:$B$588,MATCH('Velocity + Weight'!$A190,Weight!$A$2:$A$588,0))</f>
        <v>0.22</v>
      </c>
      <c r="E190">
        <v>-0.48484964529933866</v>
      </c>
      <c r="F190" s="1">
        <v>0.22</v>
      </c>
      <c r="G190">
        <f t="shared" si="4"/>
        <v>0.40499693550559895</v>
      </c>
      <c r="H190">
        <f t="shared" si="5"/>
        <v>1.9230354700661312E-2</v>
      </c>
    </row>
    <row r="191" spans="1:8" x14ac:dyDescent="0.2">
      <c r="A191" t="s">
        <v>202</v>
      </c>
      <c r="B191">
        <f>INDEX(Velocity!$B$2:$B$566,MATCH('Velocity + Weight'!$A191,Velocity!$A$2:$A$566,0))</f>
        <v>150</v>
      </c>
      <c r="C191">
        <v>-2.352878311625756E-2</v>
      </c>
      <c r="D191">
        <f>INDEX(Weight!$B$2:$B$588,MATCH('Velocity + Weight'!$A191,Weight!$A$2:$A$588,0))</f>
        <v>1</v>
      </c>
      <c r="E191">
        <v>-0.41342722350149591</v>
      </c>
      <c r="F191" s="1">
        <v>1</v>
      </c>
      <c r="G191">
        <f t="shared" si="4"/>
        <v>0.50707121688374235</v>
      </c>
      <c r="H191">
        <f t="shared" si="5"/>
        <v>9.0652776498504062E-2</v>
      </c>
    </row>
    <row r="192" spans="1:8" x14ac:dyDescent="0.2">
      <c r="A192" t="s">
        <v>203</v>
      </c>
      <c r="B192">
        <f>INDEX(Velocity!$B$2:$B$566,MATCH('Velocity + Weight'!$A192,Velocity!$A$2:$A$566,0))</f>
        <v>170</v>
      </c>
      <c r="C192">
        <v>4.4520737802504734E-2</v>
      </c>
      <c r="D192">
        <f>INDEX(Weight!$B$2:$B$588,MATCH('Velocity + Weight'!$A192,Weight!$A$2:$A$588,0))</f>
        <v>3.5</v>
      </c>
      <c r="E192">
        <v>-0.18450920491866662</v>
      </c>
      <c r="F192" s="1">
        <v>3.5</v>
      </c>
      <c r="G192">
        <f t="shared" si="4"/>
        <v>0.57512073780250472</v>
      </c>
      <c r="H192">
        <f t="shared" si="5"/>
        <v>0.31957079508133335</v>
      </c>
    </row>
    <row r="193" spans="1:8" x14ac:dyDescent="0.2">
      <c r="A193" t="s">
        <v>204</v>
      </c>
      <c r="B193">
        <f>INDEX(Velocity!$B$2:$B$566,MATCH('Velocity + Weight'!$A193,Velocity!$A$2:$A$566,0))</f>
        <v>99</v>
      </c>
      <c r="C193">
        <v>-0.1970550614591014</v>
      </c>
      <c r="D193">
        <f>INDEX(Weight!$B$2:$B$588,MATCH('Velocity + Weight'!$A193,Weight!$A$2:$A$588,0))</f>
        <v>0.25</v>
      </c>
      <c r="E193">
        <v>-0.48210262907634466</v>
      </c>
      <c r="F193" s="1">
        <v>0.25</v>
      </c>
      <c r="G193">
        <f t="shared" si="4"/>
        <v>0.33354493854089856</v>
      </c>
      <c r="H193">
        <f t="shared" si="5"/>
        <v>2.1977370923655315E-2</v>
      </c>
    </row>
    <row r="194" spans="1:8" x14ac:dyDescent="0.2">
      <c r="A194" t="s">
        <v>205</v>
      </c>
      <c r="B194">
        <f>INDEX(Velocity!$B$2:$B$566,MATCH('Velocity + Weight'!$A194,Velocity!$A$2:$A$566,0))</f>
        <v>4</v>
      </c>
      <c r="C194">
        <v>-0.52029028582322234</v>
      </c>
      <c r="D194">
        <f>INDEX(Weight!$B$2:$B$588,MATCH('Velocity + Weight'!$A194,Weight!$A$2:$A$588,0))</f>
        <v>4.8</v>
      </c>
      <c r="E194">
        <v>-6.5471835255595426E-2</v>
      </c>
      <c r="F194" s="1">
        <v>4.8</v>
      </c>
      <c r="G194">
        <f t="shared" si="4"/>
        <v>1.0309714176777618E-2</v>
      </c>
      <c r="H194">
        <f t="shared" si="5"/>
        <v>0.43860816474440456</v>
      </c>
    </row>
    <row r="195" spans="1:8" x14ac:dyDescent="0.2">
      <c r="A195" t="s">
        <v>206</v>
      </c>
      <c r="B195">
        <f>INDEX(Velocity!$B$2:$B$566,MATCH('Velocity + Weight'!$A195,Velocity!$A$2:$A$566,0))</f>
        <v>150</v>
      </c>
      <c r="C195">
        <v>-2.352878311625756E-2</v>
      </c>
      <c r="D195">
        <f>INDEX(Weight!$B$2:$B$588,MATCH('Velocity + Weight'!$A195,Weight!$A$2:$A$588,0))</f>
        <v>3.5</v>
      </c>
      <c r="E195">
        <v>-0.18450920491866662</v>
      </c>
      <c r="F195" s="1">
        <v>3.5</v>
      </c>
      <c r="G195">
        <f t="shared" ref="G195:G258" si="6">C195+0.5306</f>
        <v>0.50707121688374235</v>
      </c>
      <c r="H195">
        <f t="shared" ref="H195:H258" si="7">E195+0.50408</f>
        <v>0.31957079508133335</v>
      </c>
    </row>
    <row r="196" spans="1:8" x14ac:dyDescent="0.2">
      <c r="A196" t="s">
        <v>207</v>
      </c>
      <c r="B196">
        <f>INDEX(Velocity!$B$2:$B$566,MATCH('Velocity + Weight'!$A196,Velocity!$A$2:$A$566,0))</f>
        <v>60</v>
      </c>
      <c r="C196">
        <v>-0.32975162725068791</v>
      </c>
      <c r="D196">
        <f>INDEX(Weight!$B$2:$B$588,MATCH('Velocity + Weight'!$A196,Weight!$A$2:$A$588,0))</f>
        <v>21.7</v>
      </c>
      <c r="E196">
        <v>1.4820139703643302</v>
      </c>
      <c r="F196" s="1">
        <v>21.7</v>
      </c>
      <c r="G196">
        <f t="shared" si="6"/>
        <v>0.20084837274931205</v>
      </c>
      <c r="H196">
        <f t="shared" si="7"/>
        <v>1.9860939703643301</v>
      </c>
    </row>
    <row r="197" spans="1:8" x14ac:dyDescent="0.2">
      <c r="A197" t="s">
        <v>208</v>
      </c>
      <c r="B197">
        <f>INDEX(Velocity!$B$2:$B$566,MATCH('Velocity + Weight'!$A197,Velocity!$A$2:$A$566,0))</f>
        <v>102</v>
      </c>
      <c r="C197">
        <v>-0.18684763332128707</v>
      </c>
      <c r="D197">
        <f>INDEX(Weight!$B$2:$B$588,MATCH('Velocity + Weight'!$A197,Weight!$A$2:$A$588,0))</f>
        <v>0.23200000000000001</v>
      </c>
      <c r="E197">
        <v>-0.48375083881014103</v>
      </c>
      <c r="F197" s="1">
        <v>0.23200000000000001</v>
      </c>
      <c r="G197">
        <f t="shared" si="6"/>
        <v>0.3437523666787129</v>
      </c>
      <c r="H197">
        <f t="shared" si="7"/>
        <v>2.0329161189858946E-2</v>
      </c>
    </row>
    <row r="198" spans="1:8" x14ac:dyDescent="0.2">
      <c r="A198" t="s">
        <v>209</v>
      </c>
      <c r="B198">
        <f>INDEX(Velocity!$B$2:$B$566,MATCH('Velocity + Weight'!$A198,Velocity!$A$2:$A$566,0))</f>
        <v>86</v>
      </c>
      <c r="C198">
        <v>-0.24128725005629689</v>
      </c>
      <c r="D198">
        <f>INDEX(Weight!$B$2:$B$588,MATCH('Velocity + Weight'!$A198,Weight!$A$2:$A$588,0))</f>
        <v>0.875</v>
      </c>
      <c r="E198">
        <v>-0.42487312443063735</v>
      </c>
      <c r="F198" s="1">
        <v>0.875</v>
      </c>
      <c r="G198">
        <f t="shared" si="6"/>
        <v>0.28931274994370304</v>
      </c>
      <c r="H198">
        <f t="shared" si="7"/>
        <v>7.9206875569362623E-2</v>
      </c>
    </row>
    <row r="199" spans="1:8" x14ac:dyDescent="0.2">
      <c r="A199" t="s">
        <v>210</v>
      </c>
      <c r="B199">
        <f>INDEX(Velocity!$B$2:$B$566,MATCH('Velocity + Weight'!$A199,Velocity!$A$2:$A$566,0))</f>
        <v>54</v>
      </c>
      <c r="C199">
        <v>-0.35016648352631657</v>
      </c>
      <c r="D199">
        <f>INDEX(Weight!$B$2:$B$588,MATCH('Velocity + Weight'!$A199,Weight!$A$2:$A$588,0))</f>
        <v>0.14000000000000001</v>
      </c>
      <c r="E199">
        <v>-0.49217502189398921</v>
      </c>
      <c r="F199" s="1">
        <v>0.14000000000000001</v>
      </c>
      <c r="G199">
        <f t="shared" si="6"/>
        <v>0.18043351647368339</v>
      </c>
      <c r="H199">
        <f t="shared" si="7"/>
        <v>1.1904978106010766E-2</v>
      </c>
    </row>
    <row r="200" spans="1:8" x14ac:dyDescent="0.2">
      <c r="A200" t="s">
        <v>211</v>
      </c>
      <c r="B200">
        <f>INDEX(Velocity!$B$2:$B$566,MATCH('Velocity + Weight'!$A200,Velocity!$A$2:$A$566,0))</f>
        <v>52</v>
      </c>
      <c r="C200">
        <v>-0.35697143561819278</v>
      </c>
      <c r="D200">
        <f>INDEX(Weight!$B$2:$B$588,MATCH('Velocity + Weight'!$A200,Weight!$A$2:$A$588,0))</f>
        <v>0.2</v>
      </c>
      <c r="E200">
        <v>-0.48668098944800126</v>
      </c>
      <c r="F200" s="1">
        <v>0.2</v>
      </c>
      <c r="G200">
        <f t="shared" si="6"/>
        <v>0.17362856438180718</v>
      </c>
      <c r="H200">
        <f t="shared" si="7"/>
        <v>1.7399010551998717E-2</v>
      </c>
    </row>
    <row r="201" spans="1:8" x14ac:dyDescent="0.2">
      <c r="A201" t="s">
        <v>212</v>
      </c>
      <c r="B201">
        <f>INDEX(Velocity!$B$2:$B$566,MATCH('Velocity + Weight'!$A201,Velocity!$A$2:$A$566,0))</f>
        <v>80</v>
      </c>
      <c r="C201">
        <v>-0.26170210633192559</v>
      </c>
      <c r="D201">
        <f>INDEX(Weight!$B$2:$B$588,MATCH('Velocity + Weight'!$A201,Weight!$A$2:$A$588,0))</f>
        <v>0.38</v>
      </c>
      <c r="E201">
        <v>-0.47019889211003757</v>
      </c>
      <c r="F201" s="1">
        <v>0.38</v>
      </c>
      <c r="G201">
        <f t="shared" si="6"/>
        <v>0.26889789366807437</v>
      </c>
      <c r="H201">
        <f t="shared" si="7"/>
        <v>3.3881107889962403E-2</v>
      </c>
    </row>
    <row r="202" spans="1:8" x14ac:dyDescent="0.2">
      <c r="A202" t="s">
        <v>213</v>
      </c>
      <c r="B202">
        <f>INDEX(Velocity!$B$2:$B$566,MATCH('Velocity + Weight'!$A202,Velocity!$A$2:$A$566,0))</f>
        <v>105</v>
      </c>
      <c r="C202">
        <v>-0.17664020518347273</v>
      </c>
      <c r="D202">
        <f>INDEX(Weight!$B$2:$B$588,MATCH('Velocity + Weight'!$A202,Weight!$A$2:$A$588,0))</f>
        <v>14</v>
      </c>
      <c r="E202">
        <v>0.77694647312921628</v>
      </c>
      <c r="F202" s="1">
        <v>14</v>
      </c>
      <c r="G202">
        <f t="shared" si="6"/>
        <v>0.35395979481652723</v>
      </c>
      <c r="H202">
        <f t="shared" si="7"/>
        <v>1.2810264731292162</v>
      </c>
    </row>
    <row r="203" spans="1:8" x14ac:dyDescent="0.2">
      <c r="A203" t="s">
        <v>17</v>
      </c>
      <c r="B203">
        <f>INDEX(Velocity!$B$2:$B$566,MATCH('Velocity + Weight'!$A203,Velocity!$A$2:$A$566,0))</f>
        <v>11</v>
      </c>
      <c r="C203">
        <v>-0.49647295350165549</v>
      </c>
      <c r="D203">
        <f>INDEX(Weight!$B$2:$B$588,MATCH('Velocity + Weight'!$A203,Weight!$A$2:$A$588,0))</f>
        <v>0.14000000000000001</v>
      </c>
      <c r="E203">
        <v>-0.49217502189398921</v>
      </c>
      <c r="F203" s="1">
        <v>0.14000000000000001</v>
      </c>
      <c r="G203">
        <f t="shared" si="6"/>
        <v>3.4127046498344471E-2</v>
      </c>
      <c r="H203">
        <f t="shared" si="7"/>
        <v>1.1904978106010766E-2</v>
      </c>
    </row>
    <row r="204" spans="1:8" x14ac:dyDescent="0.2">
      <c r="A204" t="s">
        <v>214</v>
      </c>
      <c r="B204">
        <f>INDEX(Velocity!$B$2:$B$566,MATCH('Velocity + Weight'!$A204,Velocity!$A$2:$A$566,0))</f>
        <v>96</v>
      </c>
      <c r="C204">
        <v>-0.20726248959691576</v>
      </c>
      <c r="D204">
        <f>INDEX(Weight!$B$2:$B$588,MATCH('Velocity + Weight'!$A204,Weight!$A$2:$A$588,0))</f>
        <v>3.5</v>
      </c>
      <c r="E204">
        <v>-0.18450920491866662</v>
      </c>
      <c r="F204" s="1">
        <v>3.5</v>
      </c>
      <c r="G204">
        <f t="shared" si="6"/>
        <v>0.32333751040308423</v>
      </c>
      <c r="H204">
        <f t="shared" si="7"/>
        <v>0.31957079508133335</v>
      </c>
    </row>
    <row r="205" spans="1:8" x14ac:dyDescent="0.2">
      <c r="A205" t="s">
        <v>215</v>
      </c>
      <c r="B205">
        <f>INDEX(Velocity!$B$2:$B$566,MATCH('Velocity + Weight'!$A205,Velocity!$A$2:$A$566,0))</f>
        <v>83</v>
      </c>
      <c r="C205">
        <v>-0.25149467819411125</v>
      </c>
      <c r="D205">
        <f>INDEX(Weight!$B$2:$B$588,MATCH('Velocity + Weight'!$A205,Weight!$A$2:$A$588,0))</f>
        <v>3.5</v>
      </c>
      <c r="E205">
        <v>-0.18450920491866662</v>
      </c>
      <c r="F205" s="1">
        <v>3.5</v>
      </c>
      <c r="G205">
        <f t="shared" si="6"/>
        <v>0.27910532180588871</v>
      </c>
      <c r="H205">
        <f t="shared" si="7"/>
        <v>0.31957079508133335</v>
      </c>
    </row>
    <row r="206" spans="1:8" x14ac:dyDescent="0.2">
      <c r="A206" t="s">
        <v>216</v>
      </c>
      <c r="B206">
        <f>INDEX(Velocity!$B$2:$B$566,MATCH('Velocity + Weight'!$A206,Velocity!$A$2:$A$566,0))</f>
        <v>76</v>
      </c>
      <c r="C206">
        <v>-0.27531201051567805</v>
      </c>
      <c r="D206">
        <f>INDEX(Weight!$B$2:$B$588,MATCH('Velocity + Weight'!$A206,Weight!$A$2:$A$588,0))</f>
        <v>3.5</v>
      </c>
      <c r="E206">
        <v>-0.18450920491866662</v>
      </c>
      <c r="F206" s="1">
        <v>3.5</v>
      </c>
      <c r="G206">
        <f t="shared" si="6"/>
        <v>0.25528798948432191</v>
      </c>
      <c r="H206">
        <f t="shared" si="7"/>
        <v>0.31957079508133335</v>
      </c>
    </row>
    <row r="207" spans="1:8" x14ac:dyDescent="0.2">
      <c r="A207" t="s">
        <v>217</v>
      </c>
      <c r="B207">
        <f>INDEX(Velocity!$B$2:$B$566,MATCH('Velocity + Weight'!$A207,Velocity!$A$2:$A$566,0))</f>
        <v>79</v>
      </c>
      <c r="C207">
        <v>-0.26510458237786372</v>
      </c>
      <c r="D207">
        <f>INDEX(Weight!$B$2:$B$588,MATCH('Velocity + Weight'!$A207,Weight!$A$2:$A$588,0))</f>
        <v>3.5</v>
      </c>
      <c r="E207">
        <v>-0.18450920491866662</v>
      </c>
      <c r="F207" s="1">
        <v>3.5</v>
      </c>
      <c r="G207">
        <f t="shared" si="6"/>
        <v>0.26549541762213624</v>
      </c>
      <c r="H207">
        <f t="shared" si="7"/>
        <v>0.31957079508133335</v>
      </c>
    </row>
    <row r="208" spans="1:8" x14ac:dyDescent="0.2">
      <c r="A208" t="s">
        <v>218</v>
      </c>
      <c r="B208">
        <f>INDEX(Velocity!$B$2:$B$566,MATCH('Velocity + Weight'!$A208,Velocity!$A$2:$A$566,0))</f>
        <v>85</v>
      </c>
      <c r="C208">
        <v>-0.24468972610223502</v>
      </c>
      <c r="D208">
        <f>INDEX(Weight!$B$2:$B$588,MATCH('Velocity + Weight'!$A208,Weight!$A$2:$A$588,0))</f>
        <v>3.5</v>
      </c>
      <c r="E208">
        <v>-0.18450920491866662</v>
      </c>
      <c r="F208" s="1">
        <v>3.5</v>
      </c>
      <c r="G208">
        <f t="shared" si="6"/>
        <v>0.28591027389776491</v>
      </c>
      <c r="H208">
        <f t="shared" si="7"/>
        <v>0.31957079508133335</v>
      </c>
    </row>
    <row r="209" spans="1:8" x14ac:dyDescent="0.2">
      <c r="A209" t="s">
        <v>219</v>
      </c>
      <c r="B209">
        <f>INDEX(Velocity!$B$2:$B$566,MATCH('Velocity + Weight'!$A209,Velocity!$A$2:$A$566,0))</f>
        <v>76</v>
      </c>
      <c r="C209">
        <v>-0.27531201051567805</v>
      </c>
      <c r="D209">
        <f>INDEX(Weight!$B$2:$B$588,MATCH('Velocity + Weight'!$A209,Weight!$A$2:$A$588,0))</f>
        <v>3.5</v>
      </c>
      <c r="E209">
        <v>-0.18450920491866662</v>
      </c>
      <c r="F209" s="1">
        <v>3.5</v>
      </c>
      <c r="G209">
        <f t="shared" si="6"/>
        <v>0.25528798948432191</v>
      </c>
      <c r="H209">
        <f t="shared" si="7"/>
        <v>0.31957079508133335</v>
      </c>
    </row>
    <row r="210" spans="1:8" x14ac:dyDescent="0.2">
      <c r="A210" t="s">
        <v>220</v>
      </c>
      <c r="B210">
        <f>INDEX(Velocity!$B$2:$B$566,MATCH('Velocity + Weight'!$A210,Velocity!$A$2:$A$566,0))</f>
        <v>77</v>
      </c>
      <c r="C210">
        <v>-0.27190953446973992</v>
      </c>
      <c r="D210">
        <f>INDEX(Weight!$B$2:$B$588,MATCH('Velocity + Weight'!$A210,Weight!$A$2:$A$588,0))</f>
        <v>3.5</v>
      </c>
      <c r="E210">
        <v>-0.18450920491866662</v>
      </c>
      <c r="F210" s="1">
        <v>3.5</v>
      </c>
      <c r="G210">
        <f t="shared" si="6"/>
        <v>0.25869046553026004</v>
      </c>
      <c r="H210">
        <f t="shared" si="7"/>
        <v>0.31957079508133335</v>
      </c>
    </row>
    <row r="211" spans="1:8" x14ac:dyDescent="0.2">
      <c r="A211" t="s">
        <v>221</v>
      </c>
      <c r="B211">
        <f>INDEX(Velocity!$B$2:$B$566,MATCH('Velocity + Weight'!$A211,Velocity!$A$2:$A$566,0))</f>
        <v>75</v>
      </c>
      <c r="C211">
        <v>-0.27871448656161618</v>
      </c>
      <c r="D211">
        <f>INDEX(Weight!$B$2:$B$588,MATCH('Velocity + Weight'!$A211,Weight!$A$2:$A$588,0))</f>
        <v>3.5</v>
      </c>
      <c r="E211">
        <v>-0.18450920491866662</v>
      </c>
      <c r="F211" s="1">
        <v>3.5</v>
      </c>
      <c r="G211">
        <f t="shared" si="6"/>
        <v>0.25188551343838378</v>
      </c>
      <c r="H211">
        <f t="shared" si="7"/>
        <v>0.31957079508133335</v>
      </c>
    </row>
    <row r="212" spans="1:8" x14ac:dyDescent="0.2">
      <c r="A212" t="s">
        <v>222</v>
      </c>
      <c r="B212">
        <f>INDEX(Velocity!$B$2:$B$566,MATCH('Velocity + Weight'!$A212,Velocity!$A$2:$A$566,0))</f>
        <v>78</v>
      </c>
      <c r="C212">
        <v>-0.26850705842380179</v>
      </c>
      <c r="D212">
        <f>INDEX(Weight!$B$2:$B$588,MATCH('Velocity + Weight'!$A212,Weight!$A$2:$A$588,0))</f>
        <v>0.79</v>
      </c>
      <c r="E212">
        <v>-0.43265633706245354</v>
      </c>
      <c r="F212" s="1">
        <v>0.79</v>
      </c>
      <c r="G212">
        <f t="shared" si="6"/>
        <v>0.26209294157619817</v>
      </c>
      <c r="H212">
        <f t="shared" si="7"/>
        <v>7.1423662937546428E-2</v>
      </c>
    </row>
    <row r="213" spans="1:8" x14ac:dyDescent="0.2">
      <c r="A213" t="s">
        <v>223</v>
      </c>
      <c r="B213">
        <f>INDEX(Velocity!$B$2:$B$566,MATCH('Velocity + Weight'!$A213,Velocity!$A$2:$A$566,0))</f>
        <v>76</v>
      </c>
      <c r="C213">
        <v>-0.27531201051567805</v>
      </c>
      <c r="D213">
        <f>INDEX(Weight!$B$2:$B$588,MATCH('Velocity + Weight'!$A213,Weight!$A$2:$A$588,0))</f>
        <v>0.79</v>
      </c>
      <c r="E213">
        <v>-0.43265633706245354</v>
      </c>
      <c r="F213" s="1">
        <v>0.79</v>
      </c>
      <c r="G213">
        <f t="shared" si="6"/>
        <v>0.25528798948432191</v>
      </c>
      <c r="H213">
        <f t="shared" si="7"/>
        <v>7.1423662937546428E-2</v>
      </c>
    </row>
    <row r="214" spans="1:8" x14ac:dyDescent="0.2">
      <c r="A214" t="s">
        <v>224</v>
      </c>
      <c r="B214">
        <f>INDEX(Velocity!$B$2:$B$566,MATCH('Velocity + Weight'!$A214,Velocity!$A$2:$A$566,0))</f>
        <v>74</v>
      </c>
      <c r="C214">
        <v>-0.28211696260755426</v>
      </c>
      <c r="D214">
        <f>INDEX(Weight!$B$2:$B$588,MATCH('Velocity + Weight'!$A214,Weight!$A$2:$A$588,0))</f>
        <v>0</v>
      </c>
      <c r="E214">
        <v>0</v>
      </c>
      <c r="F214" s="1"/>
      <c r="G214">
        <f t="shared" si="6"/>
        <v>0.2484830373924457</v>
      </c>
      <c r="H214">
        <f t="shared" si="7"/>
        <v>0.50407999999999997</v>
      </c>
    </row>
    <row r="215" spans="1:8" x14ac:dyDescent="0.2">
      <c r="A215" t="s">
        <v>225</v>
      </c>
      <c r="B215">
        <f>INDEX(Velocity!$B$2:$B$566,MATCH('Velocity + Weight'!$A215,Velocity!$A$2:$A$566,0))</f>
        <v>74</v>
      </c>
      <c r="C215">
        <v>-0.28211696260755426</v>
      </c>
      <c r="D215">
        <f>INDEX(Weight!$B$2:$B$588,MATCH('Velocity + Weight'!$A215,Weight!$A$2:$A$588,0))</f>
        <v>0</v>
      </c>
      <c r="E215">
        <v>0</v>
      </c>
      <c r="F215" s="1"/>
      <c r="G215">
        <f t="shared" si="6"/>
        <v>0.2484830373924457</v>
      </c>
      <c r="H215">
        <f t="shared" si="7"/>
        <v>0.50407999999999997</v>
      </c>
    </row>
    <row r="216" spans="1:8" x14ac:dyDescent="0.2">
      <c r="A216" t="s">
        <v>226</v>
      </c>
      <c r="B216">
        <f>INDEX(Velocity!$B$2:$B$566,MATCH('Velocity + Weight'!$A216,Velocity!$A$2:$A$566,0))</f>
        <v>55</v>
      </c>
      <c r="C216">
        <v>-0.34676400748037844</v>
      </c>
      <c r="D216">
        <f>INDEX(Weight!$B$2:$B$588,MATCH('Velocity + Weight'!$A216,Weight!$A$2:$A$588,0))</f>
        <v>3.5</v>
      </c>
      <c r="E216" cm="1">
        <f t="array" ref="E216:E245">(F216:F245-L7)/L8</f>
        <v>-0.18450920491866662</v>
      </c>
      <c r="F216" s="1">
        <v>3.5</v>
      </c>
      <c r="G216">
        <f t="shared" si="6"/>
        <v>0.18383599251962152</v>
      </c>
      <c r="H216">
        <f t="shared" si="7"/>
        <v>0.31957079508133335</v>
      </c>
    </row>
    <row r="217" spans="1:8" x14ac:dyDescent="0.2">
      <c r="A217" t="s">
        <v>227</v>
      </c>
      <c r="B217">
        <f>INDEX(Velocity!$B$2:$B$566,MATCH('Velocity + Weight'!$A217,Velocity!$A$2:$A$566,0))</f>
        <v>28</v>
      </c>
      <c r="C217">
        <v>-0.43863086072070756</v>
      </c>
      <c r="D217">
        <f>INDEX(Weight!$B$2:$B$588,MATCH('Velocity + Weight'!$A217,Weight!$A$2:$A$588,0))</f>
        <v>0.25</v>
      </c>
      <c r="E217">
        <v>-0.48210262907634466</v>
      </c>
      <c r="F217" s="1">
        <v>0.25</v>
      </c>
      <c r="G217">
        <f t="shared" si="6"/>
        <v>9.19691392792924E-2</v>
      </c>
      <c r="H217">
        <f t="shared" si="7"/>
        <v>2.1977370923655315E-2</v>
      </c>
    </row>
    <row r="218" spans="1:8" x14ac:dyDescent="0.2">
      <c r="A218" t="s">
        <v>228</v>
      </c>
      <c r="B218">
        <f>INDEX(Velocity!$B$2:$B$566,MATCH('Velocity + Weight'!$A218,Velocity!$A$2:$A$566,0))</f>
        <v>43</v>
      </c>
      <c r="C218">
        <v>-0.38759372003163584</v>
      </c>
      <c r="D218">
        <f>INDEX(Weight!$B$2:$B$588,MATCH('Velocity + Weight'!$A218,Weight!$A$2:$A$588,0))</f>
        <v>4</v>
      </c>
      <c r="E218">
        <v>-0.13872560120210078</v>
      </c>
      <c r="F218" s="1">
        <v>4</v>
      </c>
      <c r="G218">
        <f t="shared" si="6"/>
        <v>0.14300627996836413</v>
      </c>
      <c r="H218">
        <f t="shared" si="7"/>
        <v>0.36535439879789922</v>
      </c>
    </row>
    <row r="219" spans="1:8" x14ac:dyDescent="0.2">
      <c r="A219" t="s">
        <v>229</v>
      </c>
      <c r="B219">
        <f>INDEX(Velocity!$B$2:$B$566,MATCH('Velocity + Weight'!$A219,Velocity!$A$2:$A$566,0))</f>
        <v>54</v>
      </c>
      <c r="C219">
        <v>-0.35016648352631657</v>
      </c>
      <c r="D219">
        <f>INDEX(Weight!$B$2:$B$588,MATCH('Velocity + Weight'!$A219,Weight!$A$2:$A$588,0))</f>
        <v>3.5</v>
      </c>
      <c r="E219">
        <v>-0.18450920491866662</v>
      </c>
      <c r="F219" s="1">
        <v>3.5</v>
      </c>
      <c r="G219">
        <f t="shared" si="6"/>
        <v>0.18043351647368339</v>
      </c>
      <c r="H219">
        <f t="shared" si="7"/>
        <v>0.31957079508133335</v>
      </c>
    </row>
    <row r="220" spans="1:8" x14ac:dyDescent="0.2">
      <c r="A220" t="s">
        <v>230</v>
      </c>
      <c r="B220">
        <f>INDEX(Velocity!$B$2:$B$566,MATCH('Velocity + Weight'!$A220,Velocity!$A$2:$A$566,0))</f>
        <v>36</v>
      </c>
      <c r="C220">
        <v>-0.41141105235320263</v>
      </c>
      <c r="D220">
        <f>INDEX(Weight!$B$2:$B$588,MATCH('Velocity + Weight'!$A220,Weight!$A$2:$A$588,0))</f>
        <v>0.1</v>
      </c>
      <c r="E220">
        <v>-0.49583771019131445</v>
      </c>
      <c r="F220" s="1">
        <v>0.1</v>
      </c>
      <c r="G220">
        <f t="shared" si="6"/>
        <v>0.11918894764679733</v>
      </c>
      <c r="H220">
        <f t="shared" si="7"/>
        <v>8.2422898086855212E-3</v>
      </c>
    </row>
    <row r="221" spans="1:8" x14ac:dyDescent="0.2">
      <c r="A221" t="s">
        <v>231</v>
      </c>
      <c r="B221">
        <f>INDEX(Velocity!$B$2:$B$566,MATCH('Velocity + Weight'!$A221,Velocity!$A$2:$A$566,0))</f>
        <v>22</v>
      </c>
      <c r="C221">
        <v>-0.45904571699633623</v>
      </c>
      <c r="D221">
        <f>INDEX(Weight!$B$2:$B$588,MATCH('Velocity + Weight'!$A221,Weight!$A$2:$A$588,0))</f>
        <v>0.01</v>
      </c>
      <c r="E221">
        <v>-0.50407875886029629</v>
      </c>
      <c r="F221" s="1">
        <v>0.01</v>
      </c>
      <c r="G221">
        <f t="shared" si="6"/>
        <v>7.1554283003663732E-2</v>
      </c>
      <c r="H221">
        <f t="shared" si="7"/>
        <v>1.241139703678229E-6</v>
      </c>
    </row>
    <row r="222" spans="1:8" x14ac:dyDescent="0.2">
      <c r="A222" t="s">
        <v>232</v>
      </c>
      <c r="B222">
        <f>INDEX(Velocity!$B$2:$B$566,MATCH('Velocity + Weight'!$A222,Velocity!$A$2:$A$566,0))</f>
        <v>15</v>
      </c>
      <c r="C222">
        <v>-0.48286304931790303</v>
      </c>
      <c r="D222">
        <f>INDEX(Weight!$B$2:$B$588,MATCH('Velocity + Weight'!$A222,Weight!$A$2:$A$588,0))</f>
        <v>6</v>
      </c>
      <c r="E222">
        <v>4.4408813664162626E-2</v>
      </c>
      <c r="F222" s="1">
        <v>6</v>
      </c>
      <c r="G222">
        <f t="shared" si="6"/>
        <v>4.7736950682096935E-2</v>
      </c>
      <c r="H222">
        <f t="shared" si="7"/>
        <v>0.54848881366416258</v>
      </c>
    </row>
    <row r="223" spans="1:8" x14ac:dyDescent="0.2">
      <c r="A223" t="s">
        <v>233</v>
      </c>
      <c r="B223">
        <f>INDEX(Velocity!$B$2:$B$566,MATCH('Velocity + Weight'!$A223,Velocity!$A$2:$A$566,0))</f>
        <v>16</v>
      </c>
      <c r="C223">
        <v>-0.47946057327196495</v>
      </c>
      <c r="D223">
        <f>INDEX(Weight!$B$2:$B$588,MATCH('Velocity + Weight'!$A223,Weight!$A$2:$A$588,0))</f>
        <v>0.01</v>
      </c>
      <c r="E223">
        <v>-0.50407875886029629</v>
      </c>
      <c r="F223" s="1">
        <v>0.01</v>
      </c>
      <c r="G223">
        <f t="shared" si="6"/>
        <v>5.1139426728035009E-2</v>
      </c>
      <c r="H223">
        <f t="shared" si="7"/>
        <v>1.241139703678229E-6</v>
      </c>
    </row>
    <row r="224" spans="1:8" x14ac:dyDescent="0.2">
      <c r="A224" t="s">
        <v>234</v>
      </c>
      <c r="B224">
        <f>INDEX(Velocity!$B$2:$B$566,MATCH('Velocity + Weight'!$A224,Velocity!$A$2:$A$566,0))</f>
        <v>11</v>
      </c>
      <c r="C224">
        <v>-0.49647295350165549</v>
      </c>
      <c r="D224">
        <f>INDEX(Weight!$B$2:$B$588,MATCH('Velocity + Weight'!$A224,Weight!$A$2:$A$588,0))</f>
        <v>0.01</v>
      </c>
      <c r="E224">
        <v>-0.50407875886029629</v>
      </c>
      <c r="F224" s="1">
        <v>0.01</v>
      </c>
      <c r="G224">
        <f t="shared" si="6"/>
        <v>3.4127046498344471E-2</v>
      </c>
      <c r="H224">
        <f t="shared" si="7"/>
        <v>1.241139703678229E-6</v>
      </c>
    </row>
    <row r="225" spans="1:8" x14ac:dyDescent="0.2">
      <c r="A225" t="s">
        <v>235</v>
      </c>
      <c r="B225">
        <f>INDEX(Velocity!$B$2:$B$566,MATCH('Velocity + Weight'!$A225,Velocity!$A$2:$A$566,0))</f>
        <v>7</v>
      </c>
      <c r="C225">
        <v>-0.51008285768540795</v>
      </c>
      <c r="D225">
        <f>INDEX(Weight!$B$2:$B$588,MATCH('Velocity + Weight'!$A225,Weight!$A$2:$A$588,0))</f>
        <v>4.25</v>
      </c>
      <c r="E225">
        <v>-0.11583379934381785</v>
      </c>
      <c r="F225" s="1">
        <v>4.25</v>
      </c>
      <c r="G225">
        <f t="shared" si="6"/>
        <v>2.0517142314592007E-2</v>
      </c>
      <c r="H225">
        <f t="shared" si="7"/>
        <v>0.38824620065618209</v>
      </c>
    </row>
    <row r="226" spans="1:8" x14ac:dyDescent="0.2">
      <c r="A226" t="s">
        <v>34</v>
      </c>
      <c r="B226">
        <f>INDEX(Velocity!$B$2:$B$566,MATCH('Velocity + Weight'!$A226,Velocity!$A$2:$A$566,0))</f>
        <v>15</v>
      </c>
      <c r="C226">
        <v>-0.48286304931790303</v>
      </c>
      <c r="D226">
        <f>INDEX(Weight!$B$2:$B$588,MATCH('Velocity + Weight'!$A226,Weight!$A$2:$A$588,0))</f>
        <v>1</v>
      </c>
      <c r="E226">
        <v>-0.41342722350149591</v>
      </c>
      <c r="F226" s="1">
        <v>1</v>
      </c>
      <c r="G226">
        <f t="shared" si="6"/>
        <v>4.7736950682096935E-2</v>
      </c>
      <c r="H226">
        <f t="shared" si="7"/>
        <v>9.0652776498504062E-2</v>
      </c>
    </row>
    <row r="227" spans="1:8" x14ac:dyDescent="0.2">
      <c r="A227" t="s">
        <v>236</v>
      </c>
      <c r="B227">
        <f>INDEX(Velocity!$B$2:$B$566,MATCH('Velocity + Weight'!$A227,Velocity!$A$2:$A$566,0))</f>
        <v>7</v>
      </c>
      <c r="C227">
        <v>-0.51008285768540795</v>
      </c>
      <c r="D227">
        <f>INDEX(Weight!$B$2:$B$588,MATCH('Velocity + Weight'!$A227,Weight!$A$2:$A$588,0))</f>
        <v>0.79</v>
      </c>
      <c r="E227">
        <v>-0.43265633706245354</v>
      </c>
      <c r="F227" s="1">
        <v>0.79</v>
      </c>
      <c r="G227">
        <f t="shared" si="6"/>
        <v>2.0517142314592007E-2</v>
      </c>
      <c r="H227">
        <f t="shared" si="7"/>
        <v>7.1423662937546428E-2</v>
      </c>
    </row>
    <row r="228" spans="1:8" x14ac:dyDescent="0.2">
      <c r="A228" t="s">
        <v>237</v>
      </c>
      <c r="B228">
        <f>INDEX(Velocity!$B$2:$B$566,MATCH('Velocity + Weight'!$A228,Velocity!$A$2:$A$566,0))</f>
        <v>5</v>
      </c>
      <c r="C228">
        <v>-0.51688780977728421</v>
      </c>
      <c r="D228">
        <f>INDEX(Weight!$B$2:$B$588,MATCH('Velocity + Weight'!$A228,Weight!$A$2:$A$588,0))</f>
        <v>0.79</v>
      </c>
      <c r="E228">
        <v>-0.43265633706245354</v>
      </c>
      <c r="F228" s="1">
        <v>0.79</v>
      </c>
      <c r="G228">
        <f t="shared" si="6"/>
        <v>1.3712190222715748E-2</v>
      </c>
      <c r="H228">
        <f t="shared" si="7"/>
        <v>7.1423662937546428E-2</v>
      </c>
    </row>
    <row r="229" spans="1:8" x14ac:dyDescent="0.2">
      <c r="A229" t="s">
        <v>238</v>
      </c>
      <c r="B229">
        <f>INDEX(Velocity!$B$2:$B$566,MATCH('Velocity + Weight'!$A229,Velocity!$A$2:$A$566,0))</f>
        <v>10</v>
      </c>
      <c r="C229">
        <v>-0.49987542954759362</v>
      </c>
      <c r="D229">
        <f>INDEX(Weight!$B$2:$B$588,MATCH('Velocity + Weight'!$A229,Weight!$A$2:$A$588,0))</f>
        <v>6</v>
      </c>
      <c r="E229">
        <v>4.4408813664162626E-2</v>
      </c>
      <c r="F229" s="1">
        <v>6</v>
      </c>
      <c r="G229">
        <f t="shared" si="6"/>
        <v>3.0724570452406341E-2</v>
      </c>
      <c r="H229">
        <f t="shared" si="7"/>
        <v>0.54848881366416258</v>
      </c>
    </row>
    <row r="230" spans="1:8" x14ac:dyDescent="0.2">
      <c r="A230" t="s">
        <v>239</v>
      </c>
      <c r="B230">
        <f>INDEX(Velocity!$B$2:$B$566,MATCH('Velocity + Weight'!$A230,Velocity!$A$2:$A$566,0))</f>
        <v>5</v>
      </c>
      <c r="C230">
        <v>-0.51688780977728421</v>
      </c>
      <c r="D230">
        <f>INDEX(Weight!$B$2:$B$588,MATCH('Velocity + Weight'!$A230,Weight!$A$2:$A$588,0))</f>
        <v>0.2</v>
      </c>
      <c r="E230">
        <v>-0.48668098944800126</v>
      </c>
      <c r="F230" s="1">
        <v>0.2</v>
      </c>
      <c r="G230">
        <f t="shared" si="6"/>
        <v>1.3712190222715748E-2</v>
      </c>
      <c r="H230">
        <f t="shared" si="7"/>
        <v>1.7399010551998717E-2</v>
      </c>
    </row>
    <row r="231" spans="1:8" x14ac:dyDescent="0.2">
      <c r="A231" t="s">
        <v>240</v>
      </c>
      <c r="B231">
        <f>INDEX(Velocity!$B$2:$B$566,MATCH('Velocity + Weight'!$A231,Velocity!$A$2:$A$566,0))</f>
        <v>4</v>
      </c>
      <c r="C231">
        <v>-0.52029028582322234</v>
      </c>
      <c r="D231">
        <f>INDEX(Weight!$B$2:$B$588,MATCH('Velocity + Weight'!$A231,Weight!$A$2:$A$588,0))</f>
        <v>0.79</v>
      </c>
      <c r="E231">
        <v>-0.43265633706245354</v>
      </c>
      <c r="F231" s="1">
        <v>0.79</v>
      </c>
      <c r="G231">
        <f t="shared" si="6"/>
        <v>1.0309714176777618E-2</v>
      </c>
      <c r="H231">
        <f t="shared" si="7"/>
        <v>7.1423662937546428E-2</v>
      </c>
    </row>
    <row r="232" spans="1:8" x14ac:dyDescent="0.2">
      <c r="A232" t="s">
        <v>241</v>
      </c>
      <c r="B232">
        <f>INDEX(Velocity!$B$2:$B$566,MATCH('Velocity + Weight'!$A232,Velocity!$A$2:$A$566,0))</f>
        <v>4</v>
      </c>
      <c r="C232">
        <v>-0.52029028582322234</v>
      </c>
      <c r="D232">
        <f>INDEX(Weight!$B$2:$B$588,MATCH('Velocity + Weight'!$A232,Weight!$A$2:$A$588,0))</f>
        <v>0.79</v>
      </c>
      <c r="E232">
        <v>-0.43265633706245354</v>
      </c>
      <c r="F232" s="1">
        <v>0.79</v>
      </c>
      <c r="G232">
        <f t="shared" si="6"/>
        <v>1.0309714176777618E-2</v>
      </c>
      <c r="H232">
        <f t="shared" si="7"/>
        <v>7.1423662937546428E-2</v>
      </c>
    </row>
    <row r="233" spans="1:8" x14ac:dyDescent="0.2">
      <c r="A233" t="s">
        <v>242</v>
      </c>
      <c r="B233">
        <f>INDEX(Velocity!$B$2:$B$566,MATCH('Velocity + Weight'!$A233,Velocity!$A$2:$A$566,0))</f>
        <v>9</v>
      </c>
      <c r="C233">
        <v>-0.50327790559353169</v>
      </c>
      <c r="D233">
        <f>INDEX(Weight!$B$2:$B$588,MATCH('Velocity + Weight'!$A233,Weight!$A$2:$A$588,0))</f>
        <v>0.01</v>
      </c>
      <c r="E233">
        <v>-0.50407875886029629</v>
      </c>
      <c r="F233" s="1">
        <v>0.01</v>
      </c>
      <c r="G233">
        <f t="shared" si="6"/>
        <v>2.7322094406468267E-2</v>
      </c>
      <c r="H233">
        <f t="shared" si="7"/>
        <v>1.241139703678229E-6</v>
      </c>
    </row>
    <row r="234" spans="1:8" x14ac:dyDescent="0.2">
      <c r="A234" t="s">
        <v>243</v>
      </c>
      <c r="B234">
        <f>INDEX(Velocity!$B$2:$B$566,MATCH('Velocity + Weight'!$A234,Velocity!$A$2:$A$566,0))</f>
        <v>9</v>
      </c>
      <c r="C234">
        <v>-0.50327790559353169</v>
      </c>
      <c r="D234">
        <f>INDEX(Weight!$B$2:$B$588,MATCH('Velocity + Weight'!$A234,Weight!$A$2:$A$588,0))</f>
        <v>0.01</v>
      </c>
      <c r="E234">
        <v>-0.50407875886029629</v>
      </c>
      <c r="F234" s="1">
        <v>0.01</v>
      </c>
      <c r="G234">
        <f t="shared" si="6"/>
        <v>2.7322094406468267E-2</v>
      </c>
      <c r="H234">
        <f t="shared" si="7"/>
        <v>1.241139703678229E-6</v>
      </c>
    </row>
    <row r="235" spans="1:8" x14ac:dyDescent="0.2">
      <c r="A235" t="s">
        <v>244</v>
      </c>
      <c r="B235">
        <f>INDEX(Velocity!$B$2:$B$566,MATCH('Velocity + Weight'!$A235,Velocity!$A$2:$A$566,0))</f>
        <v>9</v>
      </c>
      <c r="C235">
        <v>-0.50327790559353169</v>
      </c>
      <c r="D235">
        <f>INDEX(Weight!$B$2:$B$588,MATCH('Velocity + Weight'!$A235,Weight!$A$2:$A$588,0))</f>
        <v>0.01</v>
      </c>
      <c r="E235">
        <v>-0.50407875886029629</v>
      </c>
      <c r="F235" s="1">
        <v>0.01</v>
      </c>
      <c r="G235">
        <f t="shared" si="6"/>
        <v>2.7322094406468267E-2</v>
      </c>
      <c r="H235">
        <f t="shared" si="7"/>
        <v>1.241139703678229E-6</v>
      </c>
    </row>
    <row r="236" spans="1:8" x14ac:dyDescent="0.2">
      <c r="A236" t="s">
        <v>245</v>
      </c>
      <c r="B236">
        <f>INDEX(Velocity!$B$2:$B$566,MATCH('Velocity + Weight'!$A236,Velocity!$A$2:$A$566,0))</f>
        <v>8</v>
      </c>
      <c r="C236">
        <v>-0.50668038163946982</v>
      </c>
      <c r="D236">
        <f>INDEX(Weight!$B$2:$B$588,MATCH('Velocity + Weight'!$A236,Weight!$A$2:$A$588,0))</f>
        <v>26.3</v>
      </c>
      <c r="E236">
        <v>1.9032231245567361</v>
      </c>
      <c r="F236" s="1">
        <v>26.3</v>
      </c>
      <c r="G236">
        <f t="shared" si="6"/>
        <v>2.3919618360530137E-2</v>
      </c>
      <c r="H236">
        <f t="shared" si="7"/>
        <v>2.4073031245567362</v>
      </c>
    </row>
    <row r="237" spans="1:8" x14ac:dyDescent="0.2">
      <c r="A237" t="s">
        <v>246</v>
      </c>
      <c r="B237">
        <f>INDEX(Velocity!$B$2:$B$566,MATCH('Velocity + Weight'!$A237,Velocity!$A$2:$A$566,0))</f>
        <v>7</v>
      </c>
      <c r="C237">
        <v>-0.51008285768540795</v>
      </c>
      <c r="D237">
        <f>INDEX(Weight!$B$2:$B$588,MATCH('Velocity + Weight'!$A237,Weight!$A$2:$A$588,0))</f>
        <v>0.01</v>
      </c>
      <c r="E237">
        <v>-0.50407875886029629</v>
      </c>
      <c r="F237" s="1">
        <v>0.01</v>
      </c>
      <c r="G237">
        <f t="shared" si="6"/>
        <v>2.0517142314592007E-2</v>
      </c>
      <c r="H237">
        <f t="shared" si="7"/>
        <v>1.241139703678229E-6</v>
      </c>
    </row>
    <row r="238" spans="1:8" x14ac:dyDescent="0.2">
      <c r="A238" t="s">
        <v>247</v>
      </c>
      <c r="B238">
        <f>INDEX(Velocity!$B$2:$B$566,MATCH('Velocity + Weight'!$A238,Velocity!$A$2:$A$566,0))</f>
        <v>3</v>
      </c>
      <c r="C238">
        <v>-0.52369276186916047</v>
      </c>
      <c r="D238">
        <f>INDEX(Weight!$B$2:$B$588,MATCH('Velocity + Weight'!$A238,Weight!$A$2:$A$588,0))</f>
        <v>0.68</v>
      </c>
      <c r="E238">
        <v>-0.44272872988009804</v>
      </c>
      <c r="F238" s="1">
        <v>0.68</v>
      </c>
      <c r="G238">
        <f t="shared" si="6"/>
        <v>6.9072381308394881E-3</v>
      </c>
      <c r="H238">
        <f t="shared" si="7"/>
        <v>6.1351270119901935E-2</v>
      </c>
    </row>
    <row r="239" spans="1:8" x14ac:dyDescent="0.2">
      <c r="A239" t="s">
        <v>248</v>
      </c>
      <c r="B239">
        <f>INDEX(Velocity!$B$2:$B$566,MATCH('Velocity + Weight'!$A239,Velocity!$A$2:$A$566,0))</f>
        <v>6</v>
      </c>
      <c r="C239">
        <v>-0.51348533373134608</v>
      </c>
      <c r="D239">
        <f>INDEX(Weight!$B$2:$B$588,MATCH('Velocity + Weight'!$A239,Weight!$A$2:$A$588,0))</f>
        <v>6</v>
      </c>
      <c r="E239">
        <v>4.4408813664162626E-2</v>
      </c>
      <c r="F239" s="1">
        <v>6</v>
      </c>
      <c r="G239">
        <f t="shared" si="6"/>
        <v>1.7114666268653878E-2</v>
      </c>
      <c r="H239">
        <f t="shared" si="7"/>
        <v>0.54848881366416258</v>
      </c>
    </row>
    <row r="240" spans="1:8" x14ac:dyDescent="0.2">
      <c r="A240" t="s">
        <v>249</v>
      </c>
      <c r="B240">
        <f>INDEX(Velocity!$B$2:$B$566,MATCH('Velocity + Weight'!$A240,Velocity!$A$2:$A$566,0))</f>
        <v>4</v>
      </c>
      <c r="C240">
        <v>-0.52029028582322234</v>
      </c>
      <c r="D240">
        <f>INDEX(Weight!$B$2:$B$588,MATCH('Velocity + Weight'!$A240,Weight!$A$2:$A$588,0))</f>
        <v>0.79</v>
      </c>
      <c r="E240">
        <v>-0.43265633706245354</v>
      </c>
      <c r="F240" s="1">
        <v>0.79</v>
      </c>
      <c r="G240">
        <f t="shared" si="6"/>
        <v>1.0309714176777618E-2</v>
      </c>
      <c r="H240">
        <f t="shared" si="7"/>
        <v>7.1423662937546428E-2</v>
      </c>
    </row>
    <row r="241" spans="1:8" x14ac:dyDescent="0.2">
      <c r="A241" t="s">
        <v>250</v>
      </c>
      <c r="B241">
        <f>INDEX(Velocity!$B$2:$B$566,MATCH('Velocity + Weight'!$A241,Velocity!$A$2:$A$566,0))</f>
        <v>1</v>
      </c>
      <c r="C241">
        <v>-0.53049771396103662</v>
      </c>
      <c r="D241">
        <f>INDEX(Weight!$B$2:$B$588,MATCH('Velocity + Weight'!$A241,Weight!$A$2:$A$588,0))</f>
        <v>3</v>
      </c>
      <c r="E241">
        <v>-0.23029280863523249</v>
      </c>
      <c r="F241" s="1">
        <v>3</v>
      </c>
      <c r="G241">
        <f t="shared" si="6"/>
        <v>1.0228603896333954E-4</v>
      </c>
      <c r="H241">
        <f t="shared" si="7"/>
        <v>0.27378719136476748</v>
      </c>
    </row>
    <row r="242" spans="1:8" x14ac:dyDescent="0.2">
      <c r="A242" t="s">
        <v>251</v>
      </c>
      <c r="B242">
        <f>INDEX(Velocity!$B$2:$B$566,MATCH('Velocity + Weight'!$A242,Velocity!$A$2:$A$566,0))</f>
        <v>2</v>
      </c>
      <c r="C242">
        <v>-0.52709523791509849</v>
      </c>
      <c r="D242">
        <f>INDEX(Weight!$B$2:$B$588,MATCH('Velocity + Weight'!$A242,Weight!$A$2:$A$588,0))</f>
        <v>4</v>
      </c>
      <c r="E242">
        <v>-0.13872560120210078</v>
      </c>
      <c r="F242" s="1">
        <v>4</v>
      </c>
      <c r="G242">
        <f t="shared" si="6"/>
        <v>3.5047620849014693E-3</v>
      </c>
      <c r="H242">
        <f t="shared" si="7"/>
        <v>0.36535439879789922</v>
      </c>
    </row>
    <row r="243" spans="1:8" x14ac:dyDescent="0.2">
      <c r="A243" t="s">
        <v>252</v>
      </c>
      <c r="B243">
        <f>INDEX(Velocity!$B$2:$B$566,MATCH('Velocity + Weight'!$A243,Velocity!$A$2:$A$566,0))</f>
        <v>3</v>
      </c>
      <c r="C243">
        <v>-0.52369276186916047</v>
      </c>
      <c r="D243">
        <f>INDEX(Weight!$B$2:$B$588,MATCH('Velocity + Weight'!$A243,Weight!$A$2:$A$588,0))</f>
        <v>0.5</v>
      </c>
      <c r="E243">
        <v>-0.45921082721806172</v>
      </c>
      <c r="F243" s="1">
        <v>0.5</v>
      </c>
      <c r="G243">
        <f t="shared" si="6"/>
        <v>6.9072381308394881E-3</v>
      </c>
      <c r="H243">
        <f t="shared" si="7"/>
        <v>4.4869172781938249E-2</v>
      </c>
    </row>
    <row r="244" spans="1:8" x14ac:dyDescent="0.2">
      <c r="A244" t="s">
        <v>253</v>
      </c>
      <c r="B244">
        <f>INDEX(Velocity!$B$2:$B$566,MATCH('Velocity + Weight'!$A244,Velocity!$A$2:$A$566,0))</f>
        <v>3</v>
      </c>
      <c r="C244">
        <v>-0.52369276186916047</v>
      </c>
      <c r="D244">
        <f>INDEX(Weight!$B$2:$B$588,MATCH('Velocity + Weight'!$A244,Weight!$A$2:$A$588,0))</f>
        <v>0.14000000000000001</v>
      </c>
      <c r="E244">
        <v>-0.49217502189398921</v>
      </c>
      <c r="F244" s="1">
        <v>0.14000000000000001</v>
      </c>
      <c r="G244">
        <f t="shared" si="6"/>
        <v>6.9072381308394881E-3</v>
      </c>
      <c r="H244">
        <f t="shared" si="7"/>
        <v>1.1904978106010766E-2</v>
      </c>
    </row>
    <row r="245" spans="1:8" x14ac:dyDescent="0.2">
      <c r="A245" t="s">
        <v>254</v>
      </c>
      <c r="B245">
        <f>INDEX(Velocity!$B$2:$B$566,MATCH('Velocity + Weight'!$A245,Velocity!$A$2:$A$566,0))</f>
        <v>1</v>
      </c>
      <c r="C245">
        <v>-0.53049771396103662</v>
      </c>
      <c r="D245">
        <f>INDEX(Weight!$B$2:$B$588,MATCH('Velocity + Weight'!$A245,Weight!$A$2:$A$588,0))</f>
        <v>26.3</v>
      </c>
      <c r="E245">
        <v>1.9032231245567361</v>
      </c>
      <c r="F245" s="1">
        <v>26.3</v>
      </c>
      <c r="G245">
        <f t="shared" si="6"/>
        <v>1.0228603896333954E-4</v>
      </c>
      <c r="H245">
        <f t="shared" si="7"/>
        <v>2.4073031245567362</v>
      </c>
    </row>
    <row r="246" spans="1:8" x14ac:dyDescent="0.2">
      <c r="A246" t="s">
        <v>255</v>
      </c>
      <c r="B246">
        <f>INDEX(Velocity!$B$2:$B$566,MATCH('Velocity + Weight'!$A246,Velocity!$A$2:$A$566,0))</f>
        <v>1</v>
      </c>
      <c r="C246">
        <v>-0.53049771396103662</v>
      </c>
      <c r="D246">
        <f>INDEX(Weight!$B$2:$B$588,MATCH('Velocity + Weight'!$A246,Weight!$A$2:$A$588,0))</f>
        <v>0</v>
      </c>
      <c r="E246">
        <v>0</v>
      </c>
      <c r="F246" s="1"/>
      <c r="G246">
        <f t="shared" si="6"/>
        <v>1.0228603896333954E-4</v>
      </c>
      <c r="H246">
        <f t="shared" si="7"/>
        <v>0.50407999999999997</v>
      </c>
    </row>
    <row r="247" spans="1:8" x14ac:dyDescent="0.2">
      <c r="A247" t="s">
        <v>256</v>
      </c>
      <c r="B247">
        <f>INDEX(Velocity!$B$2:$B$566,MATCH('Velocity + Weight'!$A247,Velocity!$A$2:$A$566,0))</f>
        <v>2</v>
      </c>
      <c r="C247">
        <v>-0.52709523791509849</v>
      </c>
      <c r="D247">
        <f>INDEX(Weight!$B$2:$B$588,MATCH('Velocity + Weight'!$A247,Weight!$A$2:$A$588,0))</f>
        <v>0.79</v>
      </c>
      <c r="E247" cm="1">
        <f t="array" ref="E247:E284">(F247:F284-L7)/L8</f>
        <v>-0.43265633706245354</v>
      </c>
      <c r="F247" s="1">
        <v>0.79</v>
      </c>
      <c r="G247">
        <f t="shared" si="6"/>
        <v>3.5047620849014693E-3</v>
      </c>
      <c r="H247">
        <f t="shared" si="7"/>
        <v>7.1423662937546428E-2</v>
      </c>
    </row>
    <row r="248" spans="1:8" x14ac:dyDescent="0.2">
      <c r="A248" t="s">
        <v>257</v>
      </c>
      <c r="B248">
        <f>INDEX(Velocity!$B$2:$B$566,MATCH('Velocity + Weight'!$A248,Velocity!$A$2:$A$566,0))</f>
        <v>2</v>
      </c>
      <c r="C248">
        <v>-0.52709523791509849</v>
      </c>
      <c r="D248">
        <f>INDEX(Weight!$B$2:$B$588,MATCH('Velocity + Weight'!$A248,Weight!$A$2:$A$588,0))</f>
        <v>0.79</v>
      </c>
      <c r="E248">
        <v>-0.43265633706245354</v>
      </c>
      <c r="F248" s="1">
        <v>0.79</v>
      </c>
      <c r="G248">
        <f t="shared" si="6"/>
        <v>3.5047620849014693E-3</v>
      </c>
      <c r="H248">
        <f t="shared" si="7"/>
        <v>7.1423662937546428E-2</v>
      </c>
    </row>
    <row r="249" spans="1:8" x14ac:dyDescent="0.2">
      <c r="A249" t="s">
        <v>258</v>
      </c>
      <c r="B249">
        <f>INDEX(Velocity!$B$2:$B$566,MATCH('Velocity + Weight'!$A249,Velocity!$A$2:$A$566,0))</f>
        <v>1</v>
      </c>
      <c r="C249">
        <v>-0.53049771396103662</v>
      </c>
      <c r="D249">
        <f>INDEX(Weight!$B$2:$B$588,MATCH('Velocity + Weight'!$A249,Weight!$A$2:$A$588,0))</f>
        <v>3</v>
      </c>
      <c r="E249">
        <v>-0.23029280863523249</v>
      </c>
      <c r="F249" s="1">
        <v>3</v>
      </c>
      <c r="G249">
        <f t="shared" si="6"/>
        <v>1.0228603896333954E-4</v>
      </c>
      <c r="H249">
        <f t="shared" si="7"/>
        <v>0.27378719136476748</v>
      </c>
    </row>
    <row r="250" spans="1:8" x14ac:dyDescent="0.2">
      <c r="A250" t="s">
        <v>259</v>
      </c>
      <c r="B250">
        <f>INDEX(Velocity!$B$2:$B$566,MATCH('Velocity + Weight'!$A250,Velocity!$A$2:$A$566,0))</f>
        <v>1</v>
      </c>
      <c r="C250">
        <v>-0.53049771396103662</v>
      </c>
      <c r="D250">
        <f>INDEX(Weight!$B$2:$B$588,MATCH('Velocity + Weight'!$A250,Weight!$A$2:$A$588,0))</f>
        <v>6</v>
      </c>
      <c r="E250">
        <v>4.4408813664162626E-2</v>
      </c>
      <c r="F250" s="1">
        <v>6</v>
      </c>
      <c r="G250">
        <f t="shared" si="6"/>
        <v>1.0228603896333954E-4</v>
      </c>
      <c r="H250">
        <f t="shared" si="7"/>
        <v>0.54848881366416258</v>
      </c>
    </row>
    <row r="251" spans="1:8" x14ac:dyDescent="0.2">
      <c r="A251" t="s">
        <v>260</v>
      </c>
      <c r="B251">
        <f>INDEX(Velocity!$B$2:$B$566,MATCH('Velocity + Weight'!$A251,Velocity!$A$2:$A$566,0))</f>
        <v>1</v>
      </c>
      <c r="C251">
        <v>-0.53049771396103662</v>
      </c>
      <c r="D251">
        <f>INDEX(Weight!$B$2:$B$588,MATCH('Velocity + Weight'!$A251,Weight!$A$2:$A$588,0))</f>
        <v>3</v>
      </c>
      <c r="E251">
        <v>-0.23029280863523249</v>
      </c>
      <c r="F251" s="1">
        <v>3</v>
      </c>
      <c r="G251">
        <f t="shared" si="6"/>
        <v>1.0228603896333954E-4</v>
      </c>
      <c r="H251">
        <f t="shared" si="7"/>
        <v>0.27378719136476748</v>
      </c>
    </row>
    <row r="252" spans="1:8" x14ac:dyDescent="0.2">
      <c r="A252" t="s">
        <v>261</v>
      </c>
      <c r="B252">
        <f>INDEX(Velocity!$B$2:$B$566,MATCH('Velocity + Weight'!$A252,Velocity!$A$2:$A$566,0))</f>
        <v>2</v>
      </c>
      <c r="C252">
        <v>-0.52709523791509849</v>
      </c>
      <c r="D252">
        <f>INDEX(Weight!$B$2:$B$588,MATCH('Velocity + Weight'!$A252,Weight!$A$2:$A$588,0))</f>
        <v>0.01</v>
      </c>
      <c r="E252">
        <v>-0.50407875886029629</v>
      </c>
      <c r="F252" s="1">
        <v>0.01</v>
      </c>
      <c r="G252">
        <f t="shared" si="6"/>
        <v>3.5047620849014693E-3</v>
      </c>
      <c r="H252">
        <f t="shared" si="7"/>
        <v>1.241139703678229E-6</v>
      </c>
    </row>
    <row r="253" spans="1:8" x14ac:dyDescent="0.2">
      <c r="A253" t="s">
        <v>262</v>
      </c>
      <c r="B253">
        <f>INDEX(Velocity!$B$2:$B$566,MATCH('Velocity + Weight'!$A253,Velocity!$A$2:$A$566,0))</f>
        <v>1</v>
      </c>
      <c r="C253">
        <v>-0.53049771396103662</v>
      </c>
      <c r="D253">
        <f>INDEX(Weight!$B$2:$B$588,MATCH('Velocity + Weight'!$A253,Weight!$A$2:$A$588,0))</f>
        <v>3</v>
      </c>
      <c r="E253">
        <v>-0.23029280863523249</v>
      </c>
      <c r="F253" s="1">
        <v>3</v>
      </c>
      <c r="G253">
        <f t="shared" si="6"/>
        <v>1.0228603896333954E-4</v>
      </c>
      <c r="H253">
        <f t="shared" si="7"/>
        <v>0.27378719136476748</v>
      </c>
    </row>
    <row r="254" spans="1:8" x14ac:dyDescent="0.2">
      <c r="A254" t="s">
        <v>263</v>
      </c>
      <c r="B254">
        <f>INDEX(Velocity!$B$2:$B$566,MATCH('Velocity + Weight'!$A254,Velocity!$A$2:$A$566,0))</f>
        <v>1</v>
      </c>
      <c r="C254">
        <v>-0.53049771396103662</v>
      </c>
      <c r="D254">
        <f>INDEX(Weight!$B$2:$B$588,MATCH('Velocity + Weight'!$A254,Weight!$A$2:$A$588,0))</f>
        <v>4</v>
      </c>
      <c r="E254">
        <v>-0.13872560120210078</v>
      </c>
      <c r="F254" s="1">
        <v>4</v>
      </c>
      <c r="G254">
        <f t="shared" si="6"/>
        <v>1.0228603896333954E-4</v>
      </c>
      <c r="H254">
        <f t="shared" si="7"/>
        <v>0.36535439879789922</v>
      </c>
    </row>
    <row r="255" spans="1:8" x14ac:dyDescent="0.2">
      <c r="A255" t="s">
        <v>264</v>
      </c>
      <c r="B255">
        <f>INDEX(Velocity!$B$2:$B$566,MATCH('Velocity + Weight'!$A255,Velocity!$A$2:$A$566,0))</f>
        <v>1</v>
      </c>
      <c r="C255">
        <v>-0.53049771396103662</v>
      </c>
      <c r="D255">
        <f>INDEX(Weight!$B$2:$B$588,MATCH('Velocity + Weight'!$A255,Weight!$A$2:$A$588,0))</f>
        <v>4</v>
      </c>
      <c r="E255">
        <v>-0.13872560120210078</v>
      </c>
      <c r="F255" s="1">
        <v>4</v>
      </c>
      <c r="G255">
        <f t="shared" si="6"/>
        <v>1.0228603896333954E-4</v>
      </c>
      <c r="H255">
        <f t="shared" si="7"/>
        <v>0.36535439879789922</v>
      </c>
    </row>
    <row r="256" spans="1:8" x14ac:dyDescent="0.2">
      <c r="A256" t="s">
        <v>265</v>
      </c>
      <c r="B256">
        <f>INDEX(Velocity!$B$2:$B$566,MATCH('Velocity + Weight'!$A256,Velocity!$A$2:$A$566,0))</f>
        <v>1</v>
      </c>
      <c r="C256">
        <v>-0.53049771396103662</v>
      </c>
      <c r="D256">
        <f>INDEX(Weight!$B$2:$B$588,MATCH('Velocity + Weight'!$A256,Weight!$A$2:$A$588,0))</f>
        <v>0.81</v>
      </c>
      <c r="E256">
        <v>-0.43082499291379089</v>
      </c>
      <c r="F256" s="1">
        <v>0.81</v>
      </c>
      <c r="G256">
        <f t="shared" si="6"/>
        <v>1.0228603896333954E-4</v>
      </c>
      <c r="H256">
        <f t="shared" si="7"/>
        <v>7.3255007086209079E-2</v>
      </c>
    </row>
    <row r="257" spans="1:8" x14ac:dyDescent="0.2">
      <c r="A257" t="s">
        <v>266</v>
      </c>
      <c r="B257">
        <f>INDEX(Velocity!$B$2:$B$566,MATCH('Velocity + Weight'!$A257,Velocity!$A$2:$A$566,0))</f>
        <v>1</v>
      </c>
      <c r="C257">
        <v>-0.53049771396103662</v>
      </c>
      <c r="D257">
        <f>INDEX(Weight!$B$2:$B$588,MATCH('Velocity + Weight'!$A257,Weight!$A$2:$A$588,0))</f>
        <v>0.81</v>
      </c>
      <c r="E257">
        <v>-0.43082499291379089</v>
      </c>
      <c r="F257" s="1">
        <v>0.81</v>
      </c>
      <c r="G257">
        <f t="shared" si="6"/>
        <v>1.0228603896333954E-4</v>
      </c>
      <c r="H257">
        <f t="shared" si="7"/>
        <v>7.3255007086209079E-2</v>
      </c>
    </row>
    <row r="258" spans="1:8" x14ac:dyDescent="0.2">
      <c r="A258" t="s">
        <v>267</v>
      </c>
      <c r="B258">
        <f>INDEX(Velocity!$B$2:$B$566,MATCH('Velocity + Weight'!$A258,Velocity!$A$2:$A$566,0))</f>
        <v>1</v>
      </c>
      <c r="C258">
        <v>-0.53049771396103662</v>
      </c>
      <c r="D258">
        <f>INDEX(Weight!$B$2:$B$588,MATCH('Velocity + Weight'!$A258,Weight!$A$2:$A$588,0))</f>
        <v>0.34</v>
      </c>
      <c r="E258">
        <v>-0.47386158040736281</v>
      </c>
      <c r="F258" s="1">
        <v>0.34</v>
      </c>
      <c r="G258">
        <f t="shared" si="6"/>
        <v>1.0228603896333954E-4</v>
      </c>
      <c r="H258">
        <f t="shared" si="7"/>
        <v>3.0218419592637158E-2</v>
      </c>
    </row>
    <row r="259" spans="1:8" x14ac:dyDescent="0.2">
      <c r="A259" t="s">
        <v>268</v>
      </c>
      <c r="B259">
        <f>INDEX(Velocity!$B$2:$B$566,MATCH('Velocity + Weight'!$A259,Velocity!$A$2:$A$566,0))</f>
        <v>1</v>
      </c>
      <c r="C259">
        <v>-0.53049771396103662</v>
      </c>
      <c r="D259">
        <f>INDEX(Weight!$B$2:$B$588,MATCH('Velocity + Weight'!$A259,Weight!$A$2:$A$588,0))</f>
        <v>0.34</v>
      </c>
      <c r="E259">
        <v>-0.47386158040736281</v>
      </c>
      <c r="F259" s="1">
        <v>0.34</v>
      </c>
      <c r="G259">
        <f t="shared" ref="G259:G322" si="8">C259+0.5306</f>
        <v>1.0228603896333954E-4</v>
      </c>
      <c r="H259">
        <f t="shared" ref="H259:H322" si="9">E259+0.50408</f>
        <v>3.0218419592637158E-2</v>
      </c>
    </row>
    <row r="260" spans="1:8" x14ac:dyDescent="0.2">
      <c r="A260" t="s">
        <v>269</v>
      </c>
      <c r="B260">
        <f>INDEX(Velocity!$B$2:$B$566,MATCH('Velocity + Weight'!$A260,Velocity!$A$2:$A$566,0))</f>
        <v>1</v>
      </c>
      <c r="C260">
        <v>-0.53049771396103662</v>
      </c>
      <c r="D260">
        <f>INDEX(Weight!$B$2:$B$588,MATCH('Velocity + Weight'!$A260,Weight!$A$2:$A$588,0))</f>
        <v>0.34</v>
      </c>
      <c r="E260">
        <v>-0.47386158040736281</v>
      </c>
      <c r="F260" s="1">
        <v>0.34</v>
      </c>
      <c r="G260">
        <f t="shared" si="8"/>
        <v>1.0228603896333954E-4</v>
      </c>
      <c r="H260">
        <f t="shared" si="9"/>
        <v>3.0218419592637158E-2</v>
      </c>
    </row>
    <row r="261" spans="1:8" x14ac:dyDescent="0.2">
      <c r="A261" t="s">
        <v>270</v>
      </c>
      <c r="B261">
        <f>INDEX(Velocity!$B$2:$B$566,MATCH('Velocity + Weight'!$A261,Velocity!$A$2:$A$566,0))</f>
        <v>1</v>
      </c>
      <c r="C261">
        <v>-0.53049771396103662</v>
      </c>
      <c r="D261">
        <f>INDEX(Weight!$B$2:$B$588,MATCH('Velocity + Weight'!$A261,Weight!$A$2:$A$588,0))</f>
        <v>0.34</v>
      </c>
      <c r="E261">
        <v>-0.47386158040736281</v>
      </c>
      <c r="F261" s="1">
        <v>0.34</v>
      </c>
      <c r="G261">
        <f t="shared" si="8"/>
        <v>1.0228603896333954E-4</v>
      </c>
      <c r="H261">
        <f t="shared" si="9"/>
        <v>3.0218419592637158E-2</v>
      </c>
    </row>
    <row r="262" spans="1:8" x14ac:dyDescent="0.2">
      <c r="A262" t="s">
        <v>271</v>
      </c>
      <c r="B262">
        <f>INDEX(Velocity!$B$2:$B$566,MATCH('Velocity + Weight'!$A262,Velocity!$A$2:$A$566,0))</f>
        <v>1</v>
      </c>
      <c r="C262">
        <v>-0.53049771396103662</v>
      </c>
      <c r="D262">
        <f>INDEX(Weight!$B$2:$B$588,MATCH('Velocity + Weight'!$A262,Weight!$A$2:$A$588,0))</f>
        <v>0.34</v>
      </c>
      <c r="E262">
        <v>-0.47386158040736281</v>
      </c>
      <c r="F262" s="1">
        <v>0.34</v>
      </c>
      <c r="G262">
        <f t="shared" si="8"/>
        <v>1.0228603896333954E-4</v>
      </c>
      <c r="H262">
        <f t="shared" si="9"/>
        <v>3.0218419592637158E-2</v>
      </c>
    </row>
    <row r="263" spans="1:8" x14ac:dyDescent="0.2">
      <c r="A263" t="s">
        <v>272</v>
      </c>
      <c r="B263">
        <f>INDEX(Velocity!$B$2:$B$566,MATCH('Velocity + Weight'!$A263,Velocity!$A$2:$A$566,0))</f>
        <v>1</v>
      </c>
      <c r="C263">
        <v>-0.53049771396103662</v>
      </c>
      <c r="D263">
        <f>INDEX(Weight!$B$2:$B$588,MATCH('Velocity + Weight'!$A263,Weight!$A$2:$A$588,0))</f>
        <v>0.34</v>
      </c>
      <c r="E263">
        <v>-0.47386158040736281</v>
      </c>
      <c r="F263" s="1">
        <v>0.34</v>
      </c>
      <c r="G263">
        <f t="shared" si="8"/>
        <v>1.0228603896333954E-4</v>
      </c>
      <c r="H263">
        <f t="shared" si="9"/>
        <v>3.0218419592637158E-2</v>
      </c>
    </row>
    <row r="264" spans="1:8" x14ac:dyDescent="0.2">
      <c r="A264" t="s">
        <v>273</v>
      </c>
      <c r="B264">
        <f>INDEX(Velocity!$B$2:$B$566,MATCH('Velocity + Weight'!$A264,Velocity!$A$2:$A$566,0))</f>
        <v>1</v>
      </c>
      <c r="C264">
        <v>-0.53049771396103662</v>
      </c>
      <c r="D264">
        <f>INDEX(Weight!$B$2:$B$588,MATCH('Velocity + Weight'!$A264,Weight!$A$2:$A$588,0))</f>
        <v>0.19</v>
      </c>
      <c r="E264">
        <v>-0.48759666152233255</v>
      </c>
      <c r="F264" s="1">
        <v>0.19</v>
      </c>
      <c r="G264">
        <f t="shared" si="8"/>
        <v>1.0228603896333954E-4</v>
      </c>
      <c r="H264">
        <f t="shared" si="9"/>
        <v>1.648333847766742E-2</v>
      </c>
    </row>
    <row r="265" spans="1:8" x14ac:dyDescent="0.2">
      <c r="A265" t="s">
        <v>274</v>
      </c>
      <c r="B265">
        <f>INDEX(Velocity!$B$2:$B$566,MATCH('Velocity + Weight'!$A265,Velocity!$A$2:$A$566,0))</f>
        <v>1</v>
      </c>
      <c r="C265">
        <v>-0.53049771396103662</v>
      </c>
      <c r="D265">
        <f>INDEX(Weight!$B$2:$B$588,MATCH('Velocity + Weight'!$A265,Weight!$A$2:$A$588,0))</f>
        <v>0.19</v>
      </c>
      <c r="E265">
        <v>-0.48759666152233255</v>
      </c>
      <c r="F265" s="1">
        <v>0.19</v>
      </c>
      <c r="G265">
        <f t="shared" si="8"/>
        <v>1.0228603896333954E-4</v>
      </c>
      <c r="H265">
        <f t="shared" si="9"/>
        <v>1.648333847766742E-2</v>
      </c>
    </row>
    <row r="266" spans="1:8" x14ac:dyDescent="0.2">
      <c r="A266" t="s">
        <v>275</v>
      </c>
      <c r="B266">
        <f>INDEX(Velocity!$B$2:$B$566,MATCH('Velocity + Weight'!$A266,Velocity!$A$2:$A$566,0))</f>
        <v>1</v>
      </c>
      <c r="C266">
        <v>-0.53049771396103662</v>
      </c>
      <c r="D266">
        <f>INDEX(Weight!$B$2:$B$588,MATCH('Velocity + Weight'!$A266,Weight!$A$2:$A$588,0))</f>
        <v>0.19</v>
      </c>
      <c r="E266">
        <v>-0.48759666152233255</v>
      </c>
      <c r="F266" s="1">
        <v>0.19</v>
      </c>
      <c r="G266">
        <f t="shared" si="8"/>
        <v>1.0228603896333954E-4</v>
      </c>
      <c r="H266">
        <f t="shared" si="9"/>
        <v>1.648333847766742E-2</v>
      </c>
    </row>
    <row r="267" spans="1:8" x14ac:dyDescent="0.2">
      <c r="A267" t="s">
        <v>276</v>
      </c>
      <c r="B267">
        <f>INDEX(Velocity!$B$2:$B$566,MATCH('Velocity + Weight'!$A267,Velocity!$A$2:$A$566,0))</f>
        <v>1</v>
      </c>
      <c r="C267">
        <v>-0.53049771396103662</v>
      </c>
      <c r="D267">
        <f>INDEX(Weight!$B$2:$B$588,MATCH('Velocity + Weight'!$A267,Weight!$A$2:$A$588,0))</f>
        <v>0.19</v>
      </c>
      <c r="E267">
        <v>-0.48759666152233255</v>
      </c>
      <c r="F267" s="1">
        <v>0.19</v>
      </c>
      <c r="G267">
        <f t="shared" si="8"/>
        <v>1.0228603896333954E-4</v>
      </c>
      <c r="H267">
        <f t="shared" si="9"/>
        <v>1.648333847766742E-2</v>
      </c>
    </row>
    <row r="268" spans="1:8" x14ac:dyDescent="0.2">
      <c r="A268" t="s">
        <v>277</v>
      </c>
      <c r="B268">
        <f>INDEX(Velocity!$B$2:$B$566,MATCH('Velocity + Weight'!$A268,Velocity!$A$2:$A$566,0))</f>
        <v>1</v>
      </c>
      <c r="C268">
        <v>-0.53049771396103662</v>
      </c>
      <c r="D268">
        <f>INDEX(Weight!$B$2:$B$588,MATCH('Velocity + Weight'!$A268,Weight!$A$2:$A$588,0))</f>
        <v>0.34</v>
      </c>
      <c r="E268">
        <v>-0.47386158040736281</v>
      </c>
      <c r="F268" s="1">
        <v>0.34</v>
      </c>
      <c r="G268">
        <f t="shared" si="8"/>
        <v>1.0228603896333954E-4</v>
      </c>
      <c r="H268">
        <f t="shared" si="9"/>
        <v>3.0218419592637158E-2</v>
      </c>
    </row>
    <row r="269" spans="1:8" x14ac:dyDescent="0.2">
      <c r="A269" t="s">
        <v>278</v>
      </c>
      <c r="B269">
        <f>INDEX(Velocity!$B$2:$B$566,MATCH('Velocity + Weight'!$A269,Velocity!$A$2:$A$566,0))</f>
        <v>1</v>
      </c>
      <c r="C269">
        <v>-0.53049771396103662</v>
      </c>
      <c r="D269">
        <f>INDEX(Weight!$B$2:$B$588,MATCH('Velocity + Weight'!$A269,Weight!$A$2:$A$588,0))</f>
        <v>0.34</v>
      </c>
      <c r="E269">
        <v>-0.47386158040736281</v>
      </c>
      <c r="F269" s="1">
        <v>0.34</v>
      </c>
      <c r="G269">
        <f t="shared" si="8"/>
        <v>1.0228603896333954E-4</v>
      </c>
      <c r="H269">
        <f t="shared" si="9"/>
        <v>3.0218419592637158E-2</v>
      </c>
    </row>
    <row r="270" spans="1:8" x14ac:dyDescent="0.2">
      <c r="A270" t="s">
        <v>279</v>
      </c>
      <c r="B270">
        <f>INDEX(Velocity!$B$2:$B$566,MATCH('Velocity + Weight'!$A270,Velocity!$A$2:$A$566,0))</f>
        <v>1</v>
      </c>
      <c r="C270">
        <v>-0.53049771396103662</v>
      </c>
      <c r="D270">
        <f>INDEX(Weight!$B$2:$B$588,MATCH('Velocity + Weight'!$A270,Weight!$A$2:$A$588,0))</f>
        <v>0.34</v>
      </c>
      <c r="E270">
        <v>-0.47386158040736281</v>
      </c>
      <c r="F270" s="1">
        <v>0.34</v>
      </c>
      <c r="G270">
        <f t="shared" si="8"/>
        <v>1.0228603896333954E-4</v>
      </c>
      <c r="H270">
        <f t="shared" si="9"/>
        <v>3.0218419592637158E-2</v>
      </c>
    </row>
    <row r="271" spans="1:8" x14ac:dyDescent="0.2">
      <c r="A271" t="s">
        <v>280</v>
      </c>
      <c r="B271">
        <f>INDEX(Velocity!$B$2:$B$566,MATCH('Velocity + Weight'!$A271,Velocity!$A$2:$A$566,0))</f>
        <v>1</v>
      </c>
      <c r="C271">
        <v>-0.53049771396103662</v>
      </c>
      <c r="D271">
        <f>INDEX(Weight!$B$2:$B$588,MATCH('Velocity + Weight'!$A271,Weight!$A$2:$A$588,0))</f>
        <v>0.34</v>
      </c>
      <c r="E271">
        <v>-0.47386158040736281</v>
      </c>
      <c r="F271" s="1">
        <v>0.34</v>
      </c>
      <c r="G271">
        <f t="shared" si="8"/>
        <v>1.0228603896333954E-4</v>
      </c>
      <c r="H271">
        <f t="shared" si="9"/>
        <v>3.0218419592637158E-2</v>
      </c>
    </row>
    <row r="272" spans="1:8" x14ac:dyDescent="0.2">
      <c r="A272" t="s">
        <v>281</v>
      </c>
      <c r="B272">
        <f>INDEX(Velocity!$B$2:$B$566,MATCH('Velocity + Weight'!$A272,Velocity!$A$2:$A$566,0))</f>
        <v>1</v>
      </c>
      <c r="C272">
        <v>-0.53049771396103662</v>
      </c>
      <c r="D272">
        <f>INDEX(Weight!$B$2:$B$588,MATCH('Velocity + Weight'!$A272,Weight!$A$2:$A$588,0))</f>
        <v>0.34</v>
      </c>
      <c r="E272">
        <v>-0.47386158040736281</v>
      </c>
      <c r="F272" s="1">
        <v>0.34</v>
      </c>
      <c r="G272">
        <f t="shared" si="8"/>
        <v>1.0228603896333954E-4</v>
      </c>
      <c r="H272">
        <f t="shared" si="9"/>
        <v>3.0218419592637158E-2</v>
      </c>
    </row>
    <row r="273" spans="1:8" x14ac:dyDescent="0.2">
      <c r="A273" t="s">
        <v>282</v>
      </c>
      <c r="B273">
        <f>INDEX(Velocity!$B$2:$B$566,MATCH('Velocity + Weight'!$A273,Velocity!$A$2:$A$566,0))</f>
        <v>1</v>
      </c>
      <c r="C273">
        <v>-0.53049771396103662</v>
      </c>
      <c r="D273">
        <f>INDEX(Weight!$B$2:$B$588,MATCH('Velocity + Weight'!$A273,Weight!$A$2:$A$588,0))</f>
        <v>0.34</v>
      </c>
      <c r="E273">
        <v>-0.47386158040736281</v>
      </c>
      <c r="F273" s="1">
        <v>0.34</v>
      </c>
      <c r="G273">
        <f t="shared" si="8"/>
        <v>1.0228603896333954E-4</v>
      </c>
      <c r="H273">
        <f t="shared" si="9"/>
        <v>3.0218419592637158E-2</v>
      </c>
    </row>
    <row r="274" spans="1:8" x14ac:dyDescent="0.2">
      <c r="A274" t="s">
        <v>283</v>
      </c>
      <c r="B274">
        <f>INDEX(Velocity!$B$2:$B$566,MATCH('Velocity + Weight'!$A274,Velocity!$A$2:$A$566,0))</f>
        <v>1</v>
      </c>
      <c r="C274">
        <v>-0.53049771396103662</v>
      </c>
      <c r="D274">
        <f>INDEX(Weight!$B$2:$B$588,MATCH('Velocity + Weight'!$A274,Weight!$A$2:$A$588,0))</f>
        <v>0.34</v>
      </c>
      <c r="E274">
        <v>-0.47386158040736281</v>
      </c>
      <c r="F274" s="1">
        <v>0.34</v>
      </c>
      <c r="G274">
        <f t="shared" si="8"/>
        <v>1.0228603896333954E-4</v>
      </c>
      <c r="H274">
        <f t="shared" si="9"/>
        <v>3.0218419592637158E-2</v>
      </c>
    </row>
    <row r="275" spans="1:8" x14ac:dyDescent="0.2">
      <c r="A275" t="s">
        <v>284</v>
      </c>
      <c r="B275">
        <f>INDEX(Velocity!$B$2:$B$566,MATCH('Velocity + Weight'!$A275,Velocity!$A$2:$A$566,0))</f>
        <v>1</v>
      </c>
      <c r="C275">
        <v>-0.53049771396103662</v>
      </c>
      <c r="D275">
        <f>INDEX(Weight!$B$2:$B$588,MATCH('Velocity + Weight'!$A275,Weight!$A$2:$A$588,0))</f>
        <v>0.83</v>
      </c>
      <c r="E275">
        <v>-0.4289936487651283</v>
      </c>
      <c r="F275" s="1">
        <v>0.83</v>
      </c>
      <c r="G275">
        <f t="shared" si="8"/>
        <v>1.0228603896333954E-4</v>
      </c>
      <c r="H275">
        <f t="shared" si="9"/>
        <v>7.5086351234871673E-2</v>
      </c>
    </row>
    <row r="276" spans="1:8" x14ac:dyDescent="0.2">
      <c r="A276" t="s">
        <v>285</v>
      </c>
      <c r="B276">
        <f>INDEX(Velocity!$B$2:$B$566,MATCH('Velocity + Weight'!$A276,Velocity!$A$2:$A$566,0))</f>
        <v>1</v>
      </c>
      <c r="C276">
        <v>-0.53049771396103662</v>
      </c>
      <c r="D276">
        <f>INDEX(Weight!$B$2:$B$588,MATCH('Velocity + Weight'!$A276,Weight!$A$2:$A$588,0))</f>
        <v>0.83</v>
      </c>
      <c r="E276">
        <v>-0.4289936487651283</v>
      </c>
      <c r="F276" s="1">
        <v>0.83</v>
      </c>
      <c r="G276">
        <f t="shared" si="8"/>
        <v>1.0228603896333954E-4</v>
      </c>
      <c r="H276">
        <f t="shared" si="9"/>
        <v>7.5086351234871673E-2</v>
      </c>
    </row>
    <row r="277" spans="1:8" x14ac:dyDescent="0.2">
      <c r="A277" t="s">
        <v>286</v>
      </c>
      <c r="B277">
        <f>INDEX(Velocity!$B$2:$B$566,MATCH('Velocity + Weight'!$A277,Velocity!$A$2:$A$566,0))</f>
        <v>2</v>
      </c>
      <c r="C277">
        <v>-0.52709523791509849</v>
      </c>
      <c r="D277">
        <f>INDEX(Weight!$B$2:$B$588,MATCH('Velocity + Weight'!$A277,Weight!$A$2:$A$588,0))</f>
        <v>0.25</v>
      </c>
      <c r="E277">
        <v>-0.48210262907634466</v>
      </c>
      <c r="F277" s="1">
        <v>0.25</v>
      </c>
      <c r="G277">
        <f t="shared" si="8"/>
        <v>3.5047620849014693E-3</v>
      </c>
      <c r="H277">
        <f t="shared" si="9"/>
        <v>2.1977370923655315E-2</v>
      </c>
    </row>
    <row r="278" spans="1:8" x14ac:dyDescent="0.2">
      <c r="A278" t="s">
        <v>287</v>
      </c>
      <c r="B278">
        <f>INDEX(Velocity!$B$2:$B$566,MATCH('Velocity + Weight'!$A278,Velocity!$A$2:$A$566,0))</f>
        <v>1</v>
      </c>
      <c r="C278">
        <v>-0.53049771396103662</v>
      </c>
      <c r="D278">
        <f>INDEX(Weight!$B$2:$B$588,MATCH('Velocity + Weight'!$A278,Weight!$A$2:$A$588,0))</f>
        <v>0.01</v>
      </c>
      <c r="E278">
        <v>-0.50407875886029629</v>
      </c>
      <c r="F278" s="1">
        <v>0.01</v>
      </c>
      <c r="G278">
        <f t="shared" si="8"/>
        <v>1.0228603896333954E-4</v>
      </c>
      <c r="H278">
        <f t="shared" si="9"/>
        <v>1.241139703678229E-6</v>
      </c>
    </row>
    <row r="279" spans="1:8" x14ac:dyDescent="0.2">
      <c r="A279" t="s">
        <v>288</v>
      </c>
      <c r="B279">
        <f>INDEX(Velocity!$B$2:$B$566,MATCH('Velocity + Weight'!$A279,Velocity!$A$2:$A$566,0))</f>
        <v>1</v>
      </c>
      <c r="C279">
        <v>-0.53049771396103662</v>
      </c>
      <c r="D279">
        <f>INDEX(Weight!$B$2:$B$588,MATCH('Velocity + Weight'!$A279,Weight!$A$2:$A$588,0))</f>
        <v>0.01</v>
      </c>
      <c r="E279">
        <v>-0.50407875886029629</v>
      </c>
      <c r="F279" s="1">
        <v>0.01</v>
      </c>
      <c r="G279">
        <f t="shared" si="8"/>
        <v>1.0228603896333954E-4</v>
      </c>
      <c r="H279">
        <f t="shared" si="9"/>
        <v>1.241139703678229E-6</v>
      </c>
    </row>
    <row r="280" spans="1:8" x14ac:dyDescent="0.2">
      <c r="A280" t="s">
        <v>289</v>
      </c>
      <c r="B280">
        <f>INDEX(Velocity!$B$2:$B$566,MATCH('Velocity + Weight'!$A280,Velocity!$A$2:$A$566,0))</f>
        <v>1</v>
      </c>
      <c r="C280">
        <v>-0.53049771396103662</v>
      </c>
      <c r="D280">
        <f>INDEX(Weight!$B$2:$B$588,MATCH('Velocity + Weight'!$A280,Weight!$A$2:$A$588,0))</f>
        <v>0.01</v>
      </c>
      <c r="E280">
        <v>-0.50407875886029629</v>
      </c>
      <c r="F280" s="1">
        <v>0.01</v>
      </c>
      <c r="G280">
        <f t="shared" si="8"/>
        <v>1.0228603896333954E-4</v>
      </c>
      <c r="H280">
        <f t="shared" si="9"/>
        <v>1.241139703678229E-6</v>
      </c>
    </row>
    <row r="281" spans="1:8" x14ac:dyDescent="0.2">
      <c r="A281" t="s">
        <v>290</v>
      </c>
      <c r="B281">
        <f>INDEX(Velocity!$B$2:$B$566,MATCH('Velocity + Weight'!$A281,Velocity!$A$2:$A$566,0))</f>
        <v>1</v>
      </c>
      <c r="C281">
        <v>-0.53049771396103662</v>
      </c>
      <c r="D281">
        <f>INDEX(Weight!$B$2:$B$588,MATCH('Velocity + Weight'!$A281,Weight!$A$2:$A$588,0))</f>
        <v>0.01</v>
      </c>
      <c r="E281">
        <v>-0.50407875886029629</v>
      </c>
      <c r="F281" s="1">
        <v>0.01</v>
      </c>
      <c r="G281">
        <f t="shared" si="8"/>
        <v>1.0228603896333954E-4</v>
      </c>
      <c r="H281">
        <f t="shared" si="9"/>
        <v>1.241139703678229E-6</v>
      </c>
    </row>
    <row r="282" spans="1:8" x14ac:dyDescent="0.2">
      <c r="A282" t="s">
        <v>291</v>
      </c>
      <c r="B282">
        <f>INDEX(Velocity!$B$2:$B$566,MATCH('Velocity + Weight'!$A282,Velocity!$A$2:$A$566,0))</f>
        <v>1</v>
      </c>
      <c r="C282">
        <v>-0.53049771396103662</v>
      </c>
      <c r="D282">
        <f>INDEX(Weight!$B$2:$B$588,MATCH('Velocity + Weight'!$A282,Weight!$A$2:$A$588,0))</f>
        <v>4</v>
      </c>
      <c r="E282">
        <v>-0.13872560120210078</v>
      </c>
      <c r="F282" s="1">
        <v>4</v>
      </c>
      <c r="G282">
        <f t="shared" si="8"/>
        <v>1.0228603896333954E-4</v>
      </c>
      <c r="H282">
        <f t="shared" si="9"/>
        <v>0.36535439879789922</v>
      </c>
    </row>
    <row r="283" spans="1:8" x14ac:dyDescent="0.2">
      <c r="A283" t="s">
        <v>292</v>
      </c>
      <c r="B283">
        <f>INDEX(Velocity!$B$2:$B$566,MATCH('Velocity + Weight'!$A283,Velocity!$A$2:$A$566,0))</f>
        <v>1</v>
      </c>
      <c r="C283">
        <v>-0.53049771396103662</v>
      </c>
      <c r="D283">
        <f>INDEX(Weight!$B$2:$B$588,MATCH('Velocity + Weight'!$A283,Weight!$A$2:$A$588,0))</f>
        <v>4</v>
      </c>
      <c r="E283">
        <v>-0.13872560120210078</v>
      </c>
      <c r="F283" s="1">
        <v>4</v>
      </c>
      <c r="G283">
        <f t="shared" si="8"/>
        <v>1.0228603896333954E-4</v>
      </c>
      <c r="H283">
        <f t="shared" si="9"/>
        <v>0.36535439879789922</v>
      </c>
    </row>
    <row r="284" spans="1:8" x14ac:dyDescent="0.2">
      <c r="A284" t="s">
        <v>293</v>
      </c>
      <c r="B284">
        <f>INDEX(Velocity!$B$2:$B$566,MATCH('Velocity + Weight'!$A284,Velocity!$A$2:$A$566,0))</f>
        <v>1</v>
      </c>
      <c r="C284">
        <v>-0.53049771396103662</v>
      </c>
      <c r="D284">
        <f>INDEX(Weight!$B$2:$B$588,MATCH('Velocity + Weight'!$A284,Weight!$A$2:$A$588,0))</f>
        <v>1</v>
      </c>
      <c r="E284">
        <v>-0.41342722350149591</v>
      </c>
      <c r="F284" s="1">
        <v>1</v>
      </c>
      <c r="G284">
        <f t="shared" si="8"/>
        <v>1.0228603896333954E-4</v>
      </c>
      <c r="H284">
        <f t="shared" si="9"/>
        <v>9.0652776498504062E-2</v>
      </c>
    </row>
    <row r="285" spans="1:8" x14ac:dyDescent="0.2">
      <c r="A285" t="s">
        <v>297</v>
      </c>
      <c r="B285">
        <f>INDEX(Velocity!$B$2:$B$566,MATCH('Velocity + Weight'!$A285,Velocity!$A$2:$A$566,0))</f>
        <v>0</v>
      </c>
      <c r="D285">
        <f>INDEX(Weight!$B$2:$B$588,MATCH('Velocity + Weight'!$A285,Weight!$A$2:$A$588,0))</f>
        <v>0</v>
      </c>
      <c r="E285">
        <v>0</v>
      </c>
      <c r="F285" s="1"/>
      <c r="G285">
        <f t="shared" si="8"/>
        <v>0.53059999999999996</v>
      </c>
      <c r="H285">
        <f t="shared" si="9"/>
        <v>0.50407999999999997</v>
      </c>
    </row>
    <row r="286" spans="1:8" x14ac:dyDescent="0.2">
      <c r="A286" t="s">
        <v>298</v>
      </c>
      <c r="B286">
        <f>INDEX(Velocity!$B$2:$B$566,MATCH('Velocity + Weight'!$A286,Velocity!$A$2:$A$566,0))</f>
        <v>0</v>
      </c>
      <c r="D286">
        <f>INDEX(Weight!$B$2:$B$588,MATCH('Velocity + Weight'!$A286,Weight!$A$2:$A$588,0))</f>
        <v>0</v>
      </c>
      <c r="E286">
        <v>0</v>
      </c>
      <c r="F286" s="1"/>
      <c r="G286">
        <f t="shared" si="8"/>
        <v>0.53059999999999996</v>
      </c>
      <c r="H286">
        <f t="shared" si="9"/>
        <v>0.50407999999999997</v>
      </c>
    </row>
    <row r="287" spans="1:8" x14ac:dyDescent="0.2">
      <c r="A287" t="s">
        <v>299</v>
      </c>
      <c r="B287">
        <f>INDEX(Velocity!$B$2:$B$566,MATCH('Velocity + Weight'!$A287,Velocity!$A$2:$A$566,0))</f>
        <v>0</v>
      </c>
      <c r="D287">
        <f>INDEX(Weight!$B$2:$B$588,MATCH('Velocity + Weight'!$A287,Weight!$A$2:$A$588,0))</f>
        <v>40</v>
      </c>
      <c r="E287">
        <f>(F287-L7)/L8</f>
        <v>3.1576938663906406</v>
      </c>
      <c r="F287" s="1">
        <v>40</v>
      </c>
      <c r="G287">
        <f t="shared" si="8"/>
        <v>0.53059999999999996</v>
      </c>
      <c r="H287">
        <f t="shared" si="9"/>
        <v>3.6617738663906407</v>
      </c>
    </row>
    <row r="288" spans="1:8" x14ac:dyDescent="0.2">
      <c r="A288" t="s">
        <v>300</v>
      </c>
      <c r="B288">
        <f>INDEX(Velocity!$B$2:$B$566,MATCH('Velocity + Weight'!$A288,Velocity!$A$2:$A$566,0))</f>
        <v>0</v>
      </c>
      <c r="D288">
        <f>INDEX(Weight!$B$2:$B$588,MATCH('Velocity + Weight'!$A288,Weight!$A$2:$A$588,0))</f>
        <v>0</v>
      </c>
      <c r="E288">
        <v>0</v>
      </c>
      <c r="F288" s="1"/>
      <c r="G288">
        <f t="shared" si="8"/>
        <v>0.53059999999999996</v>
      </c>
      <c r="H288">
        <f t="shared" si="9"/>
        <v>0.50407999999999997</v>
      </c>
    </row>
    <row r="289" spans="1:8" x14ac:dyDescent="0.2">
      <c r="A289" t="s">
        <v>301</v>
      </c>
      <c r="B289">
        <f>INDEX(Velocity!$B$2:$B$566,MATCH('Velocity + Weight'!$A289,Velocity!$A$2:$A$566,0))</f>
        <v>0</v>
      </c>
      <c r="D289">
        <f>INDEX(Weight!$B$2:$B$588,MATCH('Velocity + Weight'!$A289,Weight!$A$2:$A$588,0))</f>
        <v>0</v>
      </c>
      <c r="E289">
        <v>0</v>
      </c>
      <c r="F289" s="1"/>
      <c r="G289">
        <f t="shared" si="8"/>
        <v>0.53059999999999996</v>
      </c>
      <c r="H289">
        <f t="shared" si="9"/>
        <v>0.50407999999999997</v>
      </c>
    </row>
    <row r="290" spans="1:8" x14ac:dyDescent="0.2">
      <c r="A290" t="s">
        <v>302</v>
      </c>
      <c r="B290">
        <f>INDEX(Velocity!$B$2:$B$566,MATCH('Velocity + Weight'!$A290,Velocity!$A$2:$A$566,0))</f>
        <v>0</v>
      </c>
      <c r="D290">
        <f>INDEX(Weight!$B$2:$B$588,MATCH('Velocity + Weight'!$A290,Weight!$A$2:$A$588,0))</f>
        <v>0</v>
      </c>
      <c r="E290">
        <v>0</v>
      </c>
      <c r="F290" s="1"/>
      <c r="G290">
        <f t="shared" si="8"/>
        <v>0.53059999999999996</v>
      </c>
      <c r="H290">
        <f t="shared" si="9"/>
        <v>0.50407999999999997</v>
      </c>
    </row>
    <row r="291" spans="1:8" x14ac:dyDescent="0.2">
      <c r="A291" t="s">
        <v>303</v>
      </c>
      <c r="B291">
        <f>INDEX(Velocity!$B$2:$B$566,MATCH('Velocity + Weight'!$A291,Velocity!$A$2:$A$566,0))</f>
        <v>0</v>
      </c>
      <c r="D291">
        <f>INDEX(Weight!$B$2:$B$588,MATCH('Velocity + Weight'!$A291,Weight!$A$2:$A$588,0))</f>
        <v>0</v>
      </c>
      <c r="E291">
        <v>0</v>
      </c>
      <c r="F291" s="1"/>
      <c r="G291">
        <f t="shared" si="8"/>
        <v>0.53059999999999996</v>
      </c>
      <c r="H291">
        <f t="shared" si="9"/>
        <v>0.50407999999999997</v>
      </c>
    </row>
    <row r="292" spans="1:8" x14ac:dyDescent="0.2">
      <c r="A292" t="s">
        <v>304</v>
      </c>
      <c r="B292">
        <f>INDEX(Velocity!$B$2:$B$566,MATCH('Velocity + Weight'!$A292,Velocity!$A$2:$A$566,0))</f>
        <v>0</v>
      </c>
      <c r="D292">
        <f>INDEX(Weight!$B$2:$B$588,MATCH('Velocity + Weight'!$A292,Weight!$A$2:$A$588,0))</f>
        <v>0</v>
      </c>
      <c r="E292">
        <v>0</v>
      </c>
      <c r="F292" s="1"/>
      <c r="G292">
        <f t="shared" si="8"/>
        <v>0.53059999999999996</v>
      </c>
      <c r="H292">
        <f t="shared" si="9"/>
        <v>0.50407999999999997</v>
      </c>
    </row>
    <row r="293" spans="1:8" x14ac:dyDescent="0.2">
      <c r="A293" t="s">
        <v>305</v>
      </c>
      <c r="B293">
        <f>INDEX(Velocity!$B$2:$B$566,MATCH('Velocity + Weight'!$A293,Velocity!$A$2:$A$566,0))</f>
        <v>0</v>
      </c>
      <c r="D293">
        <f>INDEX(Weight!$B$2:$B$588,MATCH('Velocity + Weight'!$A293,Weight!$A$2:$A$588,0))</f>
        <v>0</v>
      </c>
      <c r="E293">
        <v>0</v>
      </c>
      <c r="F293" s="1"/>
      <c r="G293">
        <f t="shared" si="8"/>
        <v>0.53059999999999996</v>
      </c>
      <c r="H293">
        <f t="shared" si="9"/>
        <v>0.50407999999999997</v>
      </c>
    </row>
    <row r="294" spans="1:8" x14ac:dyDescent="0.2">
      <c r="A294" t="s">
        <v>306</v>
      </c>
      <c r="B294">
        <f>INDEX(Velocity!$B$2:$B$566,MATCH('Velocity + Weight'!$A294,Velocity!$A$2:$A$566,0))</f>
        <v>0</v>
      </c>
      <c r="D294">
        <f>INDEX(Weight!$B$2:$B$588,MATCH('Velocity + Weight'!$A294,Weight!$A$2:$A$588,0))</f>
        <v>0</v>
      </c>
      <c r="E294">
        <v>0</v>
      </c>
      <c r="F294" s="1"/>
      <c r="G294">
        <f t="shared" si="8"/>
        <v>0.53059999999999996</v>
      </c>
      <c r="H294">
        <f t="shared" si="9"/>
        <v>0.50407999999999997</v>
      </c>
    </row>
    <row r="295" spans="1:8" x14ac:dyDescent="0.2">
      <c r="A295" t="s">
        <v>307</v>
      </c>
      <c r="B295">
        <f>INDEX(Velocity!$B$2:$B$566,MATCH('Velocity + Weight'!$A295,Velocity!$A$2:$A$566,0))</f>
        <v>0</v>
      </c>
      <c r="D295">
        <f>INDEX(Weight!$B$2:$B$588,MATCH('Velocity + Weight'!$A295,Weight!$A$2:$A$588,0))</f>
        <v>0</v>
      </c>
      <c r="E295">
        <v>0</v>
      </c>
      <c r="F295" s="1"/>
      <c r="G295">
        <f t="shared" si="8"/>
        <v>0.53059999999999996</v>
      </c>
      <c r="H295">
        <f t="shared" si="9"/>
        <v>0.50407999999999997</v>
      </c>
    </row>
    <row r="296" spans="1:8" x14ac:dyDescent="0.2">
      <c r="A296" t="s">
        <v>308</v>
      </c>
      <c r="B296">
        <f>INDEX(Velocity!$B$2:$B$566,MATCH('Velocity + Weight'!$A296,Velocity!$A$2:$A$566,0))</f>
        <v>0</v>
      </c>
      <c r="D296">
        <f>INDEX(Weight!$B$2:$B$588,MATCH('Velocity + Weight'!$A296,Weight!$A$2:$A$588,0))</f>
        <v>0</v>
      </c>
      <c r="E296">
        <v>0</v>
      </c>
      <c r="F296" s="1"/>
      <c r="G296">
        <f t="shared" si="8"/>
        <v>0.53059999999999996</v>
      </c>
      <c r="H296">
        <f t="shared" si="9"/>
        <v>0.50407999999999997</v>
      </c>
    </row>
    <row r="297" spans="1:8" x14ac:dyDescent="0.2">
      <c r="A297" t="s">
        <v>309</v>
      </c>
      <c r="B297">
        <f>INDEX(Velocity!$B$2:$B$566,MATCH('Velocity + Weight'!$A297,Velocity!$A$2:$A$566,0))</f>
        <v>0</v>
      </c>
      <c r="D297">
        <f>INDEX(Weight!$B$2:$B$588,MATCH('Velocity + Weight'!$A297,Weight!$A$2:$A$588,0))</f>
        <v>0</v>
      </c>
      <c r="E297">
        <v>0</v>
      </c>
      <c r="F297" s="1"/>
      <c r="G297">
        <f t="shared" si="8"/>
        <v>0.53059999999999996</v>
      </c>
      <c r="H297">
        <f t="shared" si="9"/>
        <v>0.50407999999999997</v>
      </c>
    </row>
    <row r="298" spans="1:8" x14ac:dyDescent="0.2">
      <c r="A298" t="s">
        <v>310</v>
      </c>
      <c r="B298">
        <f>INDEX(Velocity!$B$2:$B$566,MATCH('Velocity + Weight'!$A298,Velocity!$A$2:$A$566,0))</f>
        <v>0</v>
      </c>
      <c r="D298">
        <f>INDEX(Weight!$B$2:$B$588,MATCH('Velocity + Weight'!$A298,Weight!$A$2:$A$588,0))</f>
        <v>0</v>
      </c>
      <c r="E298">
        <v>0</v>
      </c>
      <c r="F298" s="1"/>
      <c r="G298">
        <f t="shared" si="8"/>
        <v>0.53059999999999996</v>
      </c>
      <c r="H298">
        <f t="shared" si="9"/>
        <v>0.50407999999999997</v>
      </c>
    </row>
    <row r="299" spans="1:8" x14ac:dyDescent="0.2">
      <c r="A299" t="s">
        <v>311</v>
      </c>
      <c r="B299">
        <f>INDEX(Velocity!$B$2:$B$566,MATCH('Velocity + Weight'!$A299,Velocity!$A$2:$A$566,0))</f>
        <v>0</v>
      </c>
      <c r="D299">
        <f>INDEX(Weight!$B$2:$B$588,MATCH('Velocity + Weight'!$A299,Weight!$A$2:$A$588,0))</f>
        <v>0</v>
      </c>
      <c r="E299">
        <v>0</v>
      </c>
      <c r="F299" s="1"/>
      <c r="G299">
        <f t="shared" si="8"/>
        <v>0.53059999999999996</v>
      </c>
      <c r="H299">
        <f t="shared" si="9"/>
        <v>0.50407999999999997</v>
      </c>
    </row>
    <row r="300" spans="1:8" x14ac:dyDescent="0.2">
      <c r="A300" t="s">
        <v>312</v>
      </c>
      <c r="B300">
        <f>INDEX(Velocity!$B$2:$B$566,MATCH('Velocity + Weight'!$A300,Velocity!$A$2:$A$566,0))</f>
        <v>0</v>
      </c>
      <c r="D300">
        <f>INDEX(Weight!$B$2:$B$588,MATCH('Velocity + Weight'!$A300,Weight!$A$2:$A$588,0))</f>
        <v>0</v>
      </c>
      <c r="E300">
        <v>0</v>
      </c>
      <c r="F300" s="1"/>
      <c r="G300">
        <f t="shared" si="8"/>
        <v>0.53059999999999996</v>
      </c>
      <c r="H300">
        <f t="shared" si="9"/>
        <v>0.50407999999999997</v>
      </c>
    </row>
    <row r="301" spans="1:8" x14ac:dyDescent="0.2">
      <c r="A301" t="s">
        <v>313</v>
      </c>
      <c r="B301">
        <f>INDEX(Velocity!$B$2:$B$566,MATCH('Velocity + Weight'!$A301,Velocity!$A$2:$A$566,0))</f>
        <v>0</v>
      </c>
      <c r="D301">
        <f>INDEX(Weight!$B$2:$B$588,MATCH('Velocity + Weight'!$A301,Weight!$A$2:$A$588,0))</f>
        <v>0</v>
      </c>
      <c r="E301">
        <v>0</v>
      </c>
      <c r="F301" s="1"/>
      <c r="G301">
        <f t="shared" si="8"/>
        <v>0.53059999999999996</v>
      </c>
      <c r="H301">
        <f t="shared" si="9"/>
        <v>0.50407999999999997</v>
      </c>
    </row>
    <row r="302" spans="1:8" x14ac:dyDescent="0.2">
      <c r="A302" t="s">
        <v>314</v>
      </c>
      <c r="B302">
        <f>INDEX(Velocity!$B$2:$B$566,MATCH('Velocity + Weight'!$A302,Velocity!$A$2:$A$566,0))</f>
        <v>0</v>
      </c>
      <c r="D302">
        <f>INDEX(Weight!$B$2:$B$588,MATCH('Velocity + Weight'!$A302,Weight!$A$2:$A$588,0))</f>
        <v>0</v>
      </c>
      <c r="E302">
        <v>0</v>
      </c>
      <c r="F302" s="1"/>
      <c r="G302">
        <f t="shared" si="8"/>
        <v>0.53059999999999996</v>
      </c>
      <c r="H302">
        <f t="shared" si="9"/>
        <v>0.50407999999999997</v>
      </c>
    </row>
    <row r="303" spans="1:8" x14ac:dyDescent="0.2">
      <c r="A303" t="s">
        <v>315</v>
      </c>
      <c r="B303">
        <f>INDEX(Velocity!$B$2:$B$566,MATCH('Velocity + Weight'!$A303,Velocity!$A$2:$A$566,0))</f>
        <v>0</v>
      </c>
      <c r="D303">
        <f>INDEX(Weight!$B$2:$B$588,MATCH('Velocity + Weight'!$A303,Weight!$A$2:$A$588,0))</f>
        <v>0</v>
      </c>
      <c r="E303">
        <v>0</v>
      </c>
      <c r="F303" s="1"/>
      <c r="G303">
        <f t="shared" si="8"/>
        <v>0.53059999999999996</v>
      </c>
      <c r="H303">
        <f t="shared" si="9"/>
        <v>0.50407999999999997</v>
      </c>
    </row>
    <row r="304" spans="1:8" x14ac:dyDescent="0.2">
      <c r="A304" t="s">
        <v>316</v>
      </c>
      <c r="B304">
        <f>INDEX(Velocity!$B$2:$B$566,MATCH('Velocity + Weight'!$A304,Velocity!$A$2:$A$566,0))</f>
        <v>0</v>
      </c>
      <c r="D304">
        <f>INDEX(Weight!$B$2:$B$588,MATCH('Velocity + Weight'!$A304,Weight!$A$2:$A$588,0))</f>
        <v>0</v>
      </c>
      <c r="E304">
        <v>0</v>
      </c>
      <c r="F304" s="1"/>
      <c r="G304">
        <f t="shared" si="8"/>
        <v>0.53059999999999996</v>
      </c>
      <c r="H304">
        <f t="shared" si="9"/>
        <v>0.50407999999999997</v>
      </c>
    </row>
    <row r="305" spans="1:8" x14ac:dyDescent="0.2">
      <c r="A305" t="s">
        <v>317</v>
      </c>
      <c r="B305">
        <f>INDEX(Velocity!$B$2:$B$566,MATCH('Velocity + Weight'!$A305,Velocity!$A$2:$A$566,0))</f>
        <v>0</v>
      </c>
      <c r="D305">
        <f>INDEX(Weight!$B$2:$B$588,MATCH('Velocity + Weight'!$A305,Weight!$A$2:$A$588,0))</f>
        <v>0</v>
      </c>
      <c r="E305">
        <v>0</v>
      </c>
      <c r="F305" s="1"/>
      <c r="G305">
        <f t="shared" si="8"/>
        <v>0.53059999999999996</v>
      </c>
      <c r="H305">
        <f t="shared" si="9"/>
        <v>0.50407999999999997</v>
      </c>
    </row>
    <row r="306" spans="1:8" x14ac:dyDescent="0.2">
      <c r="A306" t="s">
        <v>318</v>
      </c>
      <c r="B306">
        <f>INDEX(Velocity!$B$2:$B$566,MATCH('Velocity + Weight'!$A306,Velocity!$A$2:$A$566,0))</f>
        <v>0</v>
      </c>
      <c r="D306">
        <f>INDEX(Weight!$B$2:$B$588,MATCH('Velocity + Weight'!$A306,Weight!$A$2:$A$588,0))</f>
        <v>0</v>
      </c>
      <c r="E306">
        <v>0</v>
      </c>
      <c r="F306" s="1"/>
      <c r="G306">
        <f t="shared" si="8"/>
        <v>0.53059999999999996</v>
      </c>
      <c r="H306">
        <f t="shared" si="9"/>
        <v>0.50407999999999997</v>
      </c>
    </row>
    <row r="307" spans="1:8" x14ac:dyDescent="0.2">
      <c r="A307" t="s">
        <v>319</v>
      </c>
      <c r="B307">
        <f>INDEX(Velocity!$B$2:$B$566,MATCH('Velocity + Weight'!$A307,Velocity!$A$2:$A$566,0))</f>
        <v>0</v>
      </c>
      <c r="D307">
        <f>INDEX(Weight!$B$2:$B$588,MATCH('Velocity + Weight'!$A307,Weight!$A$2:$A$588,0))</f>
        <v>0</v>
      </c>
      <c r="E307">
        <v>0</v>
      </c>
      <c r="F307" s="1"/>
      <c r="G307">
        <f t="shared" si="8"/>
        <v>0.53059999999999996</v>
      </c>
      <c r="H307">
        <f t="shared" si="9"/>
        <v>0.50407999999999997</v>
      </c>
    </row>
    <row r="308" spans="1:8" x14ac:dyDescent="0.2">
      <c r="A308" t="s">
        <v>320</v>
      </c>
      <c r="B308">
        <f>INDEX(Velocity!$B$2:$B$566,MATCH('Velocity + Weight'!$A308,Velocity!$A$2:$A$566,0))</f>
        <v>0</v>
      </c>
      <c r="D308">
        <f>INDEX(Weight!$B$2:$B$588,MATCH('Velocity + Weight'!$A308,Weight!$A$2:$A$588,0))</f>
        <v>0</v>
      </c>
      <c r="E308">
        <v>0</v>
      </c>
      <c r="F308" s="1"/>
      <c r="G308">
        <f t="shared" si="8"/>
        <v>0.53059999999999996</v>
      </c>
      <c r="H308">
        <f t="shared" si="9"/>
        <v>0.50407999999999997</v>
      </c>
    </row>
    <row r="309" spans="1:8" x14ac:dyDescent="0.2">
      <c r="A309" t="s">
        <v>321</v>
      </c>
      <c r="B309">
        <f>INDEX(Velocity!$B$2:$B$566,MATCH('Velocity + Weight'!$A309,Velocity!$A$2:$A$566,0))</f>
        <v>0</v>
      </c>
      <c r="D309">
        <f>INDEX(Weight!$B$2:$B$588,MATCH('Velocity + Weight'!$A309,Weight!$A$2:$A$588,0))</f>
        <v>40</v>
      </c>
      <c r="E309">
        <f>(F309-L7)/L8</f>
        <v>3.1576938663906406</v>
      </c>
      <c r="F309" s="1">
        <v>40</v>
      </c>
      <c r="G309">
        <f t="shared" si="8"/>
        <v>0.53059999999999996</v>
      </c>
      <c r="H309">
        <f t="shared" si="9"/>
        <v>3.6617738663906407</v>
      </c>
    </row>
    <row r="310" spans="1:8" x14ac:dyDescent="0.2">
      <c r="A310" t="s">
        <v>322</v>
      </c>
      <c r="B310">
        <f>INDEX(Velocity!$B$2:$B$566,MATCH('Velocity + Weight'!$A310,Velocity!$A$2:$A$566,0))</f>
        <v>0</v>
      </c>
      <c r="D310">
        <f>INDEX(Weight!$B$2:$B$588,MATCH('Velocity + Weight'!$A310,Weight!$A$2:$A$588,0))</f>
        <v>0</v>
      </c>
      <c r="E310">
        <v>0</v>
      </c>
      <c r="F310" s="1"/>
      <c r="G310">
        <f t="shared" si="8"/>
        <v>0.53059999999999996</v>
      </c>
      <c r="H310">
        <f t="shared" si="9"/>
        <v>0.50407999999999997</v>
      </c>
    </row>
    <row r="311" spans="1:8" x14ac:dyDescent="0.2">
      <c r="A311" t="s">
        <v>323</v>
      </c>
      <c r="B311">
        <f>INDEX(Velocity!$B$2:$B$566,MATCH('Velocity + Weight'!$A311,Velocity!$A$2:$A$566,0))</f>
        <v>0</v>
      </c>
      <c r="D311">
        <f>INDEX(Weight!$B$2:$B$588,MATCH('Velocity + Weight'!$A311,Weight!$A$2:$A$588,0))</f>
        <v>0</v>
      </c>
      <c r="E311">
        <v>0</v>
      </c>
      <c r="F311" s="1"/>
      <c r="G311">
        <f t="shared" si="8"/>
        <v>0.53059999999999996</v>
      </c>
      <c r="H311">
        <f t="shared" si="9"/>
        <v>0.50407999999999997</v>
      </c>
    </row>
    <row r="312" spans="1:8" x14ac:dyDescent="0.2">
      <c r="A312" t="s">
        <v>324</v>
      </c>
      <c r="B312">
        <f>INDEX(Velocity!$B$2:$B$566,MATCH('Velocity + Weight'!$A312,Velocity!$A$2:$A$566,0))</f>
        <v>0</v>
      </c>
      <c r="D312">
        <f>INDEX(Weight!$B$2:$B$588,MATCH('Velocity + Weight'!$A312,Weight!$A$2:$A$588,0))</f>
        <v>0</v>
      </c>
      <c r="E312">
        <v>0</v>
      </c>
      <c r="F312" s="1"/>
      <c r="G312">
        <f t="shared" si="8"/>
        <v>0.53059999999999996</v>
      </c>
      <c r="H312">
        <f t="shared" si="9"/>
        <v>0.50407999999999997</v>
      </c>
    </row>
    <row r="313" spans="1:8" x14ac:dyDescent="0.2">
      <c r="A313" t="s">
        <v>325</v>
      </c>
      <c r="B313">
        <f>INDEX(Velocity!$B$2:$B$566,MATCH('Velocity + Weight'!$A313,Velocity!$A$2:$A$566,0))</f>
        <v>0</v>
      </c>
      <c r="D313">
        <f>INDEX(Weight!$B$2:$B$588,MATCH('Velocity + Weight'!$A313,Weight!$A$2:$A$588,0))</f>
        <v>0</v>
      </c>
      <c r="E313">
        <v>0</v>
      </c>
      <c r="F313" s="1"/>
      <c r="G313">
        <f t="shared" si="8"/>
        <v>0.53059999999999996</v>
      </c>
      <c r="H313">
        <f t="shared" si="9"/>
        <v>0.50407999999999997</v>
      </c>
    </row>
    <row r="314" spans="1:8" x14ac:dyDescent="0.2">
      <c r="A314" t="s">
        <v>326</v>
      </c>
      <c r="B314">
        <f>INDEX(Velocity!$B$2:$B$566,MATCH('Velocity + Weight'!$A314,Velocity!$A$2:$A$566,0))</f>
        <v>0</v>
      </c>
      <c r="D314">
        <f>INDEX(Weight!$B$2:$B$588,MATCH('Velocity + Weight'!$A314,Weight!$A$2:$A$588,0))</f>
        <v>0</v>
      </c>
      <c r="E314">
        <v>0</v>
      </c>
      <c r="F314" s="1"/>
      <c r="G314">
        <f t="shared" si="8"/>
        <v>0.53059999999999996</v>
      </c>
      <c r="H314">
        <f t="shared" si="9"/>
        <v>0.50407999999999997</v>
      </c>
    </row>
    <row r="315" spans="1:8" x14ac:dyDescent="0.2">
      <c r="A315" t="s">
        <v>327</v>
      </c>
      <c r="B315">
        <f>INDEX(Velocity!$B$2:$B$566,MATCH('Velocity + Weight'!$A315,Velocity!$A$2:$A$566,0))</f>
        <v>0</v>
      </c>
      <c r="D315">
        <f>INDEX(Weight!$B$2:$B$588,MATCH('Velocity + Weight'!$A315,Weight!$A$2:$A$588,0))</f>
        <v>0</v>
      </c>
      <c r="E315">
        <v>0</v>
      </c>
      <c r="F315" s="1"/>
      <c r="G315">
        <f t="shared" si="8"/>
        <v>0.53059999999999996</v>
      </c>
      <c r="H315">
        <f t="shared" si="9"/>
        <v>0.50407999999999997</v>
      </c>
    </row>
    <row r="316" spans="1:8" x14ac:dyDescent="0.2">
      <c r="A316" t="s">
        <v>328</v>
      </c>
      <c r="B316">
        <f>INDEX(Velocity!$B$2:$B$566,MATCH('Velocity + Weight'!$A316,Velocity!$A$2:$A$566,0))</f>
        <v>0</v>
      </c>
      <c r="D316">
        <f>INDEX(Weight!$B$2:$B$588,MATCH('Velocity + Weight'!$A316,Weight!$A$2:$A$588,0))</f>
        <v>0</v>
      </c>
      <c r="E316">
        <v>0</v>
      </c>
      <c r="F316" s="1"/>
      <c r="G316">
        <f t="shared" si="8"/>
        <v>0.53059999999999996</v>
      </c>
      <c r="H316">
        <f t="shared" si="9"/>
        <v>0.50407999999999997</v>
      </c>
    </row>
    <row r="317" spans="1:8" x14ac:dyDescent="0.2">
      <c r="A317" t="s">
        <v>329</v>
      </c>
      <c r="B317">
        <f>INDEX(Velocity!$B$2:$B$566,MATCH('Velocity + Weight'!$A317,Velocity!$A$2:$A$566,0))</f>
        <v>0</v>
      </c>
      <c r="D317">
        <f>INDEX(Weight!$B$2:$B$588,MATCH('Velocity + Weight'!$A317,Weight!$A$2:$A$588,0))</f>
        <v>0</v>
      </c>
      <c r="E317">
        <v>0</v>
      </c>
      <c r="F317" s="1"/>
      <c r="G317">
        <f t="shared" si="8"/>
        <v>0.53059999999999996</v>
      </c>
      <c r="H317">
        <f t="shared" si="9"/>
        <v>0.50407999999999997</v>
      </c>
    </row>
    <row r="318" spans="1:8" x14ac:dyDescent="0.2">
      <c r="A318" t="s">
        <v>330</v>
      </c>
      <c r="B318">
        <f>INDEX(Velocity!$B$2:$B$566,MATCH('Velocity + Weight'!$A318,Velocity!$A$2:$A$566,0))</f>
        <v>0</v>
      </c>
      <c r="D318">
        <f>INDEX(Weight!$B$2:$B$588,MATCH('Velocity + Weight'!$A318,Weight!$A$2:$A$588,0))</f>
        <v>0</v>
      </c>
      <c r="E318">
        <v>0</v>
      </c>
      <c r="F318" s="1"/>
      <c r="G318">
        <f t="shared" si="8"/>
        <v>0.53059999999999996</v>
      </c>
      <c r="H318">
        <f t="shared" si="9"/>
        <v>0.50407999999999997</v>
      </c>
    </row>
    <row r="319" spans="1:8" x14ac:dyDescent="0.2">
      <c r="A319" t="s">
        <v>331</v>
      </c>
      <c r="B319">
        <f>INDEX(Velocity!$B$2:$B$566,MATCH('Velocity + Weight'!$A319,Velocity!$A$2:$A$566,0))</f>
        <v>0</v>
      </c>
      <c r="D319">
        <f>INDEX(Weight!$B$2:$B$588,MATCH('Velocity + Weight'!$A319,Weight!$A$2:$A$588,0))</f>
        <v>0</v>
      </c>
      <c r="E319">
        <v>0</v>
      </c>
      <c r="F319" s="1"/>
      <c r="G319">
        <f t="shared" si="8"/>
        <v>0.53059999999999996</v>
      </c>
      <c r="H319">
        <f t="shared" si="9"/>
        <v>0.50407999999999997</v>
      </c>
    </row>
    <row r="320" spans="1:8" x14ac:dyDescent="0.2">
      <c r="A320" t="s">
        <v>332</v>
      </c>
      <c r="B320">
        <f>INDEX(Velocity!$B$2:$B$566,MATCH('Velocity + Weight'!$A320,Velocity!$A$2:$A$566,0))</f>
        <v>0</v>
      </c>
      <c r="D320">
        <f>INDEX(Weight!$B$2:$B$588,MATCH('Velocity + Weight'!$A320,Weight!$A$2:$A$588,0))</f>
        <v>0</v>
      </c>
      <c r="E320">
        <v>0</v>
      </c>
      <c r="F320" s="1"/>
      <c r="G320">
        <f t="shared" si="8"/>
        <v>0.53059999999999996</v>
      </c>
      <c r="H320">
        <f t="shared" si="9"/>
        <v>0.50407999999999997</v>
      </c>
    </row>
    <row r="321" spans="1:8" x14ac:dyDescent="0.2">
      <c r="A321" t="s">
        <v>333</v>
      </c>
      <c r="B321">
        <f>INDEX(Velocity!$B$2:$B$566,MATCH('Velocity + Weight'!$A321,Velocity!$A$2:$A$566,0))</f>
        <v>0</v>
      </c>
      <c r="D321">
        <f>INDEX(Weight!$B$2:$B$588,MATCH('Velocity + Weight'!$A321,Weight!$A$2:$A$588,0))</f>
        <v>3.5</v>
      </c>
      <c r="E321">
        <f>(F321-L7)/L8</f>
        <v>-0.18450920491866662</v>
      </c>
      <c r="F321" s="1">
        <v>3.5</v>
      </c>
      <c r="G321">
        <f t="shared" si="8"/>
        <v>0.53059999999999996</v>
      </c>
      <c r="H321">
        <f t="shared" si="9"/>
        <v>0.31957079508133335</v>
      </c>
    </row>
    <row r="322" spans="1:8" x14ac:dyDescent="0.2">
      <c r="A322" t="s">
        <v>334</v>
      </c>
      <c r="B322">
        <f>INDEX(Velocity!$B$2:$B$566,MATCH('Velocity + Weight'!$A322,Velocity!$A$2:$A$566,0))</f>
        <v>0</v>
      </c>
      <c r="D322">
        <f>INDEX(Weight!$B$2:$B$588,MATCH('Velocity + Weight'!$A322,Weight!$A$2:$A$588,0))</f>
        <v>0</v>
      </c>
      <c r="E322">
        <v>0</v>
      </c>
      <c r="F322" s="1"/>
      <c r="G322">
        <f t="shared" si="8"/>
        <v>0.53059999999999996</v>
      </c>
      <c r="H322">
        <f t="shared" si="9"/>
        <v>0.50407999999999997</v>
      </c>
    </row>
    <row r="323" spans="1:8" x14ac:dyDescent="0.2">
      <c r="A323" t="s">
        <v>335</v>
      </c>
      <c r="B323">
        <f>INDEX(Velocity!$B$2:$B$566,MATCH('Velocity + Weight'!$A323,Velocity!$A$2:$A$566,0))</f>
        <v>0</v>
      </c>
      <c r="D323">
        <f>INDEX(Weight!$B$2:$B$588,MATCH('Velocity + Weight'!$A323,Weight!$A$2:$A$588,0))</f>
        <v>0</v>
      </c>
      <c r="E323">
        <v>0</v>
      </c>
      <c r="F323" s="1"/>
      <c r="G323">
        <f t="shared" ref="G323:G386" si="10">C323+0.5306</f>
        <v>0.53059999999999996</v>
      </c>
      <c r="H323">
        <f t="shared" ref="H323:H386" si="11">E323+0.50408</f>
        <v>0.50407999999999997</v>
      </c>
    </row>
    <row r="324" spans="1:8" x14ac:dyDescent="0.2">
      <c r="A324" t="s">
        <v>336</v>
      </c>
      <c r="B324">
        <f>INDEX(Velocity!$B$2:$B$566,MATCH('Velocity + Weight'!$A324,Velocity!$A$2:$A$566,0))</f>
        <v>0</v>
      </c>
      <c r="D324">
        <f>INDEX(Weight!$B$2:$B$588,MATCH('Velocity + Weight'!$A324,Weight!$A$2:$A$588,0))</f>
        <v>0</v>
      </c>
      <c r="E324">
        <v>0</v>
      </c>
      <c r="F324" s="1"/>
      <c r="G324">
        <f t="shared" si="10"/>
        <v>0.53059999999999996</v>
      </c>
      <c r="H324">
        <f t="shared" si="11"/>
        <v>0.50407999999999997</v>
      </c>
    </row>
    <row r="325" spans="1:8" x14ac:dyDescent="0.2">
      <c r="A325" t="s">
        <v>337</v>
      </c>
      <c r="B325">
        <f>INDEX(Velocity!$B$2:$B$566,MATCH('Velocity + Weight'!$A325,Velocity!$A$2:$A$566,0))</f>
        <v>0</v>
      </c>
      <c r="D325">
        <f>INDEX(Weight!$B$2:$B$588,MATCH('Velocity + Weight'!$A325,Weight!$A$2:$A$588,0))</f>
        <v>0</v>
      </c>
      <c r="E325">
        <v>0</v>
      </c>
      <c r="F325" s="1"/>
      <c r="G325">
        <f t="shared" si="10"/>
        <v>0.53059999999999996</v>
      </c>
      <c r="H325">
        <f t="shared" si="11"/>
        <v>0.50407999999999997</v>
      </c>
    </row>
    <row r="326" spans="1:8" x14ac:dyDescent="0.2">
      <c r="A326" t="s">
        <v>338</v>
      </c>
      <c r="B326">
        <f>INDEX(Velocity!$B$2:$B$566,MATCH('Velocity + Weight'!$A326,Velocity!$A$2:$A$566,0))</f>
        <v>0</v>
      </c>
      <c r="D326">
        <f>INDEX(Weight!$B$2:$B$588,MATCH('Velocity + Weight'!$A326,Weight!$A$2:$A$588,0))</f>
        <v>0</v>
      </c>
      <c r="E326">
        <v>0</v>
      </c>
      <c r="F326" s="1"/>
      <c r="G326">
        <f t="shared" si="10"/>
        <v>0.53059999999999996</v>
      </c>
      <c r="H326">
        <f t="shared" si="11"/>
        <v>0.50407999999999997</v>
      </c>
    </row>
    <row r="327" spans="1:8" x14ac:dyDescent="0.2">
      <c r="A327" t="s">
        <v>339</v>
      </c>
      <c r="B327">
        <f>INDEX(Velocity!$B$2:$B$566,MATCH('Velocity + Weight'!$A327,Velocity!$A$2:$A$566,0))</f>
        <v>0</v>
      </c>
      <c r="D327">
        <f>INDEX(Weight!$B$2:$B$588,MATCH('Velocity + Weight'!$A327,Weight!$A$2:$A$588,0))</f>
        <v>0</v>
      </c>
      <c r="E327">
        <v>0</v>
      </c>
      <c r="F327" s="1"/>
      <c r="G327">
        <f t="shared" si="10"/>
        <v>0.53059999999999996</v>
      </c>
      <c r="H327">
        <f t="shared" si="11"/>
        <v>0.50407999999999997</v>
      </c>
    </row>
    <row r="328" spans="1:8" x14ac:dyDescent="0.2">
      <c r="A328" t="s">
        <v>340</v>
      </c>
      <c r="B328">
        <f>INDEX(Velocity!$B$2:$B$566,MATCH('Velocity + Weight'!$A328,Velocity!$A$2:$A$566,0))</f>
        <v>0</v>
      </c>
      <c r="D328">
        <f>INDEX(Weight!$B$2:$B$588,MATCH('Velocity + Weight'!$A328,Weight!$A$2:$A$588,0))</f>
        <v>0</v>
      </c>
      <c r="E328">
        <v>0</v>
      </c>
      <c r="F328" s="1"/>
      <c r="G328">
        <f t="shared" si="10"/>
        <v>0.53059999999999996</v>
      </c>
      <c r="H328">
        <f t="shared" si="11"/>
        <v>0.50407999999999997</v>
      </c>
    </row>
    <row r="329" spans="1:8" x14ac:dyDescent="0.2">
      <c r="A329" t="s">
        <v>341</v>
      </c>
      <c r="B329">
        <f>INDEX(Velocity!$B$2:$B$566,MATCH('Velocity + Weight'!$A329,Velocity!$A$2:$A$566,0))</f>
        <v>0</v>
      </c>
      <c r="D329">
        <f>INDEX(Weight!$B$2:$B$588,MATCH('Velocity + Weight'!$A329,Weight!$A$2:$A$588,0))</f>
        <v>3</v>
      </c>
      <c r="E329" cm="1">
        <f t="array" ref="E329:E353">(F329:F353-L7)/L8</f>
        <v>-0.23029280863523249</v>
      </c>
      <c r="F329" s="1">
        <v>3</v>
      </c>
      <c r="G329">
        <f t="shared" si="10"/>
        <v>0.53059999999999996</v>
      </c>
      <c r="H329">
        <f t="shared" si="11"/>
        <v>0.27378719136476748</v>
      </c>
    </row>
    <row r="330" spans="1:8" x14ac:dyDescent="0.2">
      <c r="A330" t="s">
        <v>342</v>
      </c>
      <c r="B330">
        <f>INDEX(Velocity!$B$2:$B$566,MATCH('Velocity + Weight'!$A330,Velocity!$A$2:$A$566,0))</f>
        <v>0</v>
      </c>
      <c r="D330">
        <f>INDEX(Weight!$B$2:$B$588,MATCH('Velocity + Weight'!$A330,Weight!$A$2:$A$588,0))</f>
        <v>3.6</v>
      </c>
      <c r="E330">
        <v>-0.17535248417535346</v>
      </c>
      <c r="F330" s="1">
        <v>3.6</v>
      </c>
      <c r="G330">
        <f t="shared" si="10"/>
        <v>0.53059999999999996</v>
      </c>
      <c r="H330">
        <f t="shared" si="11"/>
        <v>0.32872751582464654</v>
      </c>
    </row>
    <row r="331" spans="1:8" x14ac:dyDescent="0.2">
      <c r="A331" t="s">
        <v>343</v>
      </c>
      <c r="B331">
        <f>INDEX(Velocity!$B$2:$B$566,MATCH('Velocity + Weight'!$A331,Velocity!$A$2:$A$566,0))</f>
        <v>0</v>
      </c>
      <c r="D331">
        <f>INDEX(Weight!$B$2:$B$588,MATCH('Velocity + Weight'!$A331,Weight!$A$2:$A$588,0))</f>
        <v>3</v>
      </c>
      <c r="E331">
        <v>-0.23029280863523249</v>
      </c>
      <c r="F331" s="1">
        <v>3</v>
      </c>
      <c r="G331">
        <f t="shared" si="10"/>
        <v>0.53059999999999996</v>
      </c>
      <c r="H331">
        <f t="shared" si="11"/>
        <v>0.27378719136476748</v>
      </c>
    </row>
    <row r="332" spans="1:8" x14ac:dyDescent="0.2">
      <c r="A332" t="s">
        <v>344</v>
      </c>
      <c r="B332">
        <f>INDEX(Velocity!$B$2:$B$566,MATCH('Velocity + Weight'!$A332,Velocity!$A$2:$A$566,0))</f>
        <v>0</v>
      </c>
      <c r="D332">
        <f>INDEX(Weight!$B$2:$B$588,MATCH('Velocity + Weight'!$A332,Weight!$A$2:$A$588,0))</f>
        <v>3.6</v>
      </c>
      <c r="E332">
        <v>-0.17535248417535346</v>
      </c>
      <c r="F332" s="1">
        <v>3.6</v>
      </c>
      <c r="G332">
        <f t="shared" si="10"/>
        <v>0.53059999999999996</v>
      </c>
      <c r="H332">
        <f t="shared" si="11"/>
        <v>0.32872751582464654</v>
      </c>
    </row>
    <row r="333" spans="1:8" x14ac:dyDescent="0.2">
      <c r="A333" t="s">
        <v>345</v>
      </c>
      <c r="B333">
        <f>INDEX(Velocity!$B$2:$B$566,MATCH('Velocity + Weight'!$A333,Velocity!$A$2:$A$566,0))</f>
        <v>0</v>
      </c>
      <c r="D333">
        <f>INDEX(Weight!$B$2:$B$588,MATCH('Velocity + Weight'!$A333,Weight!$A$2:$A$588,0))</f>
        <v>26.3</v>
      </c>
      <c r="E333">
        <v>1.9032231245567361</v>
      </c>
      <c r="F333" s="1">
        <v>26.3</v>
      </c>
      <c r="G333">
        <f t="shared" si="10"/>
        <v>0.53059999999999996</v>
      </c>
      <c r="H333">
        <f t="shared" si="11"/>
        <v>2.4073031245567362</v>
      </c>
    </row>
    <row r="334" spans="1:8" x14ac:dyDescent="0.2">
      <c r="A334" t="s">
        <v>346</v>
      </c>
      <c r="B334">
        <f>INDEX(Velocity!$B$2:$B$566,MATCH('Velocity + Weight'!$A334,Velocity!$A$2:$A$566,0))</f>
        <v>0</v>
      </c>
      <c r="D334">
        <f>INDEX(Weight!$B$2:$B$588,MATCH('Velocity + Weight'!$A334,Weight!$A$2:$A$588,0))</f>
        <v>6</v>
      </c>
      <c r="E334">
        <v>4.4408813664162626E-2</v>
      </c>
      <c r="F334" s="1">
        <v>6</v>
      </c>
      <c r="G334">
        <f t="shared" si="10"/>
        <v>0.53059999999999996</v>
      </c>
      <c r="H334">
        <f t="shared" si="11"/>
        <v>0.54848881366416258</v>
      </c>
    </row>
    <row r="335" spans="1:8" x14ac:dyDescent="0.2">
      <c r="A335" t="s">
        <v>347</v>
      </c>
      <c r="B335">
        <f>INDEX(Velocity!$B$2:$B$566,MATCH('Velocity + Weight'!$A335,Velocity!$A$2:$A$566,0))</f>
        <v>0</v>
      </c>
      <c r="D335">
        <f>INDEX(Weight!$B$2:$B$588,MATCH('Velocity + Weight'!$A335,Weight!$A$2:$A$588,0))</f>
        <v>6</v>
      </c>
      <c r="E335">
        <v>4.4408813664162626E-2</v>
      </c>
      <c r="F335" s="1">
        <v>6</v>
      </c>
      <c r="G335">
        <f t="shared" si="10"/>
        <v>0.53059999999999996</v>
      </c>
      <c r="H335">
        <f t="shared" si="11"/>
        <v>0.54848881366416258</v>
      </c>
    </row>
    <row r="336" spans="1:8" x14ac:dyDescent="0.2">
      <c r="A336" t="s">
        <v>348</v>
      </c>
      <c r="B336">
        <f>INDEX(Velocity!$B$2:$B$566,MATCH('Velocity + Weight'!$A336,Velocity!$A$2:$A$566,0))</f>
        <v>0</v>
      </c>
      <c r="D336">
        <f>INDEX(Weight!$B$2:$B$588,MATCH('Velocity + Weight'!$A336,Weight!$A$2:$A$588,0))</f>
        <v>0.01</v>
      </c>
      <c r="E336">
        <v>-0.50407875886029629</v>
      </c>
      <c r="F336" s="1">
        <v>0.01</v>
      </c>
      <c r="G336">
        <f t="shared" si="10"/>
        <v>0.53059999999999996</v>
      </c>
      <c r="H336">
        <f t="shared" si="11"/>
        <v>1.241139703678229E-6</v>
      </c>
    </row>
    <row r="337" spans="1:8" x14ac:dyDescent="0.2">
      <c r="A337" t="s">
        <v>349</v>
      </c>
      <c r="B337">
        <f>INDEX(Velocity!$B$2:$B$566,MATCH('Velocity + Weight'!$A337,Velocity!$A$2:$A$566,0))</f>
        <v>0</v>
      </c>
      <c r="D337">
        <f>INDEX(Weight!$B$2:$B$588,MATCH('Velocity + Weight'!$A337,Weight!$A$2:$A$588,0))</f>
        <v>0.01</v>
      </c>
      <c r="E337">
        <v>-0.50407875886029629</v>
      </c>
      <c r="F337" s="1">
        <v>0.01</v>
      </c>
      <c r="G337">
        <f t="shared" si="10"/>
        <v>0.53059999999999996</v>
      </c>
      <c r="H337">
        <f t="shared" si="11"/>
        <v>1.241139703678229E-6</v>
      </c>
    </row>
    <row r="338" spans="1:8" x14ac:dyDescent="0.2">
      <c r="A338" t="s">
        <v>350</v>
      </c>
      <c r="B338">
        <f>INDEX(Velocity!$B$2:$B$566,MATCH('Velocity + Weight'!$A338,Velocity!$A$2:$A$566,0))</f>
        <v>0</v>
      </c>
      <c r="D338">
        <f>INDEX(Weight!$B$2:$B$588,MATCH('Velocity + Weight'!$A338,Weight!$A$2:$A$588,0))</f>
        <v>0.01</v>
      </c>
      <c r="E338">
        <v>-0.50407875886029629</v>
      </c>
      <c r="F338" s="1">
        <v>0.01</v>
      </c>
      <c r="G338">
        <f t="shared" si="10"/>
        <v>0.53059999999999996</v>
      </c>
      <c r="H338">
        <f t="shared" si="11"/>
        <v>1.241139703678229E-6</v>
      </c>
    </row>
    <row r="339" spans="1:8" x14ac:dyDescent="0.2">
      <c r="A339" t="s">
        <v>351</v>
      </c>
      <c r="B339">
        <f>INDEX(Velocity!$B$2:$B$566,MATCH('Velocity + Weight'!$A339,Velocity!$A$2:$A$566,0))</f>
        <v>0</v>
      </c>
      <c r="D339">
        <f>INDEX(Weight!$B$2:$B$588,MATCH('Velocity + Weight'!$A339,Weight!$A$2:$A$588,0))</f>
        <v>0.01</v>
      </c>
      <c r="E339">
        <v>-0.50407875886029629</v>
      </c>
      <c r="F339" s="1">
        <v>0.01</v>
      </c>
      <c r="G339">
        <f t="shared" si="10"/>
        <v>0.53059999999999996</v>
      </c>
      <c r="H339">
        <f t="shared" si="11"/>
        <v>1.241139703678229E-6</v>
      </c>
    </row>
    <row r="340" spans="1:8" x14ac:dyDescent="0.2">
      <c r="A340" t="s">
        <v>352</v>
      </c>
      <c r="B340">
        <f>INDEX(Velocity!$B$2:$B$566,MATCH('Velocity + Weight'!$A340,Velocity!$A$2:$A$566,0))</f>
        <v>0</v>
      </c>
      <c r="D340">
        <f>INDEX(Weight!$B$2:$B$588,MATCH('Velocity + Weight'!$A340,Weight!$A$2:$A$588,0))</f>
        <v>0.01</v>
      </c>
      <c r="E340">
        <v>-0.50407875886029629</v>
      </c>
      <c r="F340" s="1">
        <v>0.01</v>
      </c>
      <c r="G340">
        <f t="shared" si="10"/>
        <v>0.53059999999999996</v>
      </c>
      <c r="H340">
        <f t="shared" si="11"/>
        <v>1.241139703678229E-6</v>
      </c>
    </row>
    <row r="341" spans="1:8" x14ac:dyDescent="0.2">
      <c r="A341" t="s">
        <v>353</v>
      </c>
      <c r="B341">
        <f>INDEX(Velocity!$B$2:$B$566,MATCH('Velocity + Weight'!$A341,Velocity!$A$2:$A$566,0))</f>
        <v>0</v>
      </c>
      <c r="D341">
        <f>INDEX(Weight!$B$2:$B$588,MATCH('Velocity + Weight'!$A341,Weight!$A$2:$A$588,0))</f>
        <v>0.01</v>
      </c>
      <c r="E341">
        <v>-0.50407875886029629</v>
      </c>
      <c r="F341" s="1">
        <v>0.01</v>
      </c>
      <c r="G341">
        <f t="shared" si="10"/>
        <v>0.53059999999999996</v>
      </c>
      <c r="H341">
        <f t="shared" si="11"/>
        <v>1.241139703678229E-6</v>
      </c>
    </row>
    <row r="342" spans="1:8" x14ac:dyDescent="0.2">
      <c r="A342" t="s">
        <v>354</v>
      </c>
      <c r="B342">
        <f>INDEX(Velocity!$B$2:$B$566,MATCH('Velocity + Weight'!$A342,Velocity!$A$2:$A$566,0))</f>
        <v>0</v>
      </c>
      <c r="D342">
        <f>INDEX(Weight!$B$2:$B$588,MATCH('Velocity + Weight'!$A342,Weight!$A$2:$A$588,0))</f>
        <v>0.01</v>
      </c>
      <c r="E342">
        <v>-0.50407875886029629</v>
      </c>
      <c r="F342" s="1">
        <v>0.01</v>
      </c>
      <c r="G342">
        <f t="shared" si="10"/>
        <v>0.53059999999999996</v>
      </c>
      <c r="H342">
        <f t="shared" si="11"/>
        <v>1.241139703678229E-6</v>
      </c>
    </row>
    <row r="343" spans="1:8" x14ac:dyDescent="0.2">
      <c r="A343" t="s">
        <v>355</v>
      </c>
      <c r="B343">
        <f>INDEX(Velocity!$B$2:$B$566,MATCH('Velocity + Weight'!$A343,Velocity!$A$2:$A$566,0))</f>
        <v>0</v>
      </c>
      <c r="D343">
        <f>INDEX(Weight!$B$2:$B$588,MATCH('Velocity + Weight'!$A343,Weight!$A$2:$A$588,0))</f>
        <v>0.01</v>
      </c>
      <c r="E343">
        <v>-0.50407875886029629</v>
      </c>
      <c r="F343" s="1">
        <v>0.01</v>
      </c>
      <c r="G343">
        <f t="shared" si="10"/>
        <v>0.53059999999999996</v>
      </c>
      <c r="H343">
        <f t="shared" si="11"/>
        <v>1.241139703678229E-6</v>
      </c>
    </row>
    <row r="344" spans="1:8" x14ac:dyDescent="0.2">
      <c r="A344" t="s">
        <v>356</v>
      </c>
      <c r="B344">
        <f>INDEX(Velocity!$B$2:$B$566,MATCH('Velocity + Weight'!$A344,Velocity!$A$2:$A$566,0))</f>
        <v>0</v>
      </c>
      <c r="D344">
        <f>INDEX(Weight!$B$2:$B$588,MATCH('Velocity + Weight'!$A344,Weight!$A$2:$A$588,0))</f>
        <v>0.01</v>
      </c>
      <c r="E344">
        <v>-0.50407875886029629</v>
      </c>
      <c r="F344" s="1">
        <v>0.01</v>
      </c>
      <c r="G344">
        <f t="shared" si="10"/>
        <v>0.53059999999999996</v>
      </c>
      <c r="H344">
        <f t="shared" si="11"/>
        <v>1.241139703678229E-6</v>
      </c>
    </row>
    <row r="345" spans="1:8" x14ac:dyDescent="0.2">
      <c r="A345" t="s">
        <v>357</v>
      </c>
      <c r="B345">
        <f>INDEX(Velocity!$B$2:$B$566,MATCH('Velocity + Weight'!$A345,Velocity!$A$2:$A$566,0))</f>
        <v>0</v>
      </c>
      <c r="D345">
        <f>INDEX(Weight!$B$2:$B$588,MATCH('Velocity + Weight'!$A345,Weight!$A$2:$A$588,0))</f>
        <v>0.01</v>
      </c>
      <c r="E345">
        <v>-0.50407875886029629</v>
      </c>
      <c r="F345" s="1">
        <v>0.01</v>
      </c>
      <c r="G345">
        <f t="shared" si="10"/>
        <v>0.53059999999999996</v>
      </c>
      <c r="H345">
        <f t="shared" si="11"/>
        <v>1.241139703678229E-6</v>
      </c>
    </row>
    <row r="346" spans="1:8" x14ac:dyDescent="0.2">
      <c r="A346" t="s">
        <v>358</v>
      </c>
      <c r="B346">
        <f>INDEX(Velocity!$B$2:$B$566,MATCH('Velocity + Weight'!$A346,Velocity!$A$2:$A$566,0))</f>
        <v>0</v>
      </c>
      <c r="D346">
        <f>INDEX(Weight!$B$2:$B$588,MATCH('Velocity + Weight'!$A346,Weight!$A$2:$A$588,0))</f>
        <v>21.5</v>
      </c>
      <c r="E346">
        <v>1.4637005288777041</v>
      </c>
      <c r="F346" s="1">
        <v>21.5</v>
      </c>
      <c r="G346">
        <f t="shared" si="10"/>
        <v>0.53059999999999996</v>
      </c>
      <c r="H346">
        <f t="shared" si="11"/>
        <v>1.9677805288777042</v>
      </c>
    </row>
    <row r="347" spans="1:8" x14ac:dyDescent="0.2">
      <c r="A347" t="s">
        <v>359</v>
      </c>
      <c r="B347">
        <f>INDEX(Velocity!$B$2:$B$566,MATCH('Velocity + Weight'!$A347,Velocity!$A$2:$A$566,0))</f>
        <v>0</v>
      </c>
      <c r="D347">
        <f>INDEX(Weight!$B$2:$B$588,MATCH('Velocity + Weight'!$A347,Weight!$A$2:$A$588,0))</f>
        <v>0.01</v>
      </c>
      <c r="E347">
        <v>-0.50407875886029629</v>
      </c>
      <c r="F347" s="1">
        <v>0.01</v>
      </c>
      <c r="G347">
        <f t="shared" si="10"/>
        <v>0.53059999999999996</v>
      </c>
      <c r="H347">
        <f t="shared" si="11"/>
        <v>1.241139703678229E-6</v>
      </c>
    </row>
    <row r="348" spans="1:8" x14ac:dyDescent="0.2">
      <c r="A348" t="s">
        <v>360</v>
      </c>
      <c r="B348">
        <f>INDEX(Velocity!$B$2:$B$566,MATCH('Velocity + Weight'!$A348,Velocity!$A$2:$A$566,0))</f>
        <v>0</v>
      </c>
      <c r="D348">
        <f>INDEX(Weight!$B$2:$B$588,MATCH('Velocity + Weight'!$A348,Weight!$A$2:$A$588,0))</f>
        <v>0.01</v>
      </c>
      <c r="E348">
        <v>-0.50407875886029629</v>
      </c>
      <c r="F348" s="1">
        <v>0.01</v>
      </c>
      <c r="G348">
        <f t="shared" si="10"/>
        <v>0.53059999999999996</v>
      </c>
      <c r="H348">
        <f t="shared" si="11"/>
        <v>1.241139703678229E-6</v>
      </c>
    </row>
    <row r="349" spans="1:8" x14ac:dyDescent="0.2">
      <c r="A349" t="s">
        <v>361</v>
      </c>
      <c r="B349">
        <f>INDEX(Velocity!$B$2:$B$566,MATCH('Velocity + Weight'!$A349,Velocity!$A$2:$A$566,0))</f>
        <v>0</v>
      </c>
      <c r="D349">
        <f>INDEX(Weight!$B$2:$B$588,MATCH('Velocity + Weight'!$A349,Weight!$A$2:$A$588,0))</f>
        <v>1.85</v>
      </c>
      <c r="E349">
        <v>-0.33559509718333391</v>
      </c>
      <c r="F349" s="1">
        <v>1.85</v>
      </c>
      <c r="G349">
        <f t="shared" si="10"/>
        <v>0.53059999999999996</v>
      </c>
      <c r="H349">
        <f t="shared" si="11"/>
        <v>0.16848490281666606</v>
      </c>
    </row>
    <row r="350" spans="1:8" x14ac:dyDescent="0.2">
      <c r="A350" t="s">
        <v>362</v>
      </c>
      <c r="B350">
        <f>INDEX(Velocity!$B$2:$B$566,MATCH('Velocity + Weight'!$A350,Velocity!$A$2:$A$566,0))</f>
        <v>0</v>
      </c>
      <c r="D350">
        <f>INDEX(Weight!$B$2:$B$588,MATCH('Velocity + Weight'!$A350,Weight!$A$2:$A$588,0))</f>
        <v>4.8</v>
      </c>
      <c r="E350">
        <v>-6.5471835255595426E-2</v>
      </c>
      <c r="F350" s="1">
        <v>4.8</v>
      </c>
      <c r="G350">
        <f t="shared" si="10"/>
        <v>0.53059999999999996</v>
      </c>
      <c r="H350">
        <f t="shared" si="11"/>
        <v>0.43860816474440456</v>
      </c>
    </row>
    <row r="351" spans="1:8" x14ac:dyDescent="0.2">
      <c r="A351" t="s">
        <v>363</v>
      </c>
      <c r="B351">
        <f>INDEX(Velocity!$B$2:$B$566,MATCH('Velocity + Weight'!$A351,Velocity!$A$2:$A$566,0))</f>
        <v>0</v>
      </c>
      <c r="D351">
        <f>INDEX(Weight!$B$2:$B$588,MATCH('Velocity + Weight'!$A351,Weight!$A$2:$A$588,0))</f>
        <v>4</v>
      </c>
      <c r="E351">
        <v>-0.13872560120210078</v>
      </c>
      <c r="F351" s="1">
        <v>4</v>
      </c>
      <c r="G351">
        <f t="shared" si="10"/>
        <v>0.53059999999999996</v>
      </c>
      <c r="H351">
        <f t="shared" si="11"/>
        <v>0.36535439879789922</v>
      </c>
    </row>
    <row r="352" spans="1:8" x14ac:dyDescent="0.2">
      <c r="A352" t="s">
        <v>364</v>
      </c>
      <c r="B352">
        <f>INDEX(Velocity!$B$2:$B$566,MATCH('Velocity + Weight'!$A352,Velocity!$A$2:$A$566,0))</f>
        <v>0</v>
      </c>
      <c r="D352">
        <f>INDEX(Weight!$B$2:$B$588,MATCH('Velocity + Weight'!$A352,Weight!$A$2:$A$588,0))</f>
        <v>4</v>
      </c>
      <c r="E352">
        <v>-0.13872560120210078</v>
      </c>
      <c r="F352" s="1">
        <v>4</v>
      </c>
      <c r="G352">
        <f t="shared" si="10"/>
        <v>0.53059999999999996</v>
      </c>
      <c r="H352">
        <f t="shared" si="11"/>
        <v>0.36535439879789922</v>
      </c>
    </row>
    <row r="353" spans="1:8" x14ac:dyDescent="0.2">
      <c r="A353" t="s">
        <v>365</v>
      </c>
      <c r="B353">
        <f>INDEX(Velocity!$B$2:$B$566,MATCH('Velocity + Weight'!$A353,Velocity!$A$2:$A$566,0))</f>
        <v>0</v>
      </c>
      <c r="D353">
        <f>INDEX(Weight!$B$2:$B$588,MATCH('Velocity + Weight'!$A353,Weight!$A$2:$A$588,0))</f>
        <v>4</v>
      </c>
      <c r="E353">
        <v>-0.13872560120210078</v>
      </c>
      <c r="F353" s="1">
        <v>4</v>
      </c>
      <c r="G353">
        <f t="shared" si="10"/>
        <v>0.53059999999999996</v>
      </c>
      <c r="H353">
        <f t="shared" si="11"/>
        <v>0.36535439879789922</v>
      </c>
    </row>
    <row r="354" spans="1:8" x14ac:dyDescent="0.2">
      <c r="A354" t="s">
        <v>366</v>
      </c>
      <c r="B354">
        <f>INDEX(Velocity!$B$2:$B$566,MATCH('Velocity + Weight'!$A354,Velocity!$A$2:$A$566,0))</f>
        <v>0</v>
      </c>
      <c r="D354">
        <f>INDEX(Weight!$B$2:$B$588,MATCH('Velocity + Weight'!$A354,Weight!$A$2:$A$588,0))</f>
        <v>0</v>
      </c>
      <c r="E354">
        <v>0</v>
      </c>
      <c r="F354" s="1"/>
      <c r="G354">
        <f t="shared" si="10"/>
        <v>0.53059999999999996</v>
      </c>
      <c r="H354">
        <f t="shared" si="11"/>
        <v>0.50407999999999997</v>
      </c>
    </row>
    <row r="355" spans="1:8" x14ac:dyDescent="0.2">
      <c r="A355" t="s">
        <v>367</v>
      </c>
      <c r="B355">
        <f>INDEX(Velocity!$B$2:$B$566,MATCH('Velocity + Weight'!$A355,Velocity!$A$2:$A$566,0))</f>
        <v>0</v>
      </c>
      <c r="D355">
        <f>INDEX(Weight!$B$2:$B$588,MATCH('Velocity + Weight'!$A355,Weight!$A$2:$A$588,0))</f>
        <v>0</v>
      </c>
      <c r="E355">
        <v>0</v>
      </c>
      <c r="F355" s="1"/>
      <c r="G355">
        <f t="shared" si="10"/>
        <v>0.53059999999999996</v>
      </c>
      <c r="H355">
        <f t="shared" si="11"/>
        <v>0.50407999999999997</v>
      </c>
    </row>
    <row r="356" spans="1:8" x14ac:dyDescent="0.2">
      <c r="A356" t="s">
        <v>368</v>
      </c>
      <c r="B356">
        <f>INDEX(Velocity!$B$2:$B$566,MATCH('Velocity + Weight'!$A356,Velocity!$A$2:$A$566,0))</f>
        <v>0</v>
      </c>
      <c r="D356">
        <f>INDEX(Weight!$B$2:$B$588,MATCH('Velocity + Weight'!$A356,Weight!$A$2:$A$588,0))</f>
        <v>170</v>
      </c>
      <c r="E356">
        <f>(F356-L7)/L8</f>
        <v>15.061430832697761</v>
      </c>
      <c r="F356" s="1">
        <v>170</v>
      </c>
      <c r="G356">
        <f t="shared" si="10"/>
        <v>0.53059999999999996</v>
      </c>
      <c r="H356">
        <f t="shared" si="11"/>
        <v>15.565510832697761</v>
      </c>
    </row>
    <row r="357" spans="1:8" x14ac:dyDescent="0.2">
      <c r="A357" t="s">
        <v>369</v>
      </c>
      <c r="B357">
        <f>INDEX(Velocity!$B$2:$B$566,MATCH('Velocity + Weight'!$A357,Velocity!$A$2:$A$566,0))</f>
        <v>0</v>
      </c>
      <c r="D357">
        <f>INDEX(Weight!$B$2:$B$588,MATCH('Velocity + Weight'!$A357,Weight!$A$2:$A$588,0))</f>
        <v>0</v>
      </c>
      <c r="E357">
        <v>0</v>
      </c>
      <c r="F357" s="1"/>
      <c r="G357">
        <f t="shared" si="10"/>
        <v>0.53059999999999996</v>
      </c>
      <c r="H357">
        <f t="shared" si="11"/>
        <v>0.50407999999999997</v>
      </c>
    </row>
    <row r="358" spans="1:8" x14ac:dyDescent="0.2">
      <c r="A358" t="s">
        <v>370</v>
      </c>
      <c r="B358">
        <f>INDEX(Velocity!$B$2:$B$566,MATCH('Velocity + Weight'!$A358,Velocity!$A$2:$A$566,0))</f>
        <v>0</v>
      </c>
      <c r="D358">
        <f>INDEX(Weight!$B$2:$B$588,MATCH('Velocity + Weight'!$A358,Weight!$A$2:$A$588,0))</f>
        <v>4</v>
      </c>
      <c r="E358" cm="1">
        <f t="array" ref="E358:E366">(F358:F366-L7)/L8</f>
        <v>-0.13872560120210078</v>
      </c>
      <c r="F358" s="1">
        <v>4</v>
      </c>
      <c r="G358">
        <f t="shared" si="10"/>
        <v>0.53059999999999996</v>
      </c>
      <c r="H358">
        <f t="shared" si="11"/>
        <v>0.36535439879789922</v>
      </c>
    </row>
    <row r="359" spans="1:8" x14ac:dyDescent="0.2">
      <c r="A359" t="s">
        <v>371</v>
      </c>
      <c r="B359">
        <f>INDEX(Velocity!$B$2:$B$566,MATCH('Velocity + Weight'!$A359,Velocity!$A$2:$A$566,0))</f>
        <v>0</v>
      </c>
      <c r="D359">
        <f>INDEX(Weight!$B$2:$B$588,MATCH('Velocity + Weight'!$A359,Weight!$A$2:$A$588,0))</f>
        <v>4</v>
      </c>
      <c r="E359">
        <v>-0.13872560120210078</v>
      </c>
      <c r="F359" s="1">
        <v>4</v>
      </c>
      <c r="G359">
        <f t="shared" si="10"/>
        <v>0.53059999999999996</v>
      </c>
      <c r="H359">
        <f t="shared" si="11"/>
        <v>0.36535439879789922</v>
      </c>
    </row>
    <row r="360" spans="1:8" x14ac:dyDescent="0.2">
      <c r="A360" t="s">
        <v>372</v>
      </c>
      <c r="B360">
        <f>INDEX(Velocity!$B$2:$B$566,MATCH('Velocity + Weight'!$A360,Velocity!$A$2:$A$566,0))</f>
        <v>0</v>
      </c>
      <c r="D360">
        <f>INDEX(Weight!$B$2:$B$588,MATCH('Velocity + Weight'!$A360,Weight!$A$2:$A$588,0))</f>
        <v>4</v>
      </c>
      <c r="E360">
        <v>-0.13872560120210078</v>
      </c>
      <c r="F360" s="1">
        <v>4</v>
      </c>
      <c r="G360">
        <f t="shared" si="10"/>
        <v>0.53059999999999996</v>
      </c>
      <c r="H360">
        <f t="shared" si="11"/>
        <v>0.36535439879789922</v>
      </c>
    </row>
    <row r="361" spans="1:8" x14ac:dyDescent="0.2">
      <c r="A361" t="s">
        <v>373</v>
      </c>
      <c r="B361">
        <f>INDEX(Velocity!$B$2:$B$566,MATCH('Velocity + Weight'!$A361,Velocity!$A$2:$A$566,0))</f>
        <v>0</v>
      </c>
      <c r="D361">
        <f>INDEX(Weight!$B$2:$B$588,MATCH('Velocity + Weight'!$A361,Weight!$A$2:$A$588,0))</f>
        <v>4</v>
      </c>
      <c r="E361">
        <v>-0.13872560120210078</v>
      </c>
      <c r="F361" s="1">
        <v>4</v>
      </c>
      <c r="G361">
        <f t="shared" si="10"/>
        <v>0.53059999999999996</v>
      </c>
      <c r="H361">
        <f t="shared" si="11"/>
        <v>0.36535439879789922</v>
      </c>
    </row>
    <row r="362" spans="1:8" x14ac:dyDescent="0.2">
      <c r="A362" t="s">
        <v>374</v>
      </c>
      <c r="B362">
        <f>INDEX(Velocity!$B$2:$B$566,MATCH('Velocity + Weight'!$A362,Velocity!$A$2:$A$566,0))</f>
        <v>0</v>
      </c>
      <c r="D362">
        <f>INDEX(Weight!$B$2:$B$588,MATCH('Velocity + Weight'!$A362,Weight!$A$2:$A$588,0))</f>
        <v>0.17</v>
      </c>
      <c r="E362">
        <v>-0.4894280056709952</v>
      </c>
      <c r="F362" s="1">
        <v>0.17</v>
      </c>
      <c r="G362">
        <f t="shared" si="10"/>
        <v>0.53059999999999996</v>
      </c>
      <c r="H362">
        <f t="shared" si="11"/>
        <v>1.4651994329004769E-2</v>
      </c>
    </row>
    <row r="363" spans="1:8" x14ac:dyDescent="0.2">
      <c r="A363" t="s">
        <v>375</v>
      </c>
      <c r="B363">
        <f>INDEX(Velocity!$B$2:$B$566,MATCH('Velocity + Weight'!$A363,Velocity!$A$2:$A$566,0))</f>
        <v>0</v>
      </c>
      <c r="D363">
        <f>INDEX(Weight!$B$2:$B$588,MATCH('Velocity + Weight'!$A363,Weight!$A$2:$A$588,0))</f>
        <v>0.14000000000000001</v>
      </c>
      <c r="E363">
        <v>-0.49217502189398921</v>
      </c>
      <c r="F363" s="1">
        <v>0.14000000000000001</v>
      </c>
      <c r="G363">
        <f t="shared" si="10"/>
        <v>0.53059999999999996</v>
      </c>
      <c r="H363">
        <f t="shared" si="11"/>
        <v>1.1904978106010766E-2</v>
      </c>
    </row>
    <row r="364" spans="1:8" x14ac:dyDescent="0.2">
      <c r="A364" t="s">
        <v>376</v>
      </c>
      <c r="B364">
        <f>INDEX(Velocity!$B$2:$B$566,MATCH('Velocity + Weight'!$A364,Velocity!$A$2:$A$566,0))</f>
        <v>0</v>
      </c>
      <c r="D364">
        <f>INDEX(Weight!$B$2:$B$588,MATCH('Velocity + Weight'!$A364,Weight!$A$2:$A$588,0))</f>
        <v>0.17</v>
      </c>
      <c r="E364">
        <v>-0.4894280056709952</v>
      </c>
      <c r="F364" s="1">
        <v>0.17</v>
      </c>
      <c r="G364">
        <f t="shared" si="10"/>
        <v>0.53059999999999996</v>
      </c>
      <c r="H364">
        <f t="shared" si="11"/>
        <v>1.4651994329004769E-2</v>
      </c>
    </row>
    <row r="365" spans="1:8" x14ac:dyDescent="0.2">
      <c r="A365" t="s">
        <v>377</v>
      </c>
      <c r="B365">
        <f>INDEX(Velocity!$B$2:$B$566,MATCH('Velocity + Weight'!$A365,Velocity!$A$2:$A$566,0))</f>
        <v>0</v>
      </c>
      <c r="D365">
        <f>INDEX(Weight!$B$2:$B$588,MATCH('Velocity + Weight'!$A365,Weight!$A$2:$A$588,0))</f>
        <v>0.16</v>
      </c>
      <c r="E365">
        <v>-0.4903436777453265</v>
      </c>
      <c r="F365" s="1">
        <v>0.16</v>
      </c>
      <c r="G365">
        <f t="shared" si="10"/>
        <v>0.53059999999999996</v>
      </c>
      <c r="H365">
        <f t="shared" si="11"/>
        <v>1.3736322254673472E-2</v>
      </c>
    </row>
    <row r="366" spans="1:8" x14ac:dyDescent="0.2">
      <c r="A366" t="s">
        <v>378</v>
      </c>
      <c r="B366">
        <f>INDEX(Velocity!$B$2:$B$566,MATCH('Velocity + Weight'!$A366,Velocity!$A$2:$A$566,0))</f>
        <v>0</v>
      </c>
      <c r="D366">
        <f>INDEX(Weight!$B$2:$B$588,MATCH('Velocity + Weight'!$A366,Weight!$A$2:$A$588,0))</f>
        <v>0.16</v>
      </c>
      <c r="E366">
        <v>-0.4903436777453265</v>
      </c>
      <c r="F366" s="1">
        <v>0.16</v>
      </c>
      <c r="G366">
        <f t="shared" si="10"/>
        <v>0.53059999999999996</v>
      </c>
      <c r="H366">
        <f t="shared" si="11"/>
        <v>1.3736322254673472E-2</v>
      </c>
    </row>
    <row r="367" spans="1:8" x14ac:dyDescent="0.2">
      <c r="A367" t="s">
        <v>379</v>
      </c>
      <c r="B367">
        <f>INDEX(Velocity!$B$2:$B$566,MATCH('Velocity + Weight'!$A367,Velocity!$A$2:$A$566,0))</f>
        <v>0</v>
      </c>
      <c r="D367">
        <f>INDEX(Weight!$B$2:$B$588,MATCH('Velocity + Weight'!$A367,Weight!$A$2:$A$588,0))</f>
        <v>0</v>
      </c>
      <c r="E367">
        <v>0</v>
      </c>
      <c r="F367" s="1"/>
      <c r="G367">
        <f t="shared" si="10"/>
        <v>0.53059999999999996</v>
      </c>
      <c r="H367">
        <f t="shared" si="11"/>
        <v>0.50407999999999997</v>
      </c>
    </row>
    <row r="368" spans="1:8" x14ac:dyDescent="0.2">
      <c r="A368" t="s">
        <v>380</v>
      </c>
      <c r="B368">
        <f>INDEX(Velocity!$B$2:$B$566,MATCH('Velocity + Weight'!$A368,Velocity!$A$2:$A$566,0))</f>
        <v>0</v>
      </c>
      <c r="D368">
        <f>INDEX(Weight!$B$2:$B$588,MATCH('Velocity + Weight'!$A368,Weight!$A$2:$A$588,0))</f>
        <v>0</v>
      </c>
      <c r="E368">
        <v>0</v>
      </c>
      <c r="F368" s="1"/>
      <c r="G368">
        <f t="shared" si="10"/>
        <v>0.53059999999999996</v>
      </c>
      <c r="H368">
        <f t="shared" si="11"/>
        <v>0.50407999999999997</v>
      </c>
    </row>
    <row r="369" spans="1:8" x14ac:dyDescent="0.2">
      <c r="A369" t="s">
        <v>381</v>
      </c>
      <c r="B369">
        <f>INDEX(Velocity!$B$2:$B$566,MATCH('Velocity + Weight'!$A369,Velocity!$A$2:$A$566,0))</f>
        <v>0</v>
      </c>
      <c r="D369">
        <f>INDEX(Weight!$B$2:$B$588,MATCH('Velocity + Weight'!$A369,Weight!$A$2:$A$588,0))</f>
        <v>0</v>
      </c>
      <c r="E369">
        <v>0</v>
      </c>
      <c r="F369" s="1"/>
      <c r="G369">
        <f t="shared" si="10"/>
        <v>0.53059999999999996</v>
      </c>
      <c r="H369">
        <f t="shared" si="11"/>
        <v>0.50407999999999997</v>
      </c>
    </row>
    <row r="370" spans="1:8" x14ac:dyDescent="0.2">
      <c r="A370" t="s">
        <v>382</v>
      </c>
      <c r="B370">
        <f>INDEX(Velocity!$B$2:$B$566,MATCH('Velocity + Weight'!$A370,Velocity!$A$2:$A$566,0))</f>
        <v>0</v>
      </c>
      <c r="D370">
        <f>INDEX(Weight!$B$2:$B$588,MATCH('Velocity + Weight'!$A370,Weight!$A$2:$A$588,0))</f>
        <v>0</v>
      </c>
      <c r="E370">
        <v>0</v>
      </c>
      <c r="F370" s="1"/>
      <c r="G370">
        <f t="shared" si="10"/>
        <v>0.53059999999999996</v>
      </c>
      <c r="H370">
        <f t="shared" si="11"/>
        <v>0.50407999999999997</v>
      </c>
    </row>
    <row r="371" spans="1:8" x14ac:dyDescent="0.2">
      <c r="A371" t="s">
        <v>383</v>
      </c>
      <c r="B371">
        <f>INDEX(Velocity!$B$2:$B$566,MATCH('Velocity + Weight'!$A371,Velocity!$A$2:$A$566,0))</f>
        <v>0</v>
      </c>
      <c r="D371">
        <f>INDEX(Weight!$B$2:$B$588,MATCH('Velocity + Weight'!$A371,Weight!$A$2:$A$588,0))</f>
        <v>0</v>
      </c>
      <c r="E371">
        <v>0</v>
      </c>
      <c r="F371" s="1"/>
      <c r="G371">
        <f t="shared" si="10"/>
        <v>0.53059999999999996</v>
      </c>
      <c r="H371">
        <f t="shared" si="11"/>
        <v>0.50407999999999997</v>
      </c>
    </row>
    <row r="372" spans="1:8" x14ac:dyDescent="0.2">
      <c r="A372" t="s">
        <v>384</v>
      </c>
      <c r="B372">
        <f>INDEX(Velocity!$B$2:$B$566,MATCH('Velocity + Weight'!$A372,Velocity!$A$2:$A$566,0))</f>
        <v>0</v>
      </c>
      <c r="D372">
        <f>INDEX(Weight!$B$2:$B$588,MATCH('Velocity + Weight'!$A372,Weight!$A$2:$A$588,0))</f>
        <v>35</v>
      </c>
      <c r="E372" cm="1">
        <f t="array" ref="E372:E373">(F372:F373-L7)/L8</f>
        <v>2.6998578292249822</v>
      </c>
      <c r="F372" s="1">
        <v>35</v>
      </c>
      <c r="G372">
        <f t="shared" si="10"/>
        <v>0.53059999999999996</v>
      </c>
      <c r="H372">
        <f t="shared" si="11"/>
        <v>3.2039378292249823</v>
      </c>
    </row>
    <row r="373" spans="1:8" x14ac:dyDescent="0.2">
      <c r="A373" t="s">
        <v>385</v>
      </c>
      <c r="B373">
        <f>INDEX(Velocity!$B$2:$B$566,MATCH('Velocity + Weight'!$A373,Velocity!$A$2:$A$566,0))</f>
        <v>0</v>
      </c>
      <c r="D373">
        <f>INDEX(Weight!$B$2:$B$588,MATCH('Velocity + Weight'!$A373,Weight!$A$2:$A$588,0))</f>
        <v>35</v>
      </c>
      <c r="E373">
        <v>2.6998578292249822</v>
      </c>
      <c r="F373" s="1">
        <v>35</v>
      </c>
      <c r="G373">
        <f t="shared" si="10"/>
        <v>0.53059999999999996</v>
      </c>
      <c r="H373">
        <f t="shared" si="11"/>
        <v>3.2039378292249823</v>
      </c>
    </row>
    <row r="374" spans="1:8" x14ac:dyDescent="0.2">
      <c r="A374" t="s">
        <v>386</v>
      </c>
      <c r="B374">
        <f>INDEX(Velocity!$B$2:$B$566,MATCH('Velocity + Weight'!$A374,Velocity!$A$2:$A$566,0))</f>
        <v>0</v>
      </c>
      <c r="D374">
        <f>INDEX(Weight!$B$2:$B$588,MATCH('Velocity + Weight'!$A374,Weight!$A$2:$A$588,0))</f>
        <v>0</v>
      </c>
      <c r="E374">
        <v>0</v>
      </c>
      <c r="F374" s="1"/>
      <c r="G374">
        <f t="shared" si="10"/>
        <v>0.53059999999999996</v>
      </c>
      <c r="H374">
        <f t="shared" si="11"/>
        <v>0.50407999999999997</v>
      </c>
    </row>
    <row r="375" spans="1:8" x14ac:dyDescent="0.2">
      <c r="A375" t="s">
        <v>387</v>
      </c>
      <c r="B375">
        <f>INDEX(Velocity!$B$2:$B$566,MATCH('Velocity + Weight'!$A375,Velocity!$A$2:$A$566,0))</f>
        <v>0</v>
      </c>
      <c r="D375">
        <f>INDEX(Weight!$B$2:$B$588,MATCH('Velocity + Weight'!$A375,Weight!$A$2:$A$588,0))</f>
        <v>0</v>
      </c>
      <c r="E375">
        <v>0</v>
      </c>
      <c r="F375" s="1"/>
      <c r="G375">
        <f t="shared" si="10"/>
        <v>0.53059999999999996</v>
      </c>
      <c r="H375">
        <f t="shared" si="11"/>
        <v>0.50407999999999997</v>
      </c>
    </row>
    <row r="376" spans="1:8" x14ac:dyDescent="0.2">
      <c r="A376" t="s">
        <v>388</v>
      </c>
      <c r="B376">
        <f>INDEX(Velocity!$B$2:$B$566,MATCH('Velocity + Weight'!$A376,Velocity!$A$2:$A$566,0))</f>
        <v>0</v>
      </c>
      <c r="D376">
        <f>INDEX(Weight!$B$2:$B$588,MATCH('Velocity + Weight'!$A376,Weight!$A$2:$A$588,0))</f>
        <v>0.1</v>
      </c>
      <c r="E376" cm="1">
        <f t="array" ref="E376:E430">(F376:F430-L7)/L8</f>
        <v>-0.49583771019131445</v>
      </c>
      <c r="F376" s="1">
        <v>0.1</v>
      </c>
      <c r="G376">
        <f t="shared" si="10"/>
        <v>0.53059999999999996</v>
      </c>
      <c r="H376">
        <f t="shared" si="11"/>
        <v>8.2422898086855212E-3</v>
      </c>
    </row>
    <row r="377" spans="1:8" x14ac:dyDescent="0.2">
      <c r="A377" t="s">
        <v>389</v>
      </c>
      <c r="B377">
        <f>INDEX(Velocity!$B$2:$B$566,MATCH('Velocity + Weight'!$A377,Velocity!$A$2:$A$566,0))</f>
        <v>0</v>
      </c>
      <c r="D377">
        <f>INDEX(Weight!$B$2:$B$588,MATCH('Velocity + Weight'!$A377,Weight!$A$2:$A$588,0))</f>
        <v>0.25</v>
      </c>
      <c r="E377">
        <v>-0.48210262907634466</v>
      </c>
      <c r="F377" s="1">
        <v>0.25</v>
      </c>
      <c r="G377">
        <f t="shared" si="10"/>
        <v>0.53059999999999996</v>
      </c>
      <c r="H377">
        <f t="shared" si="11"/>
        <v>2.1977370923655315E-2</v>
      </c>
    </row>
    <row r="378" spans="1:8" x14ac:dyDescent="0.2">
      <c r="A378" t="s">
        <v>390</v>
      </c>
      <c r="B378">
        <f>INDEX(Velocity!$B$2:$B$566,MATCH('Velocity + Weight'!$A378,Velocity!$A$2:$A$566,0))</f>
        <v>0</v>
      </c>
      <c r="D378">
        <f>INDEX(Weight!$B$2:$B$588,MATCH('Velocity + Weight'!$A378,Weight!$A$2:$A$588,0))</f>
        <v>0.25</v>
      </c>
      <c r="E378">
        <v>-0.48210262907634466</v>
      </c>
      <c r="F378" s="1">
        <v>0.25</v>
      </c>
      <c r="G378">
        <f t="shared" si="10"/>
        <v>0.53059999999999996</v>
      </c>
      <c r="H378">
        <f t="shared" si="11"/>
        <v>2.1977370923655315E-2</v>
      </c>
    </row>
    <row r="379" spans="1:8" x14ac:dyDescent="0.2">
      <c r="A379" t="s">
        <v>391</v>
      </c>
      <c r="B379">
        <f>INDEX(Velocity!$B$2:$B$566,MATCH('Velocity + Weight'!$A379,Velocity!$A$2:$A$566,0))</f>
        <v>0</v>
      </c>
      <c r="D379">
        <f>INDEX(Weight!$B$2:$B$588,MATCH('Velocity + Weight'!$A379,Weight!$A$2:$A$588,0))</f>
        <v>0.15</v>
      </c>
      <c r="E379">
        <v>-0.4912593498196578</v>
      </c>
      <c r="F379" s="1">
        <v>0.15</v>
      </c>
      <c r="G379">
        <f t="shared" si="10"/>
        <v>0.53059999999999996</v>
      </c>
      <c r="H379">
        <f t="shared" si="11"/>
        <v>1.2820650180342175E-2</v>
      </c>
    </row>
    <row r="380" spans="1:8" x14ac:dyDescent="0.2">
      <c r="A380" t="s">
        <v>392</v>
      </c>
      <c r="B380">
        <f>INDEX(Velocity!$B$2:$B$566,MATCH('Velocity + Weight'!$A380,Velocity!$A$2:$A$566,0))</f>
        <v>0</v>
      </c>
      <c r="D380">
        <f>INDEX(Weight!$B$2:$B$588,MATCH('Velocity + Weight'!$A380,Weight!$A$2:$A$588,0))</f>
        <v>0.15</v>
      </c>
      <c r="E380">
        <v>-0.4912593498196578</v>
      </c>
      <c r="F380" s="1">
        <v>0.15</v>
      </c>
      <c r="G380">
        <f t="shared" si="10"/>
        <v>0.53059999999999996</v>
      </c>
      <c r="H380">
        <f t="shared" si="11"/>
        <v>1.2820650180342175E-2</v>
      </c>
    </row>
    <row r="381" spans="1:8" x14ac:dyDescent="0.2">
      <c r="A381" t="s">
        <v>393</v>
      </c>
      <c r="B381">
        <f>INDEX(Velocity!$B$2:$B$566,MATCH('Velocity + Weight'!$A381,Velocity!$A$2:$A$566,0))</f>
        <v>0</v>
      </c>
      <c r="D381">
        <f>INDEX(Weight!$B$2:$B$588,MATCH('Velocity + Weight'!$A381,Weight!$A$2:$A$588,0))</f>
        <v>0.01</v>
      </c>
      <c r="E381">
        <v>-0.50407875886029629</v>
      </c>
      <c r="F381" s="1">
        <v>0.01</v>
      </c>
      <c r="G381">
        <f t="shared" si="10"/>
        <v>0.53059999999999996</v>
      </c>
      <c r="H381">
        <f t="shared" si="11"/>
        <v>1.241139703678229E-6</v>
      </c>
    </row>
    <row r="382" spans="1:8" x14ac:dyDescent="0.2">
      <c r="A382" t="s">
        <v>394</v>
      </c>
      <c r="B382">
        <f>INDEX(Velocity!$B$2:$B$566,MATCH('Velocity + Weight'!$A382,Velocity!$A$2:$A$566,0))</f>
        <v>0</v>
      </c>
      <c r="D382">
        <f>INDEX(Weight!$B$2:$B$588,MATCH('Velocity + Weight'!$A382,Weight!$A$2:$A$588,0))</f>
        <v>0.01</v>
      </c>
      <c r="E382">
        <v>-0.50407875886029629</v>
      </c>
      <c r="F382" s="1">
        <v>0.01</v>
      </c>
      <c r="G382">
        <f t="shared" si="10"/>
        <v>0.53059999999999996</v>
      </c>
      <c r="H382">
        <f t="shared" si="11"/>
        <v>1.241139703678229E-6</v>
      </c>
    </row>
    <row r="383" spans="1:8" x14ac:dyDescent="0.2">
      <c r="A383" t="s">
        <v>395</v>
      </c>
      <c r="B383">
        <f>INDEX(Velocity!$B$2:$B$566,MATCH('Velocity + Weight'!$A383,Velocity!$A$2:$A$566,0))</f>
        <v>0</v>
      </c>
      <c r="D383">
        <f>INDEX(Weight!$B$2:$B$588,MATCH('Velocity + Weight'!$A383,Weight!$A$2:$A$588,0))</f>
        <v>0.01</v>
      </c>
      <c r="E383">
        <v>-0.50407875886029629</v>
      </c>
      <c r="F383" s="1">
        <v>0.01</v>
      </c>
      <c r="G383">
        <f t="shared" si="10"/>
        <v>0.53059999999999996</v>
      </c>
      <c r="H383">
        <f t="shared" si="11"/>
        <v>1.241139703678229E-6</v>
      </c>
    </row>
    <row r="384" spans="1:8" x14ac:dyDescent="0.2">
      <c r="A384" t="s">
        <v>396</v>
      </c>
      <c r="B384">
        <f>INDEX(Velocity!$B$2:$B$566,MATCH('Velocity + Weight'!$A384,Velocity!$A$2:$A$566,0))</f>
        <v>0</v>
      </c>
      <c r="D384">
        <f>INDEX(Weight!$B$2:$B$588,MATCH('Velocity + Weight'!$A384,Weight!$A$2:$A$588,0))</f>
        <v>0.01</v>
      </c>
      <c r="E384">
        <v>-0.50407875886029629</v>
      </c>
      <c r="F384" s="1">
        <v>0.01</v>
      </c>
      <c r="G384">
        <f t="shared" si="10"/>
        <v>0.53059999999999996</v>
      </c>
      <c r="H384">
        <f t="shared" si="11"/>
        <v>1.241139703678229E-6</v>
      </c>
    </row>
    <row r="385" spans="1:8" x14ac:dyDescent="0.2">
      <c r="A385" t="s">
        <v>397</v>
      </c>
      <c r="B385">
        <f>INDEX(Velocity!$B$2:$B$566,MATCH('Velocity + Weight'!$A385,Velocity!$A$2:$A$566,0))</f>
        <v>0</v>
      </c>
      <c r="D385">
        <f>INDEX(Weight!$B$2:$B$588,MATCH('Velocity + Weight'!$A385,Weight!$A$2:$A$588,0))</f>
        <v>0.01</v>
      </c>
      <c r="E385">
        <v>-0.50407875886029629</v>
      </c>
      <c r="F385" s="1">
        <v>0.01</v>
      </c>
      <c r="G385">
        <f t="shared" si="10"/>
        <v>0.53059999999999996</v>
      </c>
      <c r="H385">
        <f t="shared" si="11"/>
        <v>1.241139703678229E-6</v>
      </c>
    </row>
    <row r="386" spans="1:8" x14ac:dyDescent="0.2">
      <c r="A386" t="s">
        <v>398</v>
      </c>
      <c r="B386">
        <f>INDEX(Velocity!$B$2:$B$566,MATCH('Velocity + Weight'!$A386,Velocity!$A$2:$A$566,0))</f>
        <v>0</v>
      </c>
      <c r="D386">
        <f>INDEX(Weight!$B$2:$B$588,MATCH('Velocity + Weight'!$A386,Weight!$A$2:$A$588,0))</f>
        <v>0.01</v>
      </c>
      <c r="E386">
        <v>-0.50407875886029629</v>
      </c>
      <c r="F386" s="1">
        <v>0.01</v>
      </c>
      <c r="G386">
        <f t="shared" si="10"/>
        <v>0.53059999999999996</v>
      </c>
      <c r="H386">
        <f t="shared" si="11"/>
        <v>1.241139703678229E-6</v>
      </c>
    </row>
    <row r="387" spans="1:8" x14ac:dyDescent="0.2">
      <c r="A387" t="s">
        <v>399</v>
      </c>
      <c r="B387">
        <f>INDEX(Velocity!$B$2:$B$566,MATCH('Velocity + Weight'!$A387,Velocity!$A$2:$A$566,0))</f>
        <v>0</v>
      </c>
      <c r="D387">
        <f>INDEX(Weight!$B$2:$B$588,MATCH('Velocity + Weight'!$A387,Weight!$A$2:$A$588,0))</f>
        <v>0.01</v>
      </c>
      <c r="E387">
        <v>-0.50407875886029629</v>
      </c>
      <c r="F387" s="1">
        <v>0.01</v>
      </c>
      <c r="G387">
        <f t="shared" ref="G387:G450" si="12">C387+0.5306</f>
        <v>0.53059999999999996</v>
      </c>
      <c r="H387">
        <f t="shared" ref="H387:H450" si="13">E387+0.50408</f>
        <v>1.241139703678229E-6</v>
      </c>
    </row>
    <row r="388" spans="1:8" x14ac:dyDescent="0.2">
      <c r="A388" t="s">
        <v>400</v>
      </c>
      <c r="B388">
        <f>INDEX(Velocity!$B$2:$B$566,MATCH('Velocity + Weight'!$A388,Velocity!$A$2:$A$566,0))</f>
        <v>0</v>
      </c>
      <c r="D388">
        <f>INDEX(Weight!$B$2:$B$588,MATCH('Velocity + Weight'!$A388,Weight!$A$2:$A$588,0))</f>
        <v>0.01</v>
      </c>
      <c r="E388">
        <v>-0.50407875886029629</v>
      </c>
      <c r="F388" s="1">
        <v>0.01</v>
      </c>
      <c r="G388">
        <f t="shared" si="12"/>
        <v>0.53059999999999996</v>
      </c>
      <c r="H388">
        <f t="shared" si="13"/>
        <v>1.241139703678229E-6</v>
      </c>
    </row>
    <row r="389" spans="1:8" x14ac:dyDescent="0.2">
      <c r="A389" t="s">
        <v>401</v>
      </c>
      <c r="B389">
        <f>INDEX(Velocity!$B$2:$B$566,MATCH('Velocity + Weight'!$A389,Velocity!$A$2:$A$566,0))</f>
        <v>0</v>
      </c>
      <c r="D389">
        <f>INDEX(Weight!$B$2:$B$588,MATCH('Velocity + Weight'!$A389,Weight!$A$2:$A$588,0))</f>
        <v>0.01</v>
      </c>
      <c r="E389">
        <v>-0.50407875886029629</v>
      </c>
      <c r="F389" s="1">
        <v>0.01</v>
      </c>
      <c r="G389">
        <f t="shared" si="12"/>
        <v>0.53059999999999996</v>
      </c>
      <c r="H389">
        <f t="shared" si="13"/>
        <v>1.241139703678229E-6</v>
      </c>
    </row>
    <row r="390" spans="1:8" x14ac:dyDescent="0.2">
      <c r="A390" t="s">
        <v>402</v>
      </c>
      <c r="B390">
        <f>INDEX(Velocity!$B$2:$B$566,MATCH('Velocity + Weight'!$A390,Velocity!$A$2:$A$566,0))</f>
        <v>0</v>
      </c>
      <c r="D390">
        <f>INDEX(Weight!$B$2:$B$588,MATCH('Velocity + Weight'!$A390,Weight!$A$2:$A$588,0))</f>
        <v>0.01</v>
      </c>
      <c r="E390">
        <v>-0.50407875886029629</v>
      </c>
      <c r="F390" s="1">
        <v>0.01</v>
      </c>
      <c r="G390">
        <f t="shared" si="12"/>
        <v>0.53059999999999996</v>
      </c>
      <c r="H390">
        <f t="shared" si="13"/>
        <v>1.241139703678229E-6</v>
      </c>
    </row>
    <row r="391" spans="1:8" x14ac:dyDescent="0.2">
      <c r="A391" t="s">
        <v>403</v>
      </c>
      <c r="B391">
        <f>INDEX(Velocity!$B$2:$B$566,MATCH('Velocity + Weight'!$A391,Velocity!$A$2:$A$566,0))</f>
        <v>0</v>
      </c>
      <c r="D391">
        <f>INDEX(Weight!$B$2:$B$588,MATCH('Velocity + Weight'!$A391,Weight!$A$2:$A$588,0))</f>
        <v>0.01</v>
      </c>
      <c r="E391">
        <v>-0.50407875886029629</v>
      </c>
      <c r="F391" s="1">
        <v>0.01</v>
      </c>
      <c r="G391">
        <f t="shared" si="12"/>
        <v>0.53059999999999996</v>
      </c>
      <c r="H391">
        <f t="shared" si="13"/>
        <v>1.241139703678229E-6</v>
      </c>
    </row>
    <row r="392" spans="1:8" x14ac:dyDescent="0.2">
      <c r="A392" t="s">
        <v>404</v>
      </c>
      <c r="B392">
        <f>INDEX(Velocity!$B$2:$B$566,MATCH('Velocity + Weight'!$A392,Velocity!$A$2:$A$566,0))</f>
        <v>0</v>
      </c>
      <c r="D392">
        <f>INDEX(Weight!$B$2:$B$588,MATCH('Velocity + Weight'!$A392,Weight!$A$2:$A$588,0))</f>
        <v>0.01</v>
      </c>
      <c r="E392">
        <v>-0.50407875886029629</v>
      </c>
      <c r="F392" s="1">
        <v>0.01</v>
      </c>
      <c r="G392">
        <f t="shared" si="12"/>
        <v>0.53059999999999996</v>
      </c>
      <c r="H392">
        <f t="shared" si="13"/>
        <v>1.241139703678229E-6</v>
      </c>
    </row>
    <row r="393" spans="1:8" x14ac:dyDescent="0.2">
      <c r="A393" t="s">
        <v>405</v>
      </c>
      <c r="B393">
        <f>INDEX(Velocity!$B$2:$B$566,MATCH('Velocity + Weight'!$A393,Velocity!$A$2:$A$566,0))</f>
        <v>0</v>
      </c>
      <c r="D393">
        <f>INDEX(Weight!$B$2:$B$588,MATCH('Velocity + Weight'!$A393,Weight!$A$2:$A$588,0))</f>
        <v>0.01</v>
      </c>
      <c r="E393">
        <v>-0.50407875886029629</v>
      </c>
      <c r="F393" s="1">
        <v>0.01</v>
      </c>
      <c r="G393">
        <f t="shared" si="12"/>
        <v>0.53059999999999996</v>
      </c>
      <c r="H393">
        <f t="shared" si="13"/>
        <v>1.241139703678229E-6</v>
      </c>
    </row>
    <row r="394" spans="1:8" x14ac:dyDescent="0.2">
      <c r="A394" t="s">
        <v>406</v>
      </c>
      <c r="B394">
        <f>INDEX(Velocity!$B$2:$B$566,MATCH('Velocity + Weight'!$A394,Velocity!$A$2:$A$566,0))</f>
        <v>0</v>
      </c>
      <c r="D394">
        <f>INDEX(Weight!$B$2:$B$588,MATCH('Velocity + Weight'!$A394,Weight!$A$2:$A$588,0))</f>
        <v>0.01</v>
      </c>
      <c r="E394">
        <v>-0.50407875886029629</v>
      </c>
      <c r="F394" s="1">
        <v>0.01</v>
      </c>
      <c r="G394">
        <f t="shared" si="12"/>
        <v>0.53059999999999996</v>
      </c>
      <c r="H394">
        <f t="shared" si="13"/>
        <v>1.241139703678229E-6</v>
      </c>
    </row>
    <row r="395" spans="1:8" x14ac:dyDescent="0.2">
      <c r="A395" t="s">
        <v>407</v>
      </c>
      <c r="B395">
        <f>INDEX(Velocity!$B$2:$B$566,MATCH('Velocity + Weight'!$A395,Velocity!$A$2:$A$566,0))</f>
        <v>0</v>
      </c>
      <c r="D395">
        <f>INDEX(Weight!$B$2:$B$588,MATCH('Velocity + Weight'!$A395,Weight!$A$2:$A$588,0))</f>
        <v>0.01</v>
      </c>
      <c r="E395">
        <v>-0.50407875886029629</v>
      </c>
      <c r="F395" s="1">
        <v>0.01</v>
      </c>
      <c r="G395">
        <f t="shared" si="12"/>
        <v>0.53059999999999996</v>
      </c>
      <c r="H395">
        <f t="shared" si="13"/>
        <v>1.241139703678229E-6</v>
      </c>
    </row>
    <row r="396" spans="1:8" x14ac:dyDescent="0.2">
      <c r="A396" t="s">
        <v>408</v>
      </c>
      <c r="B396">
        <f>INDEX(Velocity!$B$2:$B$566,MATCH('Velocity + Weight'!$A396,Velocity!$A$2:$A$566,0))</f>
        <v>0</v>
      </c>
      <c r="D396">
        <f>INDEX(Weight!$B$2:$B$588,MATCH('Velocity + Weight'!$A396,Weight!$A$2:$A$588,0))</f>
        <v>0.01</v>
      </c>
      <c r="E396">
        <v>-0.50407875886029629</v>
      </c>
      <c r="F396" s="1">
        <v>0.01</v>
      </c>
      <c r="G396">
        <f t="shared" si="12"/>
        <v>0.53059999999999996</v>
      </c>
      <c r="H396">
        <f t="shared" si="13"/>
        <v>1.241139703678229E-6</v>
      </c>
    </row>
    <row r="397" spans="1:8" x14ac:dyDescent="0.2">
      <c r="A397" t="s">
        <v>409</v>
      </c>
      <c r="B397">
        <f>INDEX(Velocity!$B$2:$B$566,MATCH('Velocity + Weight'!$A397,Velocity!$A$2:$A$566,0))</f>
        <v>0</v>
      </c>
      <c r="D397">
        <f>INDEX(Weight!$B$2:$B$588,MATCH('Velocity + Weight'!$A397,Weight!$A$2:$A$588,0))</f>
        <v>0.01</v>
      </c>
      <c r="E397">
        <v>-0.50407875886029629</v>
      </c>
      <c r="F397" s="1">
        <v>0.01</v>
      </c>
      <c r="G397">
        <f t="shared" si="12"/>
        <v>0.53059999999999996</v>
      </c>
      <c r="H397">
        <f t="shared" si="13"/>
        <v>1.241139703678229E-6</v>
      </c>
    </row>
    <row r="398" spans="1:8" x14ac:dyDescent="0.2">
      <c r="A398" t="s">
        <v>410</v>
      </c>
      <c r="B398">
        <f>INDEX(Velocity!$B$2:$B$566,MATCH('Velocity + Weight'!$A398,Velocity!$A$2:$A$566,0))</f>
        <v>0</v>
      </c>
      <c r="D398">
        <f>INDEX(Weight!$B$2:$B$588,MATCH('Velocity + Weight'!$A398,Weight!$A$2:$A$588,0))</f>
        <v>0.01</v>
      </c>
      <c r="E398">
        <v>-0.50407875886029629</v>
      </c>
      <c r="F398" s="1">
        <v>0.01</v>
      </c>
      <c r="G398">
        <f t="shared" si="12"/>
        <v>0.53059999999999996</v>
      </c>
      <c r="H398">
        <f t="shared" si="13"/>
        <v>1.241139703678229E-6</v>
      </c>
    </row>
    <row r="399" spans="1:8" x14ac:dyDescent="0.2">
      <c r="A399" t="s">
        <v>411</v>
      </c>
      <c r="B399">
        <f>INDEX(Velocity!$B$2:$B$566,MATCH('Velocity + Weight'!$A399,Velocity!$A$2:$A$566,0))</f>
        <v>0</v>
      </c>
      <c r="D399">
        <f>INDEX(Weight!$B$2:$B$588,MATCH('Velocity + Weight'!$A399,Weight!$A$2:$A$588,0))</f>
        <v>0.01</v>
      </c>
      <c r="E399">
        <v>-0.50407875886029629</v>
      </c>
      <c r="F399" s="1">
        <v>0.01</v>
      </c>
      <c r="G399">
        <f t="shared" si="12"/>
        <v>0.53059999999999996</v>
      </c>
      <c r="H399">
        <f t="shared" si="13"/>
        <v>1.241139703678229E-6</v>
      </c>
    </row>
    <row r="400" spans="1:8" x14ac:dyDescent="0.2">
      <c r="A400" t="s">
        <v>412</v>
      </c>
      <c r="B400">
        <f>INDEX(Velocity!$B$2:$B$566,MATCH('Velocity + Weight'!$A400,Velocity!$A$2:$A$566,0))</f>
        <v>0</v>
      </c>
      <c r="D400">
        <f>INDEX(Weight!$B$2:$B$588,MATCH('Velocity + Weight'!$A400,Weight!$A$2:$A$588,0))</f>
        <v>0.01</v>
      </c>
      <c r="E400">
        <v>-0.50407875886029629</v>
      </c>
      <c r="F400" s="1">
        <v>0.01</v>
      </c>
      <c r="G400">
        <f t="shared" si="12"/>
        <v>0.53059999999999996</v>
      </c>
      <c r="H400">
        <f t="shared" si="13"/>
        <v>1.241139703678229E-6</v>
      </c>
    </row>
    <row r="401" spans="1:8" x14ac:dyDescent="0.2">
      <c r="A401" t="s">
        <v>413</v>
      </c>
      <c r="B401">
        <f>INDEX(Velocity!$B$2:$B$566,MATCH('Velocity + Weight'!$A401,Velocity!$A$2:$A$566,0))</f>
        <v>0</v>
      </c>
      <c r="D401">
        <f>INDEX(Weight!$B$2:$B$588,MATCH('Velocity + Weight'!$A401,Weight!$A$2:$A$588,0))</f>
        <v>0.01</v>
      </c>
      <c r="E401">
        <v>-0.50407875886029629</v>
      </c>
      <c r="F401" s="1">
        <v>0.01</v>
      </c>
      <c r="G401">
        <f t="shared" si="12"/>
        <v>0.53059999999999996</v>
      </c>
      <c r="H401">
        <f t="shared" si="13"/>
        <v>1.241139703678229E-6</v>
      </c>
    </row>
    <row r="402" spans="1:8" x14ac:dyDescent="0.2">
      <c r="A402" t="s">
        <v>414</v>
      </c>
      <c r="B402">
        <f>INDEX(Velocity!$B$2:$B$566,MATCH('Velocity + Weight'!$A402,Velocity!$A$2:$A$566,0))</f>
        <v>0</v>
      </c>
      <c r="D402">
        <f>INDEX(Weight!$B$2:$B$588,MATCH('Velocity + Weight'!$A402,Weight!$A$2:$A$588,0))</f>
        <v>0.01</v>
      </c>
      <c r="E402">
        <v>-0.50407875886029629</v>
      </c>
      <c r="F402" s="1">
        <v>0.01</v>
      </c>
      <c r="G402">
        <f t="shared" si="12"/>
        <v>0.53059999999999996</v>
      </c>
      <c r="H402">
        <f t="shared" si="13"/>
        <v>1.241139703678229E-6</v>
      </c>
    </row>
    <row r="403" spans="1:8" x14ac:dyDescent="0.2">
      <c r="A403" t="s">
        <v>415</v>
      </c>
      <c r="B403">
        <f>INDEX(Velocity!$B$2:$B$566,MATCH('Velocity + Weight'!$A403,Velocity!$A$2:$A$566,0))</f>
        <v>0</v>
      </c>
      <c r="D403">
        <f>INDEX(Weight!$B$2:$B$588,MATCH('Velocity + Weight'!$A403,Weight!$A$2:$A$588,0))</f>
        <v>0.01</v>
      </c>
      <c r="E403">
        <v>-0.50407875886029629</v>
      </c>
      <c r="F403" s="1">
        <v>0.01</v>
      </c>
      <c r="G403">
        <f t="shared" si="12"/>
        <v>0.53059999999999996</v>
      </c>
      <c r="H403">
        <f t="shared" si="13"/>
        <v>1.241139703678229E-6</v>
      </c>
    </row>
    <row r="404" spans="1:8" x14ac:dyDescent="0.2">
      <c r="A404" t="s">
        <v>416</v>
      </c>
      <c r="B404">
        <f>INDEX(Velocity!$B$2:$B$566,MATCH('Velocity + Weight'!$A404,Velocity!$A$2:$A$566,0))</f>
        <v>0</v>
      </c>
      <c r="D404">
        <f>INDEX(Weight!$B$2:$B$588,MATCH('Velocity + Weight'!$A404,Weight!$A$2:$A$588,0))</f>
        <v>0.01</v>
      </c>
      <c r="E404">
        <v>-0.50407875886029629</v>
      </c>
      <c r="F404" s="1">
        <v>0.01</v>
      </c>
      <c r="G404">
        <f t="shared" si="12"/>
        <v>0.53059999999999996</v>
      </c>
      <c r="H404">
        <f t="shared" si="13"/>
        <v>1.241139703678229E-6</v>
      </c>
    </row>
    <row r="405" spans="1:8" x14ac:dyDescent="0.2">
      <c r="A405" t="s">
        <v>417</v>
      </c>
      <c r="B405">
        <f>INDEX(Velocity!$B$2:$B$566,MATCH('Velocity + Weight'!$A405,Velocity!$A$2:$A$566,0))</f>
        <v>0</v>
      </c>
      <c r="D405">
        <f>INDEX(Weight!$B$2:$B$588,MATCH('Velocity + Weight'!$A405,Weight!$A$2:$A$588,0))</f>
        <v>0.01</v>
      </c>
      <c r="E405">
        <v>-0.50407875886029629</v>
      </c>
      <c r="F405" s="1">
        <v>0.01</v>
      </c>
      <c r="G405">
        <f t="shared" si="12"/>
        <v>0.53059999999999996</v>
      </c>
      <c r="H405">
        <f t="shared" si="13"/>
        <v>1.241139703678229E-6</v>
      </c>
    </row>
    <row r="406" spans="1:8" x14ac:dyDescent="0.2">
      <c r="A406" t="s">
        <v>418</v>
      </c>
      <c r="B406">
        <f>INDEX(Velocity!$B$2:$B$566,MATCH('Velocity + Weight'!$A406,Velocity!$A$2:$A$566,0))</f>
        <v>0</v>
      </c>
      <c r="D406">
        <f>INDEX(Weight!$B$2:$B$588,MATCH('Velocity + Weight'!$A406,Weight!$A$2:$A$588,0))</f>
        <v>0.01</v>
      </c>
      <c r="E406">
        <v>-0.50407875886029629</v>
      </c>
      <c r="F406" s="1">
        <v>0.01</v>
      </c>
      <c r="G406">
        <f t="shared" si="12"/>
        <v>0.53059999999999996</v>
      </c>
      <c r="H406">
        <f t="shared" si="13"/>
        <v>1.241139703678229E-6</v>
      </c>
    </row>
    <row r="407" spans="1:8" x14ac:dyDescent="0.2">
      <c r="A407" t="s">
        <v>419</v>
      </c>
      <c r="B407">
        <f>INDEX(Velocity!$B$2:$B$566,MATCH('Velocity + Weight'!$A407,Velocity!$A$2:$A$566,0))</f>
        <v>0</v>
      </c>
      <c r="D407">
        <f>INDEX(Weight!$B$2:$B$588,MATCH('Velocity + Weight'!$A407,Weight!$A$2:$A$588,0))</f>
        <v>0.01</v>
      </c>
      <c r="E407">
        <v>-0.50407875886029629</v>
      </c>
      <c r="F407" s="1">
        <v>0.01</v>
      </c>
      <c r="G407">
        <f t="shared" si="12"/>
        <v>0.53059999999999996</v>
      </c>
      <c r="H407">
        <f t="shared" si="13"/>
        <v>1.241139703678229E-6</v>
      </c>
    </row>
    <row r="408" spans="1:8" x14ac:dyDescent="0.2">
      <c r="A408" t="s">
        <v>420</v>
      </c>
      <c r="B408">
        <f>INDEX(Velocity!$B$2:$B$566,MATCH('Velocity + Weight'!$A408,Velocity!$A$2:$A$566,0))</f>
        <v>0</v>
      </c>
      <c r="D408">
        <f>INDEX(Weight!$B$2:$B$588,MATCH('Velocity + Weight'!$A408,Weight!$A$2:$A$588,0))</f>
        <v>0.01</v>
      </c>
      <c r="E408">
        <v>-0.50407875886029629</v>
      </c>
      <c r="F408" s="1">
        <v>0.01</v>
      </c>
      <c r="G408">
        <f t="shared" si="12"/>
        <v>0.53059999999999996</v>
      </c>
      <c r="H408">
        <f t="shared" si="13"/>
        <v>1.241139703678229E-6</v>
      </c>
    </row>
    <row r="409" spans="1:8" x14ac:dyDescent="0.2">
      <c r="A409" t="s">
        <v>421</v>
      </c>
      <c r="B409">
        <f>INDEX(Velocity!$B$2:$B$566,MATCH('Velocity + Weight'!$A409,Velocity!$A$2:$A$566,0))</f>
        <v>0</v>
      </c>
      <c r="D409">
        <f>INDEX(Weight!$B$2:$B$588,MATCH('Velocity + Weight'!$A409,Weight!$A$2:$A$588,0))</f>
        <v>0.01</v>
      </c>
      <c r="E409">
        <v>-0.50407875886029629</v>
      </c>
      <c r="F409" s="1">
        <v>0.01</v>
      </c>
      <c r="G409">
        <f t="shared" si="12"/>
        <v>0.53059999999999996</v>
      </c>
      <c r="H409">
        <f t="shared" si="13"/>
        <v>1.241139703678229E-6</v>
      </c>
    </row>
    <row r="410" spans="1:8" x14ac:dyDescent="0.2">
      <c r="A410" t="s">
        <v>422</v>
      </c>
      <c r="B410">
        <f>INDEX(Velocity!$B$2:$B$566,MATCH('Velocity + Weight'!$A410,Velocity!$A$2:$A$566,0))</f>
        <v>0</v>
      </c>
      <c r="D410">
        <f>INDEX(Weight!$B$2:$B$588,MATCH('Velocity + Weight'!$A410,Weight!$A$2:$A$588,0))</f>
        <v>0.01</v>
      </c>
      <c r="E410">
        <v>-0.50407875886029629</v>
      </c>
      <c r="F410" s="1">
        <v>0.01</v>
      </c>
      <c r="G410">
        <f t="shared" si="12"/>
        <v>0.53059999999999996</v>
      </c>
      <c r="H410">
        <f t="shared" si="13"/>
        <v>1.241139703678229E-6</v>
      </c>
    </row>
    <row r="411" spans="1:8" x14ac:dyDescent="0.2">
      <c r="A411" t="s">
        <v>423</v>
      </c>
      <c r="B411">
        <f>INDEX(Velocity!$B$2:$B$566,MATCH('Velocity + Weight'!$A411,Velocity!$A$2:$A$566,0))</f>
        <v>0</v>
      </c>
      <c r="D411">
        <f>INDEX(Weight!$B$2:$B$588,MATCH('Velocity + Weight'!$A411,Weight!$A$2:$A$588,0))</f>
        <v>0.01</v>
      </c>
      <c r="E411">
        <v>-0.50407875886029629</v>
      </c>
      <c r="F411" s="1">
        <v>0.01</v>
      </c>
      <c r="G411">
        <f t="shared" si="12"/>
        <v>0.53059999999999996</v>
      </c>
      <c r="H411">
        <f t="shared" si="13"/>
        <v>1.241139703678229E-6</v>
      </c>
    </row>
    <row r="412" spans="1:8" x14ac:dyDescent="0.2">
      <c r="A412" t="s">
        <v>424</v>
      </c>
      <c r="B412">
        <f>INDEX(Velocity!$B$2:$B$566,MATCH('Velocity + Weight'!$A412,Velocity!$A$2:$A$566,0))</f>
        <v>0</v>
      </c>
      <c r="D412">
        <f>INDEX(Weight!$B$2:$B$588,MATCH('Velocity + Weight'!$A412,Weight!$A$2:$A$588,0))</f>
        <v>0.01</v>
      </c>
      <c r="E412">
        <v>-0.50407875886029629</v>
      </c>
      <c r="F412" s="1">
        <v>0.01</v>
      </c>
      <c r="G412">
        <f t="shared" si="12"/>
        <v>0.53059999999999996</v>
      </c>
      <c r="H412">
        <f t="shared" si="13"/>
        <v>1.241139703678229E-6</v>
      </c>
    </row>
    <row r="413" spans="1:8" x14ac:dyDescent="0.2">
      <c r="A413" t="s">
        <v>425</v>
      </c>
      <c r="B413">
        <f>INDEX(Velocity!$B$2:$B$566,MATCH('Velocity + Weight'!$A413,Velocity!$A$2:$A$566,0))</f>
        <v>0</v>
      </c>
      <c r="D413">
        <f>INDEX(Weight!$B$2:$B$588,MATCH('Velocity + Weight'!$A413,Weight!$A$2:$A$588,0))</f>
        <v>0.01</v>
      </c>
      <c r="E413">
        <v>-0.50407875886029629</v>
      </c>
      <c r="F413" s="1">
        <v>0.01</v>
      </c>
      <c r="G413">
        <f t="shared" si="12"/>
        <v>0.53059999999999996</v>
      </c>
      <c r="H413">
        <f t="shared" si="13"/>
        <v>1.241139703678229E-6</v>
      </c>
    </row>
    <row r="414" spans="1:8" x14ac:dyDescent="0.2">
      <c r="A414" t="s">
        <v>426</v>
      </c>
      <c r="B414">
        <f>INDEX(Velocity!$B$2:$B$566,MATCH('Velocity + Weight'!$A414,Velocity!$A$2:$A$566,0))</f>
        <v>0</v>
      </c>
      <c r="D414">
        <f>INDEX(Weight!$B$2:$B$588,MATCH('Velocity + Weight'!$A414,Weight!$A$2:$A$588,0))</f>
        <v>0.1</v>
      </c>
      <c r="E414">
        <v>-0.49583771019131445</v>
      </c>
      <c r="F414" s="1">
        <v>0.1</v>
      </c>
      <c r="G414">
        <f t="shared" si="12"/>
        <v>0.53059999999999996</v>
      </c>
      <c r="H414">
        <f t="shared" si="13"/>
        <v>8.2422898086855212E-3</v>
      </c>
    </row>
    <row r="415" spans="1:8" x14ac:dyDescent="0.2">
      <c r="A415" t="s">
        <v>427</v>
      </c>
      <c r="B415">
        <f>INDEX(Velocity!$B$2:$B$566,MATCH('Velocity + Weight'!$A415,Velocity!$A$2:$A$566,0))</f>
        <v>0</v>
      </c>
      <c r="D415">
        <f>INDEX(Weight!$B$2:$B$588,MATCH('Velocity + Weight'!$A415,Weight!$A$2:$A$588,0))</f>
        <v>0.01</v>
      </c>
      <c r="E415">
        <v>-0.50407875886029629</v>
      </c>
      <c r="F415" s="1">
        <v>0.01</v>
      </c>
      <c r="G415">
        <f t="shared" si="12"/>
        <v>0.53059999999999996</v>
      </c>
      <c r="H415">
        <f t="shared" si="13"/>
        <v>1.241139703678229E-6</v>
      </c>
    </row>
    <row r="416" spans="1:8" x14ac:dyDescent="0.2">
      <c r="A416" t="s">
        <v>428</v>
      </c>
      <c r="B416">
        <f>INDEX(Velocity!$B$2:$B$566,MATCH('Velocity + Weight'!$A416,Velocity!$A$2:$A$566,0))</f>
        <v>0</v>
      </c>
      <c r="D416">
        <f>INDEX(Weight!$B$2:$B$588,MATCH('Velocity + Weight'!$A416,Weight!$A$2:$A$588,0))</f>
        <v>0.01</v>
      </c>
      <c r="E416">
        <v>-0.50407875886029629</v>
      </c>
      <c r="F416" s="1">
        <v>0.01</v>
      </c>
      <c r="G416">
        <f t="shared" si="12"/>
        <v>0.53059999999999996</v>
      </c>
      <c r="H416">
        <f t="shared" si="13"/>
        <v>1.241139703678229E-6</v>
      </c>
    </row>
    <row r="417" spans="1:8" x14ac:dyDescent="0.2">
      <c r="A417" t="s">
        <v>429</v>
      </c>
      <c r="B417">
        <f>INDEX(Velocity!$B$2:$B$566,MATCH('Velocity + Weight'!$A417,Velocity!$A$2:$A$566,0))</f>
        <v>0</v>
      </c>
      <c r="D417">
        <f>INDEX(Weight!$B$2:$B$588,MATCH('Velocity + Weight'!$A417,Weight!$A$2:$A$588,0))</f>
        <v>0.01</v>
      </c>
      <c r="E417">
        <v>-0.50407875886029629</v>
      </c>
      <c r="F417" s="1">
        <v>0.01</v>
      </c>
      <c r="G417">
        <f t="shared" si="12"/>
        <v>0.53059999999999996</v>
      </c>
      <c r="H417">
        <f t="shared" si="13"/>
        <v>1.241139703678229E-6</v>
      </c>
    </row>
    <row r="418" spans="1:8" x14ac:dyDescent="0.2">
      <c r="A418" t="s">
        <v>430</v>
      </c>
      <c r="B418">
        <f>INDEX(Velocity!$B$2:$B$566,MATCH('Velocity + Weight'!$A418,Velocity!$A$2:$A$566,0))</f>
        <v>0</v>
      </c>
      <c r="D418">
        <f>INDEX(Weight!$B$2:$B$588,MATCH('Velocity + Weight'!$A418,Weight!$A$2:$A$588,0))</f>
        <v>0.01</v>
      </c>
      <c r="E418">
        <v>-0.50407875886029629</v>
      </c>
      <c r="F418" s="1">
        <v>0.01</v>
      </c>
      <c r="G418">
        <f t="shared" si="12"/>
        <v>0.53059999999999996</v>
      </c>
      <c r="H418">
        <f t="shared" si="13"/>
        <v>1.241139703678229E-6</v>
      </c>
    </row>
    <row r="419" spans="1:8" x14ac:dyDescent="0.2">
      <c r="A419" t="s">
        <v>431</v>
      </c>
      <c r="B419">
        <f>INDEX(Velocity!$B$2:$B$566,MATCH('Velocity + Weight'!$A419,Velocity!$A$2:$A$566,0))</f>
        <v>0</v>
      </c>
      <c r="D419">
        <f>INDEX(Weight!$B$2:$B$588,MATCH('Velocity + Weight'!$A419,Weight!$A$2:$A$588,0))</f>
        <v>0.1</v>
      </c>
      <c r="E419">
        <v>-0.49583771019131445</v>
      </c>
      <c r="F419" s="1">
        <v>0.1</v>
      </c>
      <c r="G419">
        <f t="shared" si="12"/>
        <v>0.53059999999999996</v>
      </c>
      <c r="H419">
        <f t="shared" si="13"/>
        <v>8.2422898086855212E-3</v>
      </c>
    </row>
    <row r="420" spans="1:8" x14ac:dyDescent="0.2">
      <c r="A420" t="s">
        <v>432</v>
      </c>
      <c r="B420">
        <f>INDEX(Velocity!$B$2:$B$566,MATCH('Velocity + Weight'!$A420,Velocity!$A$2:$A$566,0))</f>
        <v>0</v>
      </c>
      <c r="D420">
        <f>INDEX(Weight!$B$2:$B$588,MATCH('Velocity + Weight'!$A420,Weight!$A$2:$A$588,0))</f>
        <v>0.01</v>
      </c>
      <c r="E420">
        <v>-0.50407875886029629</v>
      </c>
      <c r="F420" s="1">
        <v>0.01</v>
      </c>
      <c r="G420">
        <f t="shared" si="12"/>
        <v>0.53059999999999996</v>
      </c>
      <c r="H420">
        <f t="shared" si="13"/>
        <v>1.241139703678229E-6</v>
      </c>
    </row>
    <row r="421" spans="1:8" x14ac:dyDescent="0.2">
      <c r="A421" t="s">
        <v>433</v>
      </c>
      <c r="B421">
        <f>INDEX(Velocity!$B$2:$B$566,MATCH('Velocity + Weight'!$A421,Velocity!$A$2:$A$566,0))</f>
        <v>0</v>
      </c>
      <c r="D421">
        <f>INDEX(Weight!$B$2:$B$588,MATCH('Velocity + Weight'!$A421,Weight!$A$2:$A$588,0))</f>
        <v>0.01</v>
      </c>
      <c r="E421">
        <v>-0.50407875886029629</v>
      </c>
      <c r="F421" s="1">
        <v>0.01</v>
      </c>
      <c r="G421">
        <f t="shared" si="12"/>
        <v>0.53059999999999996</v>
      </c>
      <c r="H421">
        <f t="shared" si="13"/>
        <v>1.241139703678229E-6</v>
      </c>
    </row>
    <row r="422" spans="1:8" x14ac:dyDescent="0.2">
      <c r="A422" t="s">
        <v>434</v>
      </c>
      <c r="B422">
        <f>INDEX(Velocity!$B$2:$B$566,MATCH('Velocity + Weight'!$A422,Velocity!$A$2:$A$566,0))</f>
        <v>0</v>
      </c>
      <c r="D422">
        <f>INDEX(Weight!$B$2:$B$588,MATCH('Velocity + Weight'!$A422,Weight!$A$2:$A$588,0))</f>
        <v>0.01</v>
      </c>
      <c r="E422">
        <v>-0.50407875886029629</v>
      </c>
      <c r="F422" s="1">
        <v>0.01</v>
      </c>
      <c r="G422">
        <f t="shared" si="12"/>
        <v>0.53059999999999996</v>
      </c>
      <c r="H422">
        <f t="shared" si="13"/>
        <v>1.241139703678229E-6</v>
      </c>
    </row>
    <row r="423" spans="1:8" x14ac:dyDescent="0.2">
      <c r="A423" t="s">
        <v>435</v>
      </c>
      <c r="B423">
        <f>INDEX(Velocity!$B$2:$B$566,MATCH('Velocity + Weight'!$A423,Velocity!$A$2:$A$566,0))</f>
        <v>0</v>
      </c>
      <c r="D423">
        <f>INDEX(Weight!$B$2:$B$588,MATCH('Velocity + Weight'!$A423,Weight!$A$2:$A$588,0))</f>
        <v>0.01</v>
      </c>
      <c r="E423">
        <v>-0.50407875886029629</v>
      </c>
      <c r="F423" s="1">
        <v>0.01</v>
      </c>
      <c r="G423">
        <f t="shared" si="12"/>
        <v>0.53059999999999996</v>
      </c>
      <c r="H423">
        <f t="shared" si="13"/>
        <v>1.241139703678229E-6</v>
      </c>
    </row>
    <row r="424" spans="1:8" x14ac:dyDescent="0.2">
      <c r="A424" t="s">
        <v>436</v>
      </c>
      <c r="B424">
        <f>INDEX(Velocity!$B$2:$B$566,MATCH('Velocity + Weight'!$A424,Velocity!$A$2:$A$566,0))</f>
        <v>0</v>
      </c>
      <c r="D424">
        <f>INDEX(Weight!$B$2:$B$588,MATCH('Velocity + Weight'!$A424,Weight!$A$2:$A$588,0))</f>
        <v>0.01</v>
      </c>
      <c r="E424">
        <v>-0.50407875886029629</v>
      </c>
      <c r="F424" s="1">
        <v>0.01</v>
      </c>
      <c r="G424">
        <f t="shared" si="12"/>
        <v>0.53059999999999996</v>
      </c>
      <c r="H424">
        <f t="shared" si="13"/>
        <v>1.241139703678229E-6</v>
      </c>
    </row>
    <row r="425" spans="1:8" x14ac:dyDescent="0.2">
      <c r="A425" t="s">
        <v>437</v>
      </c>
      <c r="B425">
        <f>INDEX(Velocity!$B$2:$B$566,MATCH('Velocity + Weight'!$A425,Velocity!$A$2:$A$566,0))</f>
        <v>0</v>
      </c>
      <c r="D425">
        <f>INDEX(Weight!$B$2:$B$588,MATCH('Velocity + Weight'!$A425,Weight!$A$2:$A$588,0))</f>
        <v>0.01</v>
      </c>
      <c r="E425">
        <v>-0.50407875886029629</v>
      </c>
      <c r="F425" s="1">
        <v>0.01</v>
      </c>
      <c r="G425">
        <f t="shared" si="12"/>
        <v>0.53059999999999996</v>
      </c>
      <c r="H425">
        <f t="shared" si="13"/>
        <v>1.241139703678229E-6</v>
      </c>
    </row>
    <row r="426" spans="1:8" x14ac:dyDescent="0.2">
      <c r="A426" t="s">
        <v>438</v>
      </c>
      <c r="B426">
        <f>INDEX(Velocity!$B$2:$B$566,MATCH('Velocity + Weight'!$A426,Velocity!$A$2:$A$566,0))</f>
        <v>0</v>
      </c>
      <c r="D426">
        <f>INDEX(Weight!$B$2:$B$588,MATCH('Velocity + Weight'!$A426,Weight!$A$2:$A$588,0))</f>
        <v>0.01</v>
      </c>
      <c r="E426">
        <v>-0.50407875886029629</v>
      </c>
      <c r="F426" s="1">
        <v>0.01</v>
      </c>
      <c r="G426">
        <f t="shared" si="12"/>
        <v>0.53059999999999996</v>
      </c>
      <c r="H426">
        <f t="shared" si="13"/>
        <v>1.241139703678229E-6</v>
      </c>
    </row>
    <row r="427" spans="1:8" x14ac:dyDescent="0.2">
      <c r="A427" t="s">
        <v>439</v>
      </c>
      <c r="B427">
        <f>INDEX(Velocity!$B$2:$B$566,MATCH('Velocity + Weight'!$A427,Velocity!$A$2:$A$566,0))</f>
        <v>0</v>
      </c>
      <c r="D427">
        <f>INDEX(Weight!$B$2:$B$588,MATCH('Velocity + Weight'!$A427,Weight!$A$2:$A$588,0))</f>
        <v>0.01</v>
      </c>
      <c r="E427">
        <v>-0.50407875886029629</v>
      </c>
      <c r="F427" s="1">
        <v>0.01</v>
      </c>
      <c r="G427">
        <f t="shared" si="12"/>
        <v>0.53059999999999996</v>
      </c>
      <c r="H427">
        <f t="shared" si="13"/>
        <v>1.241139703678229E-6</v>
      </c>
    </row>
    <row r="428" spans="1:8" x14ac:dyDescent="0.2">
      <c r="A428" t="s">
        <v>440</v>
      </c>
      <c r="B428">
        <f>INDEX(Velocity!$B$2:$B$566,MATCH('Velocity + Weight'!$A428,Velocity!$A$2:$A$566,0))</f>
        <v>0</v>
      </c>
      <c r="D428">
        <f>INDEX(Weight!$B$2:$B$588,MATCH('Velocity + Weight'!$A428,Weight!$A$2:$A$588,0))</f>
        <v>0.01</v>
      </c>
      <c r="E428">
        <v>-0.50407875886029629</v>
      </c>
      <c r="F428" s="1">
        <v>0.01</v>
      </c>
      <c r="G428">
        <f t="shared" si="12"/>
        <v>0.53059999999999996</v>
      </c>
      <c r="H428">
        <f t="shared" si="13"/>
        <v>1.241139703678229E-6</v>
      </c>
    </row>
    <row r="429" spans="1:8" x14ac:dyDescent="0.2">
      <c r="A429" t="s">
        <v>441</v>
      </c>
      <c r="B429">
        <f>INDEX(Velocity!$B$2:$B$566,MATCH('Velocity + Weight'!$A429,Velocity!$A$2:$A$566,0))</f>
        <v>0</v>
      </c>
      <c r="D429">
        <f>INDEX(Weight!$B$2:$B$588,MATCH('Velocity + Weight'!$A429,Weight!$A$2:$A$588,0))</f>
        <v>0.01</v>
      </c>
      <c r="E429">
        <v>-0.50407875886029629</v>
      </c>
      <c r="F429" s="1">
        <v>0.01</v>
      </c>
      <c r="G429">
        <f t="shared" si="12"/>
        <v>0.53059999999999996</v>
      </c>
      <c r="H429">
        <f t="shared" si="13"/>
        <v>1.241139703678229E-6</v>
      </c>
    </row>
    <row r="430" spans="1:8" x14ac:dyDescent="0.2">
      <c r="A430" t="s">
        <v>442</v>
      </c>
      <c r="B430">
        <f>INDEX(Velocity!$B$2:$B$566,MATCH('Velocity + Weight'!$A430,Velocity!$A$2:$A$566,0))</f>
        <v>0</v>
      </c>
      <c r="D430">
        <f>INDEX(Weight!$B$2:$B$588,MATCH('Velocity + Weight'!$A430,Weight!$A$2:$A$588,0))</f>
        <v>0.01</v>
      </c>
      <c r="E430">
        <v>-0.50407875886029629</v>
      </c>
      <c r="F430" s="1">
        <v>0.01</v>
      </c>
      <c r="G430">
        <f t="shared" si="12"/>
        <v>0.53059999999999996</v>
      </c>
      <c r="H430">
        <f t="shared" si="13"/>
        <v>1.241139703678229E-6</v>
      </c>
    </row>
    <row r="431" spans="1:8" x14ac:dyDescent="0.2">
      <c r="A431" t="s">
        <v>443</v>
      </c>
      <c r="B431">
        <f>INDEX(Velocity!$B$2:$B$566,MATCH('Velocity + Weight'!$A431,Velocity!$A$2:$A$566,0))</f>
        <v>0</v>
      </c>
      <c r="D431">
        <f>INDEX(Weight!$B$2:$B$588,MATCH('Velocity + Weight'!$A431,Weight!$A$2:$A$588,0))</f>
        <v>0</v>
      </c>
      <c r="E431">
        <v>0</v>
      </c>
      <c r="F431" s="1"/>
      <c r="G431">
        <f t="shared" si="12"/>
        <v>0.53059999999999996</v>
      </c>
      <c r="H431">
        <f t="shared" si="13"/>
        <v>0.50407999999999997</v>
      </c>
    </row>
    <row r="432" spans="1:8" x14ac:dyDescent="0.2">
      <c r="A432" t="s">
        <v>444</v>
      </c>
      <c r="B432">
        <f>INDEX(Velocity!$B$2:$B$566,MATCH('Velocity + Weight'!$A432,Velocity!$A$2:$A$566,0))</f>
        <v>0</v>
      </c>
      <c r="D432">
        <f>INDEX(Weight!$B$2:$B$588,MATCH('Velocity + Weight'!$A432,Weight!$A$2:$A$588,0))</f>
        <v>0</v>
      </c>
      <c r="E432">
        <v>0</v>
      </c>
      <c r="F432" s="1"/>
      <c r="G432">
        <f t="shared" si="12"/>
        <v>0.53059999999999996</v>
      </c>
      <c r="H432">
        <f t="shared" si="13"/>
        <v>0.50407999999999997</v>
      </c>
    </row>
    <row r="433" spans="1:8" x14ac:dyDescent="0.2">
      <c r="A433" t="s">
        <v>445</v>
      </c>
      <c r="B433">
        <f>INDEX(Velocity!$B$2:$B$566,MATCH('Velocity + Weight'!$A433,Velocity!$A$2:$A$566,0))</f>
        <v>0</v>
      </c>
      <c r="D433">
        <f>INDEX(Weight!$B$2:$B$588,MATCH('Velocity + Weight'!$A433,Weight!$A$2:$A$588,0))</f>
        <v>35</v>
      </c>
      <c r="E433" cm="1">
        <f t="array" ref="E433:E434">(F433:F434-L7)/L8</f>
        <v>2.6998578292249822</v>
      </c>
      <c r="F433" s="1">
        <v>35</v>
      </c>
      <c r="G433">
        <f t="shared" si="12"/>
        <v>0.53059999999999996</v>
      </c>
      <c r="H433">
        <f t="shared" si="13"/>
        <v>3.2039378292249823</v>
      </c>
    </row>
    <row r="434" spans="1:8" x14ac:dyDescent="0.2">
      <c r="A434" t="s">
        <v>446</v>
      </c>
      <c r="B434">
        <f>INDEX(Velocity!$B$2:$B$566,MATCH('Velocity + Weight'!$A434,Velocity!$A$2:$A$566,0))</f>
        <v>0</v>
      </c>
      <c r="D434">
        <f>INDEX(Weight!$B$2:$B$588,MATCH('Velocity + Weight'!$A434,Weight!$A$2:$A$588,0))</f>
        <v>20</v>
      </c>
      <c r="E434">
        <v>1.3263497177280066</v>
      </c>
      <c r="F434" s="1">
        <v>20</v>
      </c>
      <c r="G434">
        <f t="shared" si="12"/>
        <v>0.53059999999999996</v>
      </c>
      <c r="H434">
        <f t="shared" si="13"/>
        <v>1.8304297177280064</v>
      </c>
    </row>
    <row r="435" spans="1:8" x14ac:dyDescent="0.2">
      <c r="A435" t="s">
        <v>447</v>
      </c>
      <c r="B435">
        <f>INDEX(Velocity!$B$2:$B$566,MATCH('Velocity + Weight'!$A435,Velocity!$A$2:$A$566,0))</f>
        <v>0</v>
      </c>
      <c r="D435">
        <f>INDEX(Weight!$B$2:$B$588,MATCH('Velocity + Weight'!$A435,Weight!$A$2:$A$588,0))</f>
        <v>0</v>
      </c>
      <c r="E435">
        <v>0</v>
      </c>
      <c r="F435" s="1"/>
      <c r="G435">
        <f t="shared" si="12"/>
        <v>0.53059999999999996</v>
      </c>
      <c r="H435">
        <f t="shared" si="13"/>
        <v>0.50407999999999997</v>
      </c>
    </row>
    <row r="436" spans="1:8" x14ac:dyDescent="0.2">
      <c r="A436" t="s">
        <v>448</v>
      </c>
      <c r="B436">
        <f>INDEX(Velocity!$B$2:$B$566,MATCH('Velocity + Weight'!$A436,Velocity!$A$2:$A$566,0))</f>
        <v>0</v>
      </c>
      <c r="D436">
        <f>INDEX(Weight!$B$2:$B$588,MATCH('Velocity + Weight'!$A436,Weight!$A$2:$A$588,0))</f>
        <v>0</v>
      </c>
      <c r="E436">
        <v>0</v>
      </c>
      <c r="F436" s="1"/>
      <c r="G436">
        <f t="shared" si="12"/>
        <v>0.53059999999999996</v>
      </c>
      <c r="H436">
        <f t="shared" si="13"/>
        <v>0.50407999999999997</v>
      </c>
    </row>
    <row r="437" spans="1:8" x14ac:dyDescent="0.2">
      <c r="A437" t="s">
        <v>449</v>
      </c>
      <c r="B437">
        <f>INDEX(Velocity!$B$2:$B$566,MATCH('Velocity + Weight'!$A437,Velocity!$A$2:$A$566,0))</f>
        <v>0</v>
      </c>
      <c r="D437">
        <f>INDEX(Weight!$B$2:$B$588,MATCH('Velocity + Weight'!$A437,Weight!$A$2:$A$588,0))</f>
        <v>0.34</v>
      </c>
      <c r="E437" cm="1">
        <f t="array" ref="E437:E438">(F437:F438-L7)/L8</f>
        <v>-0.47386158040736281</v>
      </c>
      <c r="F437" s="1">
        <v>0.34</v>
      </c>
      <c r="G437">
        <f t="shared" si="12"/>
        <v>0.53059999999999996</v>
      </c>
      <c r="H437">
        <f t="shared" si="13"/>
        <v>3.0218419592637158E-2</v>
      </c>
    </row>
    <row r="438" spans="1:8" x14ac:dyDescent="0.2">
      <c r="A438" t="s">
        <v>450</v>
      </c>
      <c r="B438">
        <f>INDEX(Velocity!$B$2:$B$566,MATCH('Velocity + Weight'!$A438,Velocity!$A$2:$A$566,0))</f>
        <v>0</v>
      </c>
      <c r="D438">
        <f>INDEX(Weight!$B$2:$B$588,MATCH('Velocity + Weight'!$A438,Weight!$A$2:$A$588,0))</f>
        <v>0.34</v>
      </c>
      <c r="E438">
        <v>-0.47386158040736281</v>
      </c>
      <c r="F438" s="1">
        <v>0.34</v>
      </c>
      <c r="G438">
        <f t="shared" si="12"/>
        <v>0.53059999999999996</v>
      </c>
      <c r="H438">
        <f t="shared" si="13"/>
        <v>3.0218419592637158E-2</v>
      </c>
    </row>
    <row r="439" spans="1:8" x14ac:dyDescent="0.2">
      <c r="A439" t="s">
        <v>451</v>
      </c>
      <c r="B439">
        <f>INDEX(Velocity!$B$2:$B$566,MATCH('Velocity + Weight'!$A439,Velocity!$A$2:$A$566,0))</f>
        <v>0</v>
      </c>
      <c r="D439">
        <f>INDEX(Weight!$B$2:$B$588,MATCH('Velocity + Weight'!$A439,Weight!$A$2:$A$588,0))</f>
        <v>0</v>
      </c>
      <c r="E439">
        <v>0</v>
      </c>
      <c r="F439" s="1"/>
      <c r="G439">
        <f t="shared" si="12"/>
        <v>0.53059999999999996</v>
      </c>
      <c r="H439">
        <f t="shared" si="13"/>
        <v>0.50407999999999997</v>
      </c>
    </row>
    <row r="440" spans="1:8" x14ac:dyDescent="0.2">
      <c r="A440" t="s">
        <v>452</v>
      </c>
      <c r="B440">
        <f>INDEX(Velocity!$B$2:$B$566,MATCH('Velocity + Weight'!$A440,Velocity!$A$2:$A$566,0))</f>
        <v>0</v>
      </c>
      <c r="D440">
        <f>INDEX(Weight!$B$2:$B$588,MATCH('Velocity + Weight'!$A440,Weight!$A$2:$A$588,0))</f>
        <v>0.34</v>
      </c>
      <c r="E440">
        <f>(F440-L7)/L8</f>
        <v>-0.47386158040736281</v>
      </c>
      <c r="F440" s="1">
        <v>0.34</v>
      </c>
      <c r="G440">
        <f t="shared" si="12"/>
        <v>0.53059999999999996</v>
      </c>
      <c r="H440">
        <f t="shared" si="13"/>
        <v>3.0218419592637158E-2</v>
      </c>
    </row>
    <row r="441" spans="1:8" x14ac:dyDescent="0.2">
      <c r="A441" t="s">
        <v>453</v>
      </c>
      <c r="B441">
        <f>INDEX(Velocity!$B$2:$B$566,MATCH('Velocity + Weight'!$A441,Velocity!$A$2:$A$566,0))</f>
        <v>0</v>
      </c>
      <c r="D441">
        <f>INDEX(Weight!$B$2:$B$588,MATCH('Velocity + Weight'!$A441,Weight!$A$2:$A$588,0))</f>
        <v>0</v>
      </c>
      <c r="E441">
        <v>0</v>
      </c>
      <c r="F441" s="1"/>
      <c r="G441">
        <f t="shared" si="12"/>
        <v>0.53059999999999996</v>
      </c>
      <c r="H441">
        <f t="shared" si="13"/>
        <v>0.50407999999999997</v>
      </c>
    </row>
    <row r="442" spans="1:8" x14ac:dyDescent="0.2">
      <c r="A442" t="s">
        <v>454</v>
      </c>
      <c r="B442">
        <f>INDEX(Velocity!$B$2:$B$566,MATCH('Velocity + Weight'!$A442,Velocity!$A$2:$A$566,0))</f>
        <v>0</v>
      </c>
      <c r="D442">
        <f>INDEX(Weight!$B$2:$B$588,MATCH('Velocity + Weight'!$A442,Weight!$A$2:$A$588,0))</f>
        <v>0</v>
      </c>
      <c r="E442">
        <v>0</v>
      </c>
      <c r="F442" s="1"/>
      <c r="G442">
        <f t="shared" si="12"/>
        <v>0.53059999999999996</v>
      </c>
      <c r="H442">
        <f t="shared" si="13"/>
        <v>0.50407999999999997</v>
      </c>
    </row>
    <row r="443" spans="1:8" x14ac:dyDescent="0.2">
      <c r="A443" t="s">
        <v>455</v>
      </c>
      <c r="B443">
        <f>INDEX(Velocity!$B$2:$B$566,MATCH('Velocity + Weight'!$A443,Velocity!$A$2:$A$566,0))</f>
        <v>0</v>
      </c>
      <c r="D443">
        <f>INDEX(Weight!$B$2:$B$588,MATCH('Velocity + Weight'!$A443,Weight!$A$2:$A$588,0))</f>
        <v>0</v>
      </c>
      <c r="E443">
        <v>0</v>
      </c>
      <c r="F443" s="1"/>
      <c r="G443">
        <f t="shared" si="12"/>
        <v>0.53059999999999996</v>
      </c>
      <c r="H443">
        <f t="shared" si="13"/>
        <v>0.50407999999999997</v>
      </c>
    </row>
    <row r="444" spans="1:8" x14ac:dyDescent="0.2">
      <c r="A444" t="s">
        <v>456</v>
      </c>
      <c r="B444">
        <f>INDEX(Velocity!$B$2:$B$566,MATCH('Velocity + Weight'!$A444,Velocity!$A$2:$A$566,0))</f>
        <v>0</v>
      </c>
      <c r="D444">
        <f>INDEX(Weight!$B$2:$B$588,MATCH('Velocity + Weight'!$A444,Weight!$A$2:$A$588,0))</f>
        <v>2</v>
      </c>
      <c r="E444" cm="1">
        <f t="array" ref="E444:E496">(F444:F496-L7)/L8</f>
        <v>-0.32186001606836417</v>
      </c>
      <c r="F444" s="1">
        <v>2</v>
      </c>
      <c r="G444">
        <f t="shared" si="12"/>
        <v>0.53059999999999996</v>
      </c>
      <c r="H444">
        <f t="shared" si="13"/>
        <v>0.1822199839316358</v>
      </c>
    </row>
    <row r="445" spans="1:8" x14ac:dyDescent="0.2">
      <c r="A445" t="s">
        <v>457</v>
      </c>
      <c r="B445">
        <f>INDEX(Velocity!$B$2:$B$566,MATCH('Velocity + Weight'!$A445,Velocity!$A$2:$A$566,0))</f>
        <v>0</v>
      </c>
      <c r="D445">
        <f>INDEX(Weight!$B$2:$B$588,MATCH('Velocity + Weight'!$A445,Weight!$A$2:$A$588,0))</f>
        <v>0.22</v>
      </c>
      <c r="E445">
        <v>-0.48484964529933866</v>
      </c>
      <c r="F445" s="1">
        <v>0.22</v>
      </c>
      <c r="G445">
        <f t="shared" si="12"/>
        <v>0.53059999999999996</v>
      </c>
      <c r="H445">
        <f t="shared" si="13"/>
        <v>1.9230354700661312E-2</v>
      </c>
    </row>
    <row r="446" spans="1:8" x14ac:dyDescent="0.2">
      <c r="A446" t="s">
        <v>458</v>
      </c>
      <c r="B446">
        <f>INDEX(Velocity!$B$2:$B$566,MATCH('Velocity + Weight'!$A446,Velocity!$A$2:$A$566,0))</f>
        <v>0</v>
      </c>
      <c r="D446">
        <f>INDEX(Weight!$B$2:$B$588,MATCH('Velocity + Weight'!$A446,Weight!$A$2:$A$588,0))</f>
        <v>2</v>
      </c>
      <c r="E446">
        <v>-0.32186001606836417</v>
      </c>
      <c r="F446" s="1">
        <v>2</v>
      </c>
      <c r="G446">
        <f t="shared" si="12"/>
        <v>0.53059999999999996</v>
      </c>
      <c r="H446">
        <f t="shared" si="13"/>
        <v>0.1822199839316358</v>
      </c>
    </row>
    <row r="447" spans="1:8" x14ac:dyDescent="0.2">
      <c r="A447" t="s">
        <v>459</v>
      </c>
      <c r="B447">
        <f>INDEX(Velocity!$B$2:$B$566,MATCH('Velocity + Weight'!$A447,Velocity!$A$2:$A$566,0))</f>
        <v>0</v>
      </c>
      <c r="D447">
        <f>INDEX(Weight!$B$2:$B$588,MATCH('Velocity + Weight'!$A447,Weight!$A$2:$A$588,0))</f>
        <v>0.22</v>
      </c>
      <c r="E447">
        <v>-0.48484964529933866</v>
      </c>
      <c r="F447" s="1">
        <v>0.22</v>
      </c>
      <c r="G447">
        <f t="shared" si="12"/>
        <v>0.53059999999999996</v>
      </c>
      <c r="H447">
        <f t="shared" si="13"/>
        <v>1.9230354700661312E-2</v>
      </c>
    </row>
    <row r="448" spans="1:8" x14ac:dyDescent="0.2">
      <c r="A448" t="s">
        <v>460</v>
      </c>
      <c r="B448">
        <f>INDEX(Velocity!$B$2:$B$566,MATCH('Velocity + Weight'!$A448,Velocity!$A$2:$A$566,0))</f>
        <v>0</v>
      </c>
      <c r="D448">
        <f>INDEX(Weight!$B$2:$B$588,MATCH('Velocity + Weight'!$A448,Weight!$A$2:$A$588,0))</f>
        <v>1.3</v>
      </c>
      <c r="E448">
        <v>-0.38595706127155638</v>
      </c>
      <c r="F448" s="1">
        <v>1.3</v>
      </c>
      <c r="G448">
        <f t="shared" si="12"/>
        <v>0.53059999999999996</v>
      </c>
      <c r="H448">
        <f t="shared" si="13"/>
        <v>0.11812293872844359</v>
      </c>
    </row>
    <row r="449" spans="1:8" x14ac:dyDescent="0.2">
      <c r="A449" t="s">
        <v>461</v>
      </c>
      <c r="B449">
        <f>INDEX(Velocity!$B$2:$B$566,MATCH('Velocity + Weight'!$A449,Velocity!$A$2:$A$566,0))</f>
        <v>0</v>
      </c>
      <c r="D449">
        <f>INDEX(Weight!$B$2:$B$588,MATCH('Velocity + Weight'!$A449,Weight!$A$2:$A$588,0))</f>
        <v>1.35</v>
      </c>
      <c r="E449">
        <v>-0.38137870089989984</v>
      </c>
      <c r="F449" s="1">
        <v>1.35</v>
      </c>
      <c r="G449">
        <f t="shared" si="12"/>
        <v>0.53059999999999996</v>
      </c>
      <c r="H449">
        <f t="shared" si="13"/>
        <v>0.12270129910010014</v>
      </c>
    </row>
    <row r="450" spans="1:8" x14ac:dyDescent="0.2">
      <c r="A450" t="s">
        <v>462</v>
      </c>
      <c r="B450">
        <f>INDEX(Velocity!$B$2:$B$566,MATCH('Velocity + Weight'!$A450,Velocity!$A$2:$A$566,0))</f>
        <v>0</v>
      </c>
      <c r="D450">
        <f>INDEX(Weight!$B$2:$B$588,MATCH('Velocity + Weight'!$A450,Weight!$A$2:$A$588,0))</f>
        <v>0.65</v>
      </c>
      <c r="E450">
        <v>-0.44547574610309193</v>
      </c>
      <c r="F450" s="1">
        <v>0.65</v>
      </c>
      <c r="G450">
        <f t="shared" si="12"/>
        <v>0.53059999999999996</v>
      </c>
      <c r="H450">
        <f t="shared" si="13"/>
        <v>5.8604253896908043E-2</v>
      </c>
    </row>
    <row r="451" spans="1:8" x14ac:dyDescent="0.2">
      <c r="A451" t="s">
        <v>463</v>
      </c>
      <c r="B451">
        <f>INDEX(Velocity!$B$2:$B$566,MATCH('Velocity + Weight'!$A451,Velocity!$A$2:$A$566,0))</f>
        <v>0</v>
      </c>
      <c r="D451">
        <f>INDEX(Weight!$B$2:$B$588,MATCH('Velocity + Weight'!$A451,Weight!$A$2:$A$588,0))</f>
        <v>0.75</v>
      </c>
      <c r="E451">
        <v>-0.43631902535977879</v>
      </c>
      <c r="F451" s="1">
        <v>0.75</v>
      </c>
      <c r="G451">
        <f t="shared" ref="G451:G514" si="14">C451+0.5306</f>
        <v>0.53059999999999996</v>
      </c>
      <c r="H451">
        <f t="shared" ref="H451:H514" si="15">E451+0.50408</f>
        <v>6.7760974640221183E-2</v>
      </c>
    </row>
    <row r="452" spans="1:8" x14ac:dyDescent="0.2">
      <c r="A452" t="s">
        <v>464</v>
      </c>
      <c r="B452">
        <f>INDEX(Velocity!$B$2:$B$566,MATCH('Velocity + Weight'!$A452,Velocity!$A$2:$A$566,0))</f>
        <v>0</v>
      </c>
      <c r="D452">
        <f>INDEX(Weight!$B$2:$B$588,MATCH('Velocity + Weight'!$A452,Weight!$A$2:$A$588,0))</f>
        <v>0.2</v>
      </c>
      <c r="E452">
        <v>-0.48668098944800126</v>
      </c>
      <c r="F452" s="1">
        <v>0.2</v>
      </c>
      <c r="G452">
        <f t="shared" si="14"/>
        <v>0.53059999999999996</v>
      </c>
      <c r="H452">
        <f t="shared" si="15"/>
        <v>1.7399010551998717E-2</v>
      </c>
    </row>
    <row r="453" spans="1:8" x14ac:dyDescent="0.2">
      <c r="A453" t="s">
        <v>466</v>
      </c>
      <c r="B453">
        <f>INDEX(Velocity!$B$2:$B$566,MATCH('Velocity + Weight'!$A453,Velocity!$A$2:$A$566,0))</f>
        <v>0</v>
      </c>
      <c r="D453">
        <f>INDEX(Weight!$B$2:$B$588,MATCH('Velocity + Weight'!$A453,Weight!$A$2:$A$588,0))</f>
        <v>0.2</v>
      </c>
      <c r="E453">
        <v>-0.48668098944800126</v>
      </c>
      <c r="F453" s="1">
        <v>0.2</v>
      </c>
      <c r="G453">
        <f t="shared" si="14"/>
        <v>0.53059999999999996</v>
      </c>
      <c r="H453">
        <f t="shared" si="15"/>
        <v>1.7399010551998717E-2</v>
      </c>
    </row>
    <row r="454" spans="1:8" x14ac:dyDescent="0.2">
      <c r="A454" t="s">
        <v>467</v>
      </c>
      <c r="B454">
        <f>INDEX(Velocity!$B$2:$B$566,MATCH('Velocity + Weight'!$A454,Velocity!$A$2:$A$566,0))</f>
        <v>0</v>
      </c>
      <c r="D454">
        <f>INDEX(Weight!$B$2:$B$588,MATCH('Velocity + Weight'!$A454,Weight!$A$2:$A$588,0))</f>
        <v>0.2</v>
      </c>
      <c r="E454">
        <v>-0.48668098944800126</v>
      </c>
      <c r="F454" s="1">
        <v>0.2</v>
      </c>
      <c r="G454">
        <f t="shared" si="14"/>
        <v>0.53059999999999996</v>
      </c>
      <c r="H454">
        <f t="shared" si="15"/>
        <v>1.7399010551998717E-2</v>
      </c>
    </row>
    <row r="455" spans="1:8" x14ac:dyDescent="0.2">
      <c r="A455" t="s">
        <v>295</v>
      </c>
      <c r="B455">
        <f>INDEX(Velocity!$B$2:$B$566,MATCH('Velocity + Weight'!$A455,Velocity!$A$2:$A$566,0))</f>
        <v>0</v>
      </c>
      <c r="D455">
        <f>INDEX(Weight!$B$2:$B$588,MATCH('Velocity + Weight'!$A455,Weight!$A$2:$A$588,0))</f>
        <v>0.2</v>
      </c>
      <c r="E455">
        <v>-0.48668098944800126</v>
      </c>
      <c r="F455" s="1">
        <v>0.2</v>
      </c>
      <c r="G455">
        <f t="shared" si="14"/>
        <v>0.53059999999999996</v>
      </c>
      <c r="H455">
        <f t="shared" si="15"/>
        <v>1.7399010551998717E-2</v>
      </c>
    </row>
    <row r="456" spans="1:8" x14ac:dyDescent="0.2">
      <c r="A456" t="s">
        <v>468</v>
      </c>
      <c r="B456">
        <f>INDEX(Velocity!$B$2:$B$566,MATCH('Velocity + Weight'!$A456,Velocity!$A$2:$A$566,0))</f>
        <v>0</v>
      </c>
      <c r="D456">
        <f>INDEX(Weight!$B$2:$B$588,MATCH('Velocity + Weight'!$A456,Weight!$A$2:$A$588,0))</f>
        <v>0.2</v>
      </c>
      <c r="E456">
        <v>-0.48668098944800126</v>
      </c>
      <c r="F456" s="1">
        <v>0.2</v>
      </c>
      <c r="G456">
        <f t="shared" si="14"/>
        <v>0.53059999999999996</v>
      </c>
      <c r="H456">
        <f t="shared" si="15"/>
        <v>1.7399010551998717E-2</v>
      </c>
    </row>
    <row r="457" spans="1:8" x14ac:dyDescent="0.2">
      <c r="A457" t="s">
        <v>469</v>
      </c>
      <c r="B457">
        <f>INDEX(Velocity!$B$2:$B$566,MATCH('Velocity + Weight'!$A457,Velocity!$A$2:$A$566,0))</f>
        <v>0</v>
      </c>
      <c r="D457">
        <f>INDEX(Weight!$B$2:$B$588,MATCH('Velocity + Weight'!$A457,Weight!$A$2:$A$588,0))</f>
        <v>0.35</v>
      </c>
      <c r="E457">
        <v>-0.47294590833303152</v>
      </c>
      <c r="F457" s="1">
        <v>0.35</v>
      </c>
      <c r="G457">
        <f t="shared" si="14"/>
        <v>0.53059999999999996</v>
      </c>
      <c r="H457">
        <f t="shared" si="15"/>
        <v>3.1134091666968455E-2</v>
      </c>
    </row>
    <row r="458" spans="1:8" x14ac:dyDescent="0.2">
      <c r="A458" t="s">
        <v>470</v>
      </c>
      <c r="B458">
        <f>INDEX(Velocity!$B$2:$B$566,MATCH('Velocity + Weight'!$A458,Velocity!$A$2:$A$566,0))</f>
        <v>0</v>
      </c>
      <c r="D458">
        <f>INDEX(Weight!$B$2:$B$588,MATCH('Velocity + Weight'!$A458,Weight!$A$2:$A$588,0))</f>
        <v>0.25</v>
      </c>
      <c r="E458">
        <v>-0.48210262907634466</v>
      </c>
      <c r="F458" s="1">
        <v>0.25</v>
      </c>
      <c r="G458">
        <f t="shared" si="14"/>
        <v>0.53059999999999996</v>
      </c>
      <c r="H458">
        <f t="shared" si="15"/>
        <v>2.1977370923655315E-2</v>
      </c>
    </row>
    <row r="459" spans="1:8" x14ac:dyDescent="0.2">
      <c r="A459" t="s">
        <v>471</v>
      </c>
      <c r="B459">
        <f>INDEX(Velocity!$B$2:$B$566,MATCH('Velocity + Weight'!$A459,Velocity!$A$2:$A$566,0))</f>
        <v>0</v>
      </c>
      <c r="D459">
        <f>INDEX(Weight!$B$2:$B$588,MATCH('Velocity + Weight'!$A459,Weight!$A$2:$A$588,0))</f>
        <v>0.25</v>
      </c>
      <c r="E459">
        <v>-0.48210262907634466</v>
      </c>
      <c r="F459" s="1">
        <v>0.25</v>
      </c>
      <c r="G459">
        <f t="shared" si="14"/>
        <v>0.53059999999999996</v>
      </c>
      <c r="H459">
        <f t="shared" si="15"/>
        <v>2.1977370923655315E-2</v>
      </c>
    </row>
    <row r="460" spans="1:8" x14ac:dyDescent="0.2">
      <c r="A460" t="s">
        <v>472</v>
      </c>
      <c r="B460">
        <f>INDEX(Velocity!$B$2:$B$566,MATCH('Velocity + Weight'!$A460,Velocity!$A$2:$A$566,0))</f>
        <v>0</v>
      </c>
      <c r="D460">
        <f>INDEX(Weight!$B$2:$B$588,MATCH('Velocity + Weight'!$A460,Weight!$A$2:$A$588,0))</f>
        <v>0.13</v>
      </c>
      <c r="E460">
        <v>-0.4930906939683205</v>
      </c>
      <c r="F460" s="1">
        <v>0.13</v>
      </c>
      <c r="G460">
        <f t="shared" si="14"/>
        <v>0.53059999999999996</v>
      </c>
      <c r="H460">
        <f t="shared" si="15"/>
        <v>1.0989306031679469E-2</v>
      </c>
    </row>
    <row r="461" spans="1:8" x14ac:dyDescent="0.2">
      <c r="A461" t="s">
        <v>473</v>
      </c>
      <c r="B461">
        <f>INDEX(Velocity!$B$2:$B$566,MATCH('Velocity + Weight'!$A461,Velocity!$A$2:$A$566,0))</f>
        <v>0</v>
      </c>
      <c r="D461">
        <f>INDEX(Weight!$B$2:$B$588,MATCH('Velocity + Weight'!$A461,Weight!$A$2:$A$588,0))</f>
        <v>1.2</v>
      </c>
      <c r="E461">
        <v>-0.39511378201486952</v>
      </c>
      <c r="F461" s="1">
        <v>1.2</v>
      </c>
      <c r="G461">
        <f t="shared" si="14"/>
        <v>0.53059999999999996</v>
      </c>
      <c r="H461">
        <f t="shared" si="15"/>
        <v>0.10896621798513045</v>
      </c>
    </row>
    <row r="462" spans="1:8" x14ac:dyDescent="0.2">
      <c r="A462" t="s">
        <v>296</v>
      </c>
      <c r="B462">
        <f>INDEX(Velocity!$B$2:$B$566,MATCH('Velocity + Weight'!$A462,Velocity!$A$2:$A$566,0))</f>
        <v>0</v>
      </c>
      <c r="D462">
        <f>INDEX(Weight!$B$2:$B$588,MATCH('Velocity + Weight'!$A462,Weight!$A$2:$A$588,0))</f>
        <v>0.57999999999999996</v>
      </c>
      <c r="E462">
        <v>-0.45188545062341118</v>
      </c>
      <c r="F462" s="1">
        <v>0.57999999999999996</v>
      </c>
      <c r="G462">
        <f t="shared" si="14"/>
        <v>0.53059999999999996</v>
      </c>
      <c r="H462">
        <f t="shared" si="15"/>
        <v>5.2194549376588795E-2</v>
      </c>
    </row>
    <row r="463" spans="1:8" x14ac:dyDescent="0.2">
      <c r="A463" t="s">
        <v>476</v>
      </c>
      <c r="B463">
        <f>INDEX(Velocity!$B$2:$B$566,MATCH('Velocity + Weight'!$A463,Velocity!$A$2:$A$566,0))</f>
        <v>0</v>
      </c>
      <c r="D463">
        <f>INDEX(Weight!$B$2:$B$588,MATCH('Velocity + Weight'!$A463,Weight!$A$2:$A$588,0))</f>
        <v>0.15</v>
      </c>
      <c r="E463">
        <v>-0.4912593498196578</v>
      </c>
      <c r="F463" s="1">
        <v>0.15</v>
      </c>
      <c r="G463">
        <f t="shared" si="14"/>
        <v>0.53059999999999996</v>
      </c>
      <c r="H463">
        <f t="shared" si="15"/>
        <v>1.2820650180342175E-2</v>
      </c>
    </row>
    <row r="464" spans="1:8" x14ac:dyDescent="0.2">
      <c r="A464" t="s">
        <v>478</v>
      </c>
      <c r="B464">
        <f>INDEX(Velocity!$B$2:$B$566,MATCH('Velocity + Weight'!$A464,Velocity!$A$2:$A$566,0))</f>
        <v>0</v>
      </c>
      <c r="D464">
        <f>INDEX(Weight!$B$2:$B$588,MATCH('Velocity + Weight'!$A464,Weight!$A$2:$A$588,0))</f>
        <v>0.16</v>
      </c>
      <c r="E464">
        <v>-0.4903436777453265</v>
      </c>
      <c r="F464" s="1">
        <v>0.16</v>
      </c>
      <c r="G464">
        <f t="shared" si="14"/>
        <v>0.53059999999999996</v>
      </c>
      <c r="H464">
        <f t="shared" si="15"/>
        <v>1.3736322254673472E-2</v>
      </c>
    </row>
    <row r="465" spans="1:8" x14ac:dyDescent="0.2">
      <c r="A465" t="s">
        <v>479</v>
      </c>
      <c r="B465">
        <f>INDEX(Velocity!$B$2:$B$566,MATCH('Velocity + Weight'!$A465,Velocity!$A$2:$A$566,0))</f>
        <v>0</v>
      </c>
      <c r="D465">
        <f>INDEX(Weight!$B$2:$B$588,MATCH('Velocity + Weight'!$A465,Weight!$A$2:$A$588,0))</f>
        <v>0.14000000000000001</v>
      </c>
      <c r="E465">
        <v>-0.49217502189398921</v>
      </c>
      <c r="F465" s="1">
        <v>0.14000000000000001</v>
      </c>
      <c r="G465">
        <f t="shared" si="14"/>
        <v>0.53059999999999996</v>
      </c>
      <c r="H465">
        <f t="shared" si="15"/>
        <v>1.1904978106010766E-2</v>
      </c>
    </row>
    <row r="466" spans="1:8" x14ac:dyDescent="0.2">
      <c r="A466" t="s">
        <v>480</v>
      </c>
      <c r="B466">
        <f>INDEX(Velocity!$B$2:$B$566,MATCH('Velocity + Weight'!$A466,Velocity!$A$2:$A$566,0))</f>
        <v>0</v>
      </c>
      <c r="D466">
        <f>INDEX(Weight!$B$2:$B$588,MATCH('Velocity + Weight'!$A466,Weight!$A$2:$A$588,0))</f>
        <v>0.2</v>
      </c>
      <c r="E466">
        <v>-0.48668098944800126</v>
      </c>
      <c r="F466" s="1">
        <v>0.2</v>
      </c>
      <c r="G466">
        <f t="shared" si="14"/>
        <v>0.53059999999999996</v>
      </c>
      <c r="H466">
        <f t="shared" si="15"/>
        <v>1.7399010551998717E-2</v>
      </c>
    </row>
    <row r="467" spans="1:8" x14ac:dyDescent="0.2">
      <c r="A467" t="s">
        <v>481</v>
      </c>
      <c r="B467">
        <f>INDEX(Velocity!$B$2:$B$566,MATCH('Velocity + Weight'!$A467,Velocity!$A$2:$A$566,0))</f>
        <v>0</v>
      </c>
      <c r="D467">
        <f>INDEX(Weight!$B$2:$B$588,MATCH('Velocity + Weight'!$A467,Weight!$A$2:$A$588,0))</f>
        <v>2</v>
      </c>
      <c r="E467">
        <v>-0.32186001606836417</v>
      </c>
      <c r="F467" s="1">
        <v>2</v>
      </c>
      <c r="G467">
        <f t="shared" si="14"/>
        <v>0.53059999999999996</v>
      </c>
      <c r="H467">
        <f t="shared" si="15"/>
        <v>0.1822199839316358</v>
      </c>
    </row>
    <row r="468" spans="1:8" x14ac:dyDescent="0.2">
      <c r="A468" t="s">
        <v>482</v>
      </c>
      <c r="B468">
        <f>INDEX(Velocity!$B$2:$B$566,MATCH('Velocity + Weight'!$A468,Velocity!$A$2:$A$566,0))</f>
        <v>0</v>
      </c>
      <c r="D468">
        <f>INDEX(Weight!$B$2:$B$588,MATCH('Velocity + Weight'!$A468,Weight!$A$2:$A$588,0))</f>
        <v>0.16</v>
      </c>
      <c r="E468">
        <v>-0.4903436777453265</v>
      </c>
      <c r="F468" s="1">
        <v>0.16</v>
      </c>
      <c r="G468">
        <f t="shared" si="14"/>
        <v>0.53059999999999996</v>
      </c>
      <c r="H468">
        <f t="shared" si="15"/>
        <v>1.3736322254673472E-2</v>
      </c>
    </row>
    <row r="469" spans="1:8" x14ac:dyDescent="0.2">
      <c r="A469" t="s">
        <v>484</v>
      </c>
      <c r="B469">
        <f>INDEX(Velocity!$B$2:$B$566,MATCH('Velocity + Weight'!$A469,Velocity!$A$2:$A$566,0))</f>
        <v>0</v>
      </c>
      <c r="D469">
        <f>INDEX(Weight!$B$2:$B$588,MATCH('Velocity + Weight'!$A469,Weight!$A$2:$A$588,0))</f>
        <v>0.16</v>
      </c>
      <c r="E469">
        <v>-0.4903436777453265</v>
      </c>
      <c r="F469" s="1">
        <v>0.16</v>
      </c>
      <c r="G469">
        <f t="shared" si="14"/>
        <v>0.53059999999999996</v>
      </c>
      <c r="H469">
        <f t="shared" si="15"/>
        <v>1.3736322254673472E-2</v>
      </c>
    </row>
    <row r="470" spans="1:8" x14ac:dyDescent="0.2">
      <c r="A470" t="s">
        <v>485</v>
      </c>
      <c r="B470">
        <f>INDEX(Velocity!$B$2:$B$566,MATCH('Velocity + Weight'!$A470,Velocity!$A$2:$A$566,0))</f>
        <v>0</v>
      </c>
      <c r="D470">
        <f>INDEX(Weight!$B$2:$B$588,MATCH('Velocity + Weight'!$A470,Weight!$A$2:$A$588,0))</f>
        <v>0.2</v>
      </c>
      <c r="E470">
        <v>-0.48668098944800126</v>
      </c>
      <c r="F470" s="1">
        <v>0.2</v>
      </c>
      <c r="G470">
        <f t="shared" si="14"/>
        <v>0.53059999999999996</v>
      </c>
      <c r="H470">
        <f t="shared" si="15"/>
        <v>1.7399010551998717E-2</v>
      </c>
    </row>
    <row r="471" spans="1:8" x14ac:dyDescent="0.2">
      <c r="A471" t="s">
        <v>486</v>
      </c>
      <c r="B471">
        <f>INDEX(Velocity!$B$2:$B$566,MATCH('Velocity + Weight'!$A471,Velocity!$A$2:$A$566,0))</f>
        <v>0</v>
      </c>
      <c r="D471">
        <f>INDEX(Weight!$B$2:$B$588,MATCH('Velocity + Weight'!$A471,Weight!$A$2:$A$588,0))</f>
        <v>0.15</v>
      </c>
      <c r="E471">
        <v>-0.4912593498196578</v>
      </c>
      <c r="F471" s="1">
        <v>0.15</v>
      </c>
      <c r="G471">
        <f t="shared" si="14"/>
        <v>0.53059999999999996</v>
      </c>
      <c r="H471">
        <f t="shared" si="15"/>
        <v>1.2820650180342175E-2</v>
      </c>
    </row>
    <row r="472" spans="1:8" x14ac:dyDescent="0.2">
      <c r="A472" t="s">
        <v>487</v>
      </c>
      <c r="B472">
        <f>INDEX(Velocity!$B$2:$B$566,MATCH('Velocity + Weight'!$A472,Velocity!$A$2:$A$566,0))</f>
        <v>0</v>
      </c>
      <c r="D472">
        <f>INDEX(Weight!$B$2:$B$588,MATCH('Velocity + Weight'!$A472,Weight!$A$2:$A$588,0))</f>
        <v>0.16</v>
      </c>
      <c r="E472">
        <v>-0.4903436777453265</v>
      </c>
      <c r="F472" s="1">
        <v>0.16</v>
      </c>
      <c r="G472">
        <f t="shared" si="14"/>
        <v>0.53059999999999996</v>
      </c>
      <c r="H472">
        <f t="shared" si="15"/>
        <v>1.3736322254673472E-2</v>
      </c>
    </row>
    <row r="473" spans="1:8" x14ac:dyDescent="0.2">
      <c r="A473" t="s">
        <v>488</v>
      </c>
      <c r="B473">
        <f>INDEX(Velocity!$B$2:$B$566,MATCH('Velocity + Weight'!$A473,Velocity!$A$2:$A$566,0))</f>
        <v>0</v>
      </c>
      <c r="D473">
        <f>INDEX(Weight!$B$2:$B$588,MATCH('Velocity + Weight'!$A473,Weight!$A$2:$A$588,0))</f>
        <v>0.16</v>
      </c>
      <c r="E473">
        <v>-0.4903436777453265</v>
      </c>
      <c r="F473" s="1">
        <v>0.16</v>
      </c>
      <c r="G473">
        <f t="shared" si="14"/>
        <v>0.53059999999999996</v>
      </c>
      <c r="H473">
        <f t="shared" si="15"/>
        <v>1.3736322254673472E-2</v>
      </c>
    </row>
    <row r="474" spans="1:8" x14ac:dyDescent="0.2">
      <c r="A474" t="s">
        <v>489</v>
      </c>
      <c r="B474">
        <f>INDEX(Velocity!$B$2:$B$566,MATCH('Velocity + Weight'!$A474,Velocity!$A$2:$A$566,0))</f>
        <v>0</v>
      </c>
      <c r="D474">
        <f>INDEX(Weight!$B$2:$B$588,MATCH('Velocity + Weight'!$A474,Weight!$A$2:$A$588,0))</f>
        <v>0.16</v>
      </c>
      <c r="E474">
        <v>-0.4903436777453265</v>
      </c>
      <c r="F474" s="1">
        <v>0.16</v>
      </c>
      <c r="G474">
        <f t="shared" si="14"/>
        <v>0.53059999999999996</v>
      </c>
      <c r="H474">
        <f t="shared" si="15"/>
        <v>1.3736322254673472E-2</v>
      </c>
    </row>
    <row r="475" spans="1:8" x14ac:dyDescent="0.2">
      <c r="A475" t="s">
        <v>294</v>
      </c>
      <c r="B475">
        <f>INDEX(Velocity!$B$2:$B$566,MATCH('Velocity + Weight'!$A475,Velocity!$A$2:$A$566,0))</f>
        <v>0</v>
      </c>
      <c r="D475">
        <f>INDEX(Weight!$B$2:$B$588,MATCH('Velocity + Weight'!$A475,Weight!$A$2:$A$588,0))</f>
        <v>0.2</v>
      </c>
      <c r="E475">
        <v>-0.48668098944800126</v>
      </c>
      <c r="F475" s="1">
        <v>0.2</v>
      </c>
      <c r="G475">
        <f t="shared" si="14"/>
        <v>0.53059999999999996</v>
      </c>
      <c r="H475">
        <f t="shared" si="15"/>
        <v>1.7399010551998717E-2</v>
      </c>
    </row>
    <row r="476" spans="1:8" x14ac:dyDescent="0.2">
      <c r="A476" t="s">
        <v>491</v>
      </c>
      <c r="B476">
        <f>INDEX(Velocity!$B$2:$B$566,MATCH('Velocity + Weight'!$A476,Velocity!$A$2:$A$566,0))</f>
        <v>0</v>
      </c>
      <c r="D476">
        <f>INDEX(Weight!$B$2:$B$588,MATCH('Velocity + Weight'!$A476,Weight!$A$2:$A$588,0))</f>
        <v>0.17</v>
      </c>
      <c r="E476">
        <v>-0.4894280056709952</v>
      </c>
      <c r="F476" s="1">
        <v>0.17</v>
      </c>
      <c r="G476">
        <f t="shared" si="14"/>
        <v>0.53059999999999996</v>
      </c>
      <c r="H476">
        <f t="shared" si="15"/>
        <v>1.4651994329004769E-2</v>
      </c>
    </row>
    <row r="477" spans="1:8" x14ac:dyDescent="0.2">
      <c r="A477" t="s">
        <v>8</v>
      </c>
      <c r="B477">
        <f>INDEX(Velocity!$B$2:$B$566,MATCH('Velocity + Weight'!$A477,Velocity!$A$2:$A$566,0))</f>
        <v>0</v>
      </c>
      <c r="D477">
        <f>INDEX(Weight!$B$2:$B$588,MATCH('Velocity + Weight'!$A477,Weight!$A$2:$A$588,0))</f>
        <v>0.25</v>
      </c>
      <c r="E477">
        <v>-0.48210262907634466</v>
      </c>
      <c r="F477" s="1">
        <v>0.25</v>
      </c>
      <c r="G477">
        <f t="shared" si="14"/>
        <v>0.53059999999999996</v>
      </c>
      <c r="H477">
        <f t="shared" si="15"/>
        <v>2.1977370923655315E-2</v>
      </c>
    </row>
    <row r="478" spans="1:8" x14ac:dyDescent="0.2">
      <c r="A478" t="s">
        <v>492</v>
      </c>
      <c r="B478">
        <f>INDEX(Velocity!$B$2:$B$566,MATCH('Velocity + Weight'!$A478,Velocity!$A$2:$A$566,0))</f>
        <v>0</v>
      </c>
      <c r="D478">
        <f>INDEX(Weight!$B$2:$B$588,MATCH('Velocity + Weight'!$A478,Weight!$A$2:$A$588,0))</f>
        <v>0.2</v>
      </c>
      <c r="E478">
        <v>-0.48668098944800126</v>
      </c>
      <c r="F478" s="1">
        <v>0.2</v>
      </c>
      <c r="G478">
        <f t="shared" si="14"/>
        <v>0.53059999999999996</v>
      </c>
      <c r="H478">
        <f t="shared" si="15"/>
        <v>1.7399010551998717E-2</v>
      </c>
    </row>
    <row r="479" spans="1:8" x14ac:dyDescent="0.2">
      <c r="A479" t="s">
        <v>493</v>
      </c>
      <c r="B479">
        <f>INDEX(Velocity!$B$2:$B$566,MATCH('Velocity + Weight'!$A479,Velocity!$A$2:$A$566,0))</f>
        <v>0</v>
      </c>
      <c r="D479">
        <f>INDEX(Weight!$B$2:$B$588,MATCH('Velocity + Weight'!$A479,Weight!$A$2:$A$588,0))</f>
        <v>0.01</v>
      </c>
      <c r="E479">
        <v>-0.50407875886029629</v>
      </c>
      <c r="F479" s="1">
        <v>0.01</v>
      </c>
      <c r="G479">
        <f t="shared" si="14"/>
        <v>0.53059999999999996</v>
      </c>
      <c r="H479">
        <f t="shared" si="15"/>
        <v>1.241139703678229E-6</v>
      </c>
    </row>
    <row r="480" spans="1:8" x14ac:dyDescent="0.2">
      <c r="A480" t="s">
        <v>494</v>
      </c>
      <c r="B480">
        <f>INDEX(Velocity!$B$2:$B$566,MATCH('Velocity + Weight'!$A480,Velocity!$A$2:$A$566,0))</f>
        <v>0</v>
      </c>
      <c r="D480">
        <f>INDEX(Weight!$B$2:$B$588,MATCH('Velocity + Weight'!$A480,Weight!$A$2:$A$588,0))</f>
        <v>0.17</v>
      </c>
      <c r="E480">
        <v>-0.4894280056709952</v>
      </c>
      <c r="F480" s="1">
        <v>0.17</v>
      </c>
      <c r="G480">
        <f t="shared" si="14"/>
        <v>0.53059999999999996</v>
      </c>
      <c r="H480">
        <f t="shared" si="15"/>
        <v>1.4651994329004769E-2</v>
      </c>
    </row>
    <row r="481" spans="1:8" x14ac:dyDescent="0.2">
      <c r="A481" t="s">
        <v>495</v>
      </c>
      <c r="B481">
        <f>INDEX(Velocity!$B$2:$B$566,MATCH('Velocity + Weight'!$A481,Velocity!$A$2:$A$566,0))</f>
        <v>0</v>
      </c>
      <c r="D481">
        <f>INDEX(Weight!$B$2:$B$588,MATCH('Velocity + Weight'!$A481,Weight!$A$2:$A$588,0))</f>
        <v>0.25</v>
      </c>
      <c r="E481">
        <v>-0.48210262907634466</v>
      </c>
      <c r="F481" s="1">
        <v>0.25</v>
      </c>
      <c r="G481">
        <f t="shared" si="14"/>
        <v>0.53059999999999996</v>
      </c>
      <c r="H481">
        <f t="shared" si="15"/>
        <v>2.1977370923655315E-2</v>
      </c>
    </row>
    <row r="482" spans="1:8" x14ac:dyDescent="0.2">
      <c r="A482" t="s">
        <v>6</v>
      </c>
      <c r="B482">
        <f>INDEX(Velocity!$B$2:$B$566,MATCH('Velocity + Weight'!$A482,Velocity!$A$2:$A$566,0))</f>
        <v>0</v>
      </c>
      <c r="D482">
        <f>INDEX(Weight!$B$2:$B$588,MATCH('Velocity + Weight'!$A482,Weight!$A$2:$A$588,0))</f>
        <v>0.17</v>
      </c>
      <c r="E482">
        <v>-0.4894280056709952</v>
      </c>
      <c r="F482" s="1">
        <v>0.17</v>
      </c>
      <c r="G482">
        <f t="shared" si="14"/>
        <v>0.53059999999999996</v>
      </c>
      <c r="H482">
        <f t="shared" si="15"/>
        <v>1.4651994329004769E-2</v>
      </c>
    </row>
    <row r="483" spans="1:8" x14ac:dyDescent="0.2">
      <c r="A483" t="s">
        <v>496</v>
      </c>
      <c r="B483">
        <f>INDEX(Velocity!$B$2:$B$566,MATCH('Velocity + Weight'!$A483,Velocity!$A$2:$A$566,0))</f>
        <v>0</v>
      </c>
      <c r="D483">
        <f>INDEX(Weight!$B$2:$B$588,MATCH('Velocity + Weight'!$A483,Weight!$A$2:$A$588,0))</f>
        <v>2</v>
      </c>
      <c r="E483">
        <v>-0.32186001606836417</v>
      </c>
      <c r="F483" s="1">
        <v>2</v>
      </c>
      <c r="G483">
        <f t="shared" si="14"/>
        <v>0.53059999999999996</v>
      </c>
      <c r="H483">
        <f t="shared" si="15"/>
        <v>0.1822199839316358</v>
      </c>
    </row>
    <row r="484" spans="1:8" x14ac:dyDescent="0.2">
      <c r="A484" t="s">
        <v>497</v>
      </c>
      <c r="B484">
        <f>INDEX(Velocity!$B$2:$B$566,MATCH('Velocity + Weight'!$A484,Velocity!$A$2:$A$566,0))</f>
        <v>0</v>
      </c>
      <c r="D484">
        <f>INDEX(Weight!$B$2:$B$588,MATCH('Velocity + Weight'!$A484,Weight!$A$2:$A$588,0))</f>
        <v>2</v>
      </c>
      <c r="E484">
        <v>-0.32186001606836417</v>
      </c>
      <c r="F484" s="1">
        <v>2</v>
      </c>
      <c r="G484">
        <f t="shared" si="14"/>
        <v>0.53059999999999996</v>
      </c>
      <c r="H484">
        <f t="shared" si="15"/>
        <v>0.1822199839316358</v>
      </c>
    </row>
    <row r="485" spans="1:8" x14ac:dyDescent="0.2">
      <c r="A485" t="s">
        <v>498</v>
      </c>
      <c r="B485">
        <f>INDEX(Velocity!$B$2:$B$566,MATCH('Velocity + Weight'!$A485,Velocity!$A$2:$A$566,0))</f>
        <v>0</v>
      </c>
      <c r="D485">
        <f>INDEX(Weight!$B$2:$B$588,MATCH('Velocity + Weight'!$A485,Weight!$A$2:$A$588,0))</f>
        <v>2</v>
      </c>
      <c r="E485">
        <v>-0.32186001606836417</v>
      </c>
      <c r="F485" s="1">
        <v>2</v>
      </c>
      <c r="G485">
        <f t="shared" si="14"/>
        <v>0.53059999999999996</v>
      </c>
      <c r="H485">
        <f t="shared" si="15"/>
        <v>0.1822199839316358</v>
      </c>
    </row>
    <row r="486" spans="1:8" x14ac:dyDescent="0.2">
      <c r="A486" t="s">
        <v>499</v>
      </c>
      <c r="B486">
        <f>INDEX(Velocity!$B$2:$B$566,MATCH('Velocity + Weight'!$A486,Velocity!$A$2:$A$566,0))</f>
        <v>0</v>
      </c>
      <c r="D486">
        <f>INDEX(Weight!$B$2:$B$588,MATCH('Velocity + Weight'!$A486,Weight!$A$2:$A$588,0))</f>
        <v>1.3</v>
      </c>
      <c r="E486">
        <v>-0.38595706127155638</v>
      </c>
      <c r="F486" s="1">
        <v>1.3</v>
      </c>
      <c r="G486">
        <f t="shared" si="14"/>
        <v>0.53059999999999996</v>
      </c>
      <c r="H486">
        <f t="shared" si="15"/>
        <v>0.11812293872844359</v>
      </c>
    </row>
    <row r="487" spans="1:8" x14ac:dyDescent="0.2">
      <c r="A487" t="s">
        <v>500</v>
      </c>
      <c r="B487">
        <f>INDEX(Velocity!$B$2:$B$566,MATCH('Velocity + Weight'!$A487,Velocity!$A$2:$A$566,0))</f>
        <v>0</v>
      </c>
      <c r="D487">
        <f>INDEX(Weight!$B$2:$B$588,MATCH('Velocity + Weight'!$A487,Weight!$A$2:$A$588,0))</f>
        <v>1.29</v>
      </c>
      <c r="E487">
        <v>-0.38687273334588768</v>
      </c>
      <c r="F487" s="1">
        <v>1.29</v>
      </c>
      <c r="G487">
        <f t="shared" si="14"/>
        <v>0.53059999999999996</v>
      </c>
      <c r="H487">
        <f t="shared" si="15"/>
        <v>0.1172072666541123</v>
      </c>
    </row>
    <row r="488" spans="1:8" x14ac:dyDescent="0.2">
      <c r="A488" t="s">
        <v>501</v>
      </c>
      <c r="B488">
        <f>INDEX(Velocity!$B$2:$B$566,MATCH('Velocity + Weight'!$A488,Velocity!$A$2:$A$566,0))</f>
        <v>0</v>
      </c>
      <c r="D488">
        <f>INDEX(Weight!$B$2:$B$588,MATCH('Velocity + Weight'!$A488,Weight!$A$2:$A$588,0))</f>
        <v>1.3</v>
      </c>
      <c r="E488">
        <v>-0.38595706127155638</v>
      </c>
      <c r="F488" s="1">
        <v>1.3</v>
      </c>
      <c r="G488">
        <f t="shared" si="14"/>
        <v>0.53059999999999996</v>
      </c>
      <c r="H488">
        <f t="shared" si="15"/>
        <v>0.11812293872844359</v>
      </c>
    </row>
    <row r="489" spans="1:8" x14ac:dyDescent="0.2">
      <c r="A489" t="s">
        <v>502</v>
      </c>
      <c r="B489">
        <f>INDEX(Velocity!$B$2:$B$566,MATCH('Velocity + Weight'!$A489,Velocity!$A$2:$A$566,0))</f>
        <v>0</v>
      </c>
      <c r="D489">
        <f>INDEX(Weight!$B$2:$B$588,MATCH('Velocity + Weight'!$A489,Weight!$A$2:$A$588,0))</f>
        <v>1.3</v>
      </c>
      <c r="E489">
        <v>-0.38595706127155638</v>
      </c>
      <c r="F489" s="1">
        <v>1.3</v>
      </c>
      <c r="G489">
        <f t="shared" si="14"/>
        <v>0.53059999999999996</v>
      </c>
      <c r="H489">
        <f t="shared" si="15"/>
        <v>0.11812293872844359</v>
      </c>
    </row>
    <row r="490" spans="1:8" x14ac:dyDescent="0.2">
      <c r="A490" t="s">
        <v>465</v>
      </c>
      <c r="B490">
        <f>INDEX(Velocity!$B$2:$B$566,MATCH('Velocity + Weight'!$A490,Velocity!$A$2:$A$566,0))</f>
        <v>0</v>
      </c>
      <c r="D490">
        <f>INDEX(Weight!$B$2:$B$588,MATCH('Velocity + Weight'!$A490,Weight!$A$2:$A$588,0))</f>
        <v>0.38</v>
      </c>
      <c r="E490">
        <v>-0.47019889211003757</v>
      </c>
      <c r="F490" s="1">
        <v>0.38</v>
      </c>
      <c r="G490">
        <f t="shared" si="14"/>
        <v>0.53059999999999996</v>
      </c>
      <c r="H490">
        <f t="shared" si="15"/>
        <v>3.3881107889962403E-2</v>
      </c>
    </row>
    <row r="491" spans="1:8" x14ac:dyDescent="0.2">
      <c r="A491" t="s">
        <v>503</v>
      </c>
      <c r="B491">
        <f>INDEX(Velocity!$B$2:$B$566,MATCH('Velocity + Weight'!$A491,Velocity!$A$2:$A$566,0))</f>
        <v>0</v>
      </c>
      <c r="D491">
        <f>INDEX(Weight!$B$2:$B$588,MATCH('Velocity + Weight'!$A491,Weight!$A$2:$A$588,0))</f>
        <v>0.35</v>
      </c>
      <c r="E491">
        <v>-0.47294590833303152</v>
      </c>
      <c r="F491" s="1">
        <v>0.35</v>
      </c>
      <c r="G491">
        <f t="shared" si="14"/>
        <v>0.53059999999999996</v>
      </c>
      <c r="H491">
        <f t="shared" si="15"/>
        <v>3.1134091666968455E-2</v>
      </c>
    </row>
    <row r="492" spans="1:8" x14ac:dyDescent="0.2">
      <c r="A492" t="s">
        <v>504</v>
      </c>
      <c r="B492">
        <f>INDEX(Velocity!$B$2:$B$566,MATCH('Velocity + Weight'!$A492,Velocity!$A$2:$A$566,0))</f>
        <v>0</v>
      </c>
      <c r="D492">
        <f>INDEX(Weight!$B$2:$B$588,MATCH('Velocity + Weight'!$A492,Weight!$A$2:$A$588,0))</f>
        <v>0.13</v>
      </c>
      <c r="E492">
        <v>-0.4930906939683205</v>
      </c>
      <c r="F492" s="1">
        <v>0.13</v>
      </c>
      <c r="G492">
        <f t="shared" si="14"/>
        <v>0.53059999999999996</v>
      </c>
      <c r="H492">
        <f t="shared" si="15"/>
        <v>1.0989306031679469E-2</v>
      </c>
    </row>
    <row r="493" spans="1:8" x14ac:dyDescent="0.2">
      <c r="A493" t="s">
        <v>505</v>
      </c>
      <c r="B493">
        <f>INDEX(Velocity!$B$2:$B$566,MATCH('Velocity + Weight'!$A493,Velocity!$A$2:$A$566,0))</f>
        <v>0</v>
      </c>
      <c r="D493">
        <f>INDEX(Weight!$B$2:$B$588,MATCH('Velocity + Weight'!$A493,Weight!$A$2:$A$588,0))</f>
        <v>0.25</v>
      </c>
      <c r="E493">
        <v>-0.48210262907634466</v>
      </c>
      <c r="F493" s="1">
        <v>0.25</v>
      </c>
      <c r="G493">
        <f t="shared" si="14"/>
        <v>0.53059999999999996</v>
      </c>
      <c r="H493">
        <f t="shared" si="15"/>
        <v>2.1977370923655315E-2</v>
      </c>
    </row>
    <row r="494" spans="1:8" x14ac:dyDescent="0.2">
      <c r="A494" t="s">
        <v>506</v>
      </c>
      <c r="B494">
        <f>INDEX(Velocity!$B$2:$B$566,MATCH('Velocity + Weight'!$A494,Velocity!$A$2:$A$566,0))</f>
        <v>0</v>
      </c>
      <c r="D494">
        <f>INDEX(Weight!$B$2:$B$588,MATCH('Velocity + Weight'!$A494,Weight!$A$2:$A$588,0))</f>
        <v>0.15</v>
      </c>
      <c r="E494">
        <v>-0.4912593498196578</v>
      </c>
      <c r="F494" s="1">
        <v>0.15</v>
      </c>
      <c r="G494">
        <f t="shared" si="14"/>
        <v>0.53059999999999996</v>
      </c>
      <c r="H494">
        <f t="shared" si="15"/>
        <v>1.2820650180342175E-2</v>
      </c>
    </row>
    <row r="495" spans="1:8" x14ac:dyDescent="0.2">
      <c r="A495" t="s">
        <v>490</v>
      </c>
      <c r="B495">
        <f>INDEX(Velocity!$B$2:$B$566,MATCH('Velocity + Weight'!$A495,Velocity!$A$2:$A$566,0))</f>
        <v>0</v>
      </c>
      <c r="D495">
        <f>INDEX(Weight!$B$2:$B$588,MATCH('Velocity + Weight'!$A495,Weight!$A$2:$A$588,0))</f>
        <v>0.5</v>
      </c>
      <c r="E495">
        <v>-0.45921082721806172</v>
      </c>
      <c r="F495" s="1">
        <v>0.5</v>
      </c>
      <c r="G495">
        <f t="shared" si="14"/>
        <v>0.53059999999999996</v>
      </c>
      <c r="H495">
        <f t="shared" si="15"/>
        <v>4.4869172781938249E-2</v>
      </c>
    </row>
    <row r="496" spans="1:8" x14ac:dyDescent="0.2">
      <c r="A496" t="s">
        <v>7</v>
      </c>
      <c r="B496">
        <f>INDEX(Velocity!$B$2:$B$566,MATCH('Velocity + Weight'!$A496,Velocity!$A$2:$A$566,0))</f>
        <v>0</v>
      </c>
      <c r="D496">
        <f>INDEX(Weight!$B$2:$B$588,MATCH('Velocity + Weight'!$A496,Weight!$A$2:$A$588,0))</f>
        <v>0.23</v>
      </c>
      <c r="E496">
        <v>-0.48393397322500725</v>
      </c>
      <c r="F496" s="1">
        <v>0.23</v>
      </c>
      <c r="G496">
        <f t="shared" si="14"/>
        <v>0.53059999999999996</v>
      </c>
      <c r="H496">
        <f t="shared" si="15"/>
        <v>2.014602677499272E-2</v>
      </c>
    </row>
    <row r="497" spans="1:8" x14ac:dyDescent="0.2">
      <c r="A497" t="s">
        <v>507</v>
      </c>
      <c r="B497">
        <f>INDEX(Velocity!$B$2:$B$566,MATCH('Velocity + Weight'!$A497,Velocity!$A$2:$A$566,0))</f>
        <v>0</v>
      </c>
      <c r="D497">
        <f>INDEX(Weight!$B$2:$B$588,MATCH('Velocity + Weight'!$A497,Weight!$A$2:$A$588,0))</f>
        <v>0</v>
      </c>
      <c r="E497">
        <v>0</v>
      </c>
      <c r="F497" s="1"/>
      <c r="G497">
        <f t="shared" si="14"/>
        <v>0.53059999999999996</v>
      </c>
      <c r="H497">
        <f t="shared" si="15"/>
        <v>0.50407999999999997</v>
      </c>
    </row>
    <row r="498" spans="1:8" x14ac:dyDescent="0.2">
      <c r="A498" t="s">
        <v>477</v>
      </c>
      <c r="B498">
        <f>INDEX(Velocity!$B$2:$B$566,MATCH('Velocity + Weight'!$A498,Velocity!$A$2:$A$566,0))</f>
        <v>0</v>
      </c>
      <c r="D498">
        <f>INDEX(Weight!$B$2:$B$588,MATCH('Velocity + Weight'!$A498,Weight!$A$2:$A$588,0))</f>
        <v>0.25</v>
      </c>
      <c r="E498" cm="1">
        <f t="array" ref="E498:E560">(F498:F560-L7)/L8</f>
        <v>-0.48210262907634466</v>
      </c>
      <c r="F498" s="1">
        <v>0.25</v>
      </c>
      <c r="G498">
        <f t="shared" si="14"/>
        <v>0.53059999999999996</v>
      </c>
      <c r="H498">
        <f t="shared" si="15"/>
        <v>2.1977370923655315E-2</v>
      </c>
    </row>
    <row r="499" spans="1:8" x14ac:dyDescent="0.2">
      <c r="A499" t="s">
        <v>483</v>
      </c>
      <c r="B499">
        <f>INDEX(Velocity!$B$2:$B$566,MATCH('Velocity + Weight'!$A499,Velocity!$A$2:$A$566,0))</f>
        <v>0</v>
      </c>
      <c r="D499">
        <f>INDEX(Weight!$B$2:$B$588,MATCH('Velocity + Weight'!$A499,Weight!$A$2:$A$588,0))</f>
        <v>0.38</v>
      </c>
      <c r="E499">
        <v>-0.47019889211003757</v>
      </c>
      <c r="F499" s="1">
        <v>0.38</v>
      </c>
      <c r="G499">
        <f t="shared" si="14"/>
        <v>0.53059999999999996</v>
      </c>
      <c r="H499">
        <f t="shared" si="15"/>
        <v>3.3881107889962403E-2</v>
      </c>
    </row>
    <row r="500" spans="1:8" x14ac:dyDescent="0.2">
      <c r="A500" t="s">
        <v>508</v>
      </c>
      <c r="B500">
        <f>INDEX(Velocity!$B$2:$B$566,MATCH('Velocity + Weight'!$A500,Velocity!$A$2:$A$566,0))</f>
        <v>0</v>
      </c>
      <c r="D500">
        <f>INDEX(Weight!$B$2:$B$588,MATCH('Velocity + Weight'!$A500,Weight!$A$2:$A$588,0))</f>
        <v>0.2</v>
      </c>
      <c r="E500">
        <v>-0.48668098944800126</v>
      </c>
      <c r="F500" s="1">
        <v>0.2</v>
      </c>
      <c r="G500">
        <f t="shared" si="14"/>
        <v>0.53059999999999996</v>
      </c>
      <c r="H500">
        <f t="shared" si="15"/>
        <v>1.7399010551998717E-2</v>
      </c>
    </row>
    <row r="501" spans="1:8" x14ac:dyDescent="0.2">
      <c r="A501" t="s">
        <v>475</v>
      </c>
      <c r="B501">
        <f>INDEX(Velocity!$B$2:$B$566,MATCH('Velocity + Weight'!$A501,Velocity!$A$2:$A$566,0))</f>
        <v>0</v>
      </c>
      <c r="D501">
        <f>INDEX(Weight!$B$2:$B$588,MATCH('Velocity + Weight'!$A501,Weight!$A$2:$A$588,0))</f>
        <v>0.22</v>
      </c>
      <c r="E501">
        <v>-0.48484964529933866</v>
      </c>
      <c r="F501" s="1">
        <v>0.22</v>
      </c>
      <c r="G501">
        <f t="shared" si="14"/>
        <v>0.53059999999999996</v>
      </c>
      <c r="H501">
        <f t="shared" si="15"/>
        <v>1.9230354700661312E-2</v>
      </c>
    </row>
    <row r="502" spans="1:8" x14ac:dyDescent="0.2">
      <c r="A502" t="s">
        <v>474</v>
      </c>
      <c r="B502">
        <f>INDEX(Velocity!$B$2:$B$566,MATCH('Velocity + Weight'!$A502,Velocity!$A$2:$A$566,0))</f>
        <v>0</v>
      </c>
      <c r="D502">
        <f>INDEX(Weight!$B$2:$B$588,MATCH('Velocity + Weight'!$A502,Weight!$A$2:$A$588,0))</f>
        <v>0.22</v>
      </c>
      <c r="E502">
        <v>-0.48484964529933866</v>
      </c>
      <c r="F502" s="1">
        <v>0.22</v>
      </c>
      <c r="G502">
        <f t="shared" si="14"/>
        <v>0.53059999999999996</v>
      </c>
      <c r="H502">
        <f t="shared" si="15"/>
        <v>1.9230354700661312E-2</v>
      </c>
    </row>
    <row r="503" spans="1:8" x14ac:dyDescent="0.2">
      <c r="A503" t="s">
        <v>509</v>
      </c>
      <c r="B503">
        <f>INDEX(Velocity!$B$2:$B$566,MATCH('Velocity + Weight'!$A503,Velocity!$A$2:$A$566,0))</f>
        <v>0</v>
      </c>
      <c r="D503">
        <f>INDEX(Weight!$B$2:$B$588,MATCH('Velocity + Weight'!$A503,Weight!$A$2:$A$588,0))</f>
        <v>0.17</v>
      </c>
      <c r="E503">
        <v>-0.4894280056709952</v>
      </c>
      <c r="F503" s="1">
        <v>0.17</v>
      </c>
      <c r="G503">
        <f t="shared" si="14"/>
        <v>0.53059999999999996</v>
      </c>
      <c r="H503">
        <f t="shared" si="15"/>
        <v>1.4651994329004769E-2</v>
      </c>
    </row>
    <row r="504" spans="1:8" x14ac:dyDescent="0.2">
      <c r="A504" t="s">
        <v>510</v>
      </c>
      <c r="B504">
        <f>INDEX(Velocity!$B$2:$B$566,MATCH('Velocity + Weight'!$A504,Velocity!$A$2:$A$566,0))</f>
        <v>0</v>
      </c>
      <c r="D504">
        <f>INDEX(Weight!$B$2:$B$588,MATCH('Velocity + Weight'!$A504,Weight!$A$2:$A$588,0))</f>
        <v>2</v>
      </c>
      <c r="E504">
        <v>-0.32186001606836417</v>
      </c>
      <c r="F504" s="1">
        <v>2</v>
      </c>
      <c r="G504">
        <f t="shared" si="14"/>
        <v>0.53059999999999996</v>
      </c>
      <c r="H504">
        <f t="shared" si="15"/>
        <v>0.1822199839316358</v>
      </c>
    </row>
    <row r="505" spans="1:8" x14ac:dyDescent="0.2">
      <c r="A505" t="s">
        <v>511</v>
      </c>
      <c r="B505">
        <f>INDEX(Velocity!$B$2:$B$566,MATCH('Velocity + Weight'!$A505,Velocity!$A$2:$A$566,0))</f>
        <v>0</v>
      </c>
      <c r="D505">
        <f>INDEX(Weight!$B$2:$B$588,MATCH('Velocity + Weight'!$A505,Weight!$A$2:$A$588,0))</f>
        <v>2</v>
      </c>
      <c r="E505">
        <v>-0.32186001606836417</v>
      </c>
      <c r="F505" s="1">
        <v>2</v>
      </c>
      <c r="G505">
        <f t="shared" si="14"/>
        <v>0.53059999999999996</v>
      </c>
      <c r="H505">
        <f t="shared" si="15"/>
        <v>0.1822199839316358</v>
      </c>
    </row>
    <row r="506" spans="1:8" x14ac:dyDescent="0.2">
      <c r="A506" t="s">
        <v>512</v>
      </c>
      <c r="B506">
        <f>INDEX(Velocity!$B$2:$B$566,MATCH('Velocity + Weight'!$A506,Velocity!$A$2:$A$566,0))</f>
        <v>0</v>
      </c>
      <c r="D506">
        <f>INDEX(Weight!$B$2:$B$588,MATCH('Velocity + Weight'!$A506,Weight!$A$2:$A$588,0))</f>
        <v>2</v>
      </c>
      <c r="E506">
        <v>-0.32186001606836417</v>
      </c>
      <c r="F506" s="1">
        <v>2</v>
      </c>
      <c r="G506">
        <f t="shared" si="14"/>
        <v>0.53059999999999996</v>
      </c>
      <c r="H506">
        <f t="shared" si="15"/>
        <v>0.1822199839316358</v>
      </c>
    </row>
    <row r="507" spans="1:8" x14ac:dyDescent="0.2">
      <c r="A507" t="s">
        <v>513</v>
      </c>
      <c r="B507">
        <f>INDEX(Velocity!$B$2:$B$566,MATCH('Velocity + Weight'!$A507,Velocity!$A$2:$A$566,0))</f>
        <v>0</v>
      </c>
      <c r="D507">
        <f>INDEX(Weight!$B$2:$B$588,MATCH('Velocity + Weight'!$A507,Weight!$A$2:$A$588,0))</f>
        <v>2</v>
      </c>
      <c r="E507">
        <v>-0.32186001606836417</v>
      </c>
      <c r="F507" s="1">
        <v>2</v>
      </c>
      <c r="G507">
        <f t="shared" si="14"/>
        <v>0.53059999999999996</v>
      </c>
      <c r="H507">
        <f t="shared" si="15"/>
        <v>0.1822199839316358</v>
      </c>
    </row>
    <row r="508" spans="1:8" x14ac:dyDescent="0.2">
      <c r="A508" t="s">
        <v>514</v>
      </c>
      <c r="B508">
        <f>INDEX(Velocity!$B$2:$B$566,MATCH('Velocity + Weight'!$A508,Velocity!$A$2:$A$566,0))</f>
        <v>0</v>
      </c>
      <c r="D508">
        <f>INDEX(Weight!$B$2:$B$588,MATCH('Velocity + Weight'!$A508,Weight!$A$2:$A$588,0))</f>
        <v>2</v>
      </c>
      <c r="E508">
        <v>-0.32186001606836417</v>
      </c>
      <c r="F508" s="1">
        <v>2</v>
      </c>
      <c r="G508">
        <f t="shared" si="14"/>
        <v>0.53059999999999996</v>
      </c>
      <c r="H508">
        <f t="shared" si="15"/>
        <v>0.1822199839316358</v>
      </c>
    </row>
    <row r="509" spans="1:8" x14ac:dyDescent="0.2">
      <c r="A509" t="s">
        <v>515</v>
      </c>
      <c r="B509">
        <f>INDEX(Velocity!$B$2:$B$566,MATCH('Velocity + Weight'!$A509,Velocity!$A$2:$A$566,0))</f>
        <v>0</v>
      </c>
      <c r="D509">
        <f>INDEX(Weight!$B$2:$B$588,MATCH('Velocity + Weight'!$A509,Weight!$A$2:$A$588,0))</f>
        <v>2</v>
      </c>
      <c r="E509">
        <v>-0.32186001606836417</v>
      </c>
      <c r="F509" s="1">
        <v>2</v>
      </c>
      <c r="G509">
        <f t="shared" si="14"/>
        <v>0.53059999999999996</v>
      </c>
      <c r="H509">
        <f t="shared" si="15"/>
        <v>0.1822199839316358</v>
      </c>
    </row>
    <row r="510" spans="1:8" x14ac:dyDescent="0.2">
      <c r="A510" t="s">
        <v>516</v>
      </c>
      <c r="B510">
        <f>INDEX(Velocity!$B$2:$B$566,MATCH('Velocity + Weight'!$A510,Velocity!$A$2:$A$566,0))</f>
        <v>0</v>
      </c>
      <c r="D510">
        <f>INDEX(Weight!$B$2:$B$588,MATCH('Velocity + Weight'!$A510,Weight!$A$2:$A$588,0))</f>
        <v>2</v>
      </c>
      <c r="E510">
        <v>-0.32186001606836417</v>
      </c>
      <c r="F510" s="1">
        <v>2</v>
      </c>
      <c r="G510">
        <f t="shared" si="14"/>
        <v>0.53059999999999996</v>
      </c>
      <c r="H510">
        <f t="shared" si="15"/>
        <v>0.1822199839316358</v>
      </c>
    </row>
    <row r="511" spans="1:8" x14ac:dyDescent="0.2">
      <c r="A511" t="s">
        <v>517</v>
      </c>
      <c r="B511">
        <f>INDEX(Velocity!$B$2:$B$566,MATCH('Velocity + Weight'!$A511,Velocity!$A$2:$A$566,0))</f>
        <v>0</v>
      </c>
      <c r="D511">
        <f>INDEX(Weight!$B$2:$B$588,MATCH('Velocity + Weight'!$A511,Weight!$A$2:$A$588,0))</f>
        <v>2</v>
      </c>
      <c r="E511">
        <v>-0.32186001606836417</v>
      </c>
      <c r="F511" s="1">
        <v>2</v>
      </c>
      <c r="G511">
        <f t="shared" si="14"/>
        <v>0.53059999999999996</v>
      </c>
      <c r="H511">
        <f t="shared" si="15"/>
        <v>0.1822199839316358</v>
      </c>
    </row>
    <row r="512" spans="1:8" x14ac:dyDescent="0.2">
      <c r="A512" t="s">
        <v>518</v>
      </c>
      <c r="B512">
        <f>INDEX(Velocity!$B$2:$B$566,MATCH('Velocity + Weight'!$A512,Velocity!$A$2:$A$566,0))</f>
        <v>0</v>
      </c>
      <c r="D512">
        <f>INDEX(Weight!$B$2:$B$588,MATCH('Velocity + Weight'!$A512,Weight!$A$2:$A$588,0))</f>
        <v>2</v>
      </c>
      <c r="E512">
        <v>-0.32186001606836417</v>
      </c>
      <c r="F512" s="1">
        <v>2</v>
      </c>
      <c r="G512">
        <f t="shared" si="14"/>
        <v>0.53059999999999996</v>
      </c>
      <c r="H512">
        <f t="shared" si="15"/>
        <v>0.1822199839316358</v>
      </c>
    </row>
    <row r="513" spans="1:8" x14ac:dyDescent="0.2">
      <c r="A513" t="s">
        <v>519</v>
      </c>
      <c r="B513">
        <f>INDEX(Velocity!$B$2:$B$566,MATCH('Velocity + Weight'!$A513,Velocity!$A$2:$A$566,0))</f>
        <v>0</v>
      </c>
      <c r="D513">
        <f>INDEX(Weight!$B$2:$B$588,MATCH('Velocity + Weight'!$A513,Weight!$A$2:$A$588,0))</f>
        <v>2</v>
      </c>
      <c r="E513">
        <v>-0.32186001606836417</v>
      </c>
      <c r="F513" s="1">
        <v>2</v>
      </c>
      <c r="G513">
        <f t="shared" si="14"/>
        <v>0.53059999999999996</v>
      </c>
      <c r="H513">
        <f t="shared" si="15"/>
        <v>0.1822199839316358</v>
      </c>
    </row>
    <row r="514" spans="1:8" x14ac:dyDescent="0.2">
      <c r="A514" t="s">
        <v>520</v>
      </c>
      <c r="B514">
        <f>INDEX(Velocity!$B$2:$B$566,MATCH('Velocity + Weight'!$A514,Velocity!$A$2:$A$566,0))</f>
        <v>0</v>
      </c>
      <c r="D514">
        <f>INDEX(Weight!$B$2:$B$588,MATCH('Velocity + Weight'!$A514,Weight!$A$2:$A$588,0))</f>
        <v>2</v>
      </c>
      <c r="E514">
        <v>-0.32186001606836417</v>
      </c>
      <c r="F514" s="1">
        <v>2</v>
      </c>
      <c r="G514">
        <f t="shared" si="14"/>
        <v>0.53059999999999996</v>
      </c>
      <c r="H514">
        <f t="shared" si="15"/>
        <v>0.1822199839316358</v>
      </c>
    </row>
    <row r="515" spans="1:8" x14ac:dyDescent="0.2">
      <c r="A515" t="s">
        <v>521</v>
      </c>
      <c r="B515">
        <f>INDEX(Velocity!$B$2:$B$566,MATCH('Velocity + Weight'!$A515,Velocity!$A$2:$A$566,0))</f>
        <v>0</v>
      </c>
      <c r="D515">
        <f>INDEX(Weight!$B$2:$B$588,MATCH('Velocity + Weight'!$A515,Weight!$A$2:$A$588,0))</f>
        <v>2</v>
      </c>
      <c r="E515">
        <v>-0.32186001606836417</v>
      </c>
      <c r="F515" s="1">
        <v>2</v>
      </c>
      <c r="G515">
        <f t="shared" ref="G515:G566" si="16">C515+0.5306</f>
        <v>0.53059999999999996</v>
      </c>
      <c r="H515">
        <f t="shared" ref="H515:H566" si="17">E515+0.50408</f>
        <v>0.1822199839316358</v>
      </c>
    </row>
    <row r="516" spans="1:8" x14ac:dyDescent="0.2">
      <c r="A516" t="s">
        <v>522</v>
      </c>
      <c r="B516">
        <f>INDEX(Velocity!$B$2:$B$566,MATCH('Velocity + Weight'!$A516,Velocity!$A$2:$A$566,0))</f>
        <v>0</v>
      </c>
      <c r="D516">
        <f>INDEX(Weight!$B$2:$B$588,MATCH('Velocity + Weight'!$A516,Weight!$A$2:$A$588,0))</f>
        <v>2</v>
      </c>
      <c r="E516">
        <v>-0.32186001606836417</v>
      </c>
      <c r="F516" s="1">
        <v>2</v>
      </c>
      <c r="G516">
        <f t="shared" si="16"/>
        <v>0.53059999999999996</v>
      </c>
      <c r="H516">
        <f t="shared" si="17"/>
        <v>0.1822199839316358</v>
      </c>
    </row>
    <row r="517" spans="1:8" x14ac:dyDescent="0.2">
      <c r="A517" t="s">
        <v>523</v>
      </c>
      <c r="B517">
        <f>INDEX(Velocity!$B$2:$B$566,MATCH('Velocity + Weight'!$A517,Velocity!$A$2:$A$566,0))</f>
        <v>0</v>
      </c>
      <c r="D517">
        <f>INDEX(Weight!$B$2:$B$588,MATCH('Velocity + Weight'!$A517,Weight!$A$2:$A$588,0))</f>
        <v>2</v>
      </c>
      <c r="E517">
        <v>-0.32186001606836417</v>
      </c>
      <c r="F517" s="1">
        <v>2</v>
      </c>
      <c r="G517">
        <f t="shared" si="16"/>
        <v>0.53059999999999996</v>
      </c>
      <c r="H517">
        <f t="shared" si="17"/>
        <v>0.1822199839316358</v>
      </c>
    </row>
    <row r="518" spans="1:8" x14ac:dyDescent="0.2">
      <c r="A518" t="s">
        <v>524</v>
      </c>
      <c r="B518">
        <f>INDEX(Velocity!$B$2:$B$566,MATCH('Velocity + Weight'!$A518,Velocity!$A$2:$A$566,0))</f>
        <v>0</v>
      </c>
      <c r="D518">
        <f>INDEX(Weight!$B$2:$B$588,MATCH('Velocity + Weight'!$A518,Weight!$A$2:$A$588,0))</f>
        <v>2</v>
      </c>
      <c r="E518">
        <v>-0.32186001606836417</v>
      </c>
      <c r="F518" s="1">
        <v>2</v>
      </c>
      <c r="G518">
        <f t="shared" si="16"/>
        <v>0.53059999999999996</v>
      </c>
      <c r="H518">
        <f t="shared" si="17"/>
        <v>0.1822199839316358</v>
      </c>
    </row>
    <row r="519" spans="1:8" x14ac:dyDescent="0.2">
      <c r="A519" t="s">
        <v>525</v>
      </c>
      <c r="B519">
        <f>INDEX(Velocity!$B$2:$B$566,MATCH('Velocity + Weight'!$A519,Velocity!$A$2:$A$566,0))</f>
        <v>0</v>
      </c>
      <c r="D519">
        <f>INDEX(Weight!$B$2:$B$588,MATCH('Velocity + Weight'!$A519,Weight!$A$2:$A$588,0))</f>
        <v>2</v>
      </c>
      <c r="E519">
        <v>-0.32186001606836417</v>
      </c>
      <c r="F519" s="1">
        <v>2</v>
      </c>
      <c r="G519">
        <f t="shared" si="16"/>
        <v>0.53059999999999996</v>
      </c>
      <c r="H519">
        <f t="shared" si="17"/>
        <v>0.1822199839316358</v>
      </c>
    </row>
    <row r="520" spans="1:8" x14ac:dyDescent="0.2">
      <c r="A520" t="s">
        <v>526</v>
      </c>
      <c r="B520">
        <f>INDEX(Velocity!$B$2:$B$566,MATCH('Velocity + Weight'!$A520,Velocity!$A$2:$A$566,0))</f>
        <v>0</v>
      </c>
      <c r="D520">
        <f>INDEX(Weight!$B$2:$B$588,MATCH('Velocity + Weight'!$A520,Weight!$A$2:$A$588,0))</f>
        <v>2</v>
      </c>
      <c r="E520">
        <v>-0.32186001606836417</v>
      </c>
      <c r="F520" s="1">
        <v>2</v>
      </c>
      <c r="G520">
        <f t="shared" si="16"/>
        <v>0.53059999999999996</v>
      </c>
      <c r="H520">
        <f t="shared" si="17"/>
        <v>0.1822199839316358</v>
      </c>
    </row>
    <row r="521" spans="1:8" x14ac:dyDescent="0.2">
      <c r="A521" t="s">
        <v>527</v>
      </c>
      <c r="B521">
        <f>INDEX(Velocity!$B$2:$B$566,MATCH('Velocity + Weight'!$A521,Velocity!$A$2:$A$566,0))</f>
        <v>0</v>
      </c>
      <c r="D521">
        <f>INDEX(Weight!$B$2:$B$588,MATCH('Velocity + Weight'!$A521,Weight!$A$2:$A$588,0))</f>
        <v>2</v>
      </c>
      <c r="E521">
        <v>-0.32186001606836417</v>
      </c>
      <c r="F521" s="1">
        <v>2</v>
      </c>
      <c r="G521">
        <f t="shared" si="16"/>
        <v>0.53059999999999996</v>
      </c>
      <c r="H521">
        <f t="shared" si="17"/>
        <v>0.1822199839316358</v>
      </c>
    </row>
    <row r="522" spans="1:8" x14ac:dyDescent="0.2">
      <c r="A522" t="s">
        <v>528</v>
      </c>
      <c r="B522">
        <f>INDEX(Velocity!$B$2:$B$566,MATCH('Velocity + Weight'!$A522,Velocity!$A$2:$A$566,0))</f>
        <v>0</v>
      </c>
      <c r="D522">
        <f>INDEX(Weight!$B$2:$B$588,MATCH('Velocity + Weight'!$A522,Weight!$A$2:$A$588,0))</f>
        <v>0.22</v>
      </c>
      <c r="E522">
        <v>-0.48484964529933866</v>
      </c>
      <c r="F522" s="1">
        <v>0.22</v>
      </c>
      <c r="G522">
        <f t="shared" si="16"/>
        <v>0.53059999999999996</v>
      </c>
      <c r="H522">
        <f t="shared" si="17"/>
        <v>1.9230354700661312E-2</v>
      </c>
    </row>
    <row r="523" spans="1:8" x14ac:dyDescent="0.2">
      <c r="A523" t="s">
        <v>529</v>
      </c>
      <c r="B523">
        <f>INDEX(Velocity!$B$2:$B$566,MATCH('Velocity + Weight'!$A523,Velocity!$A$2:$A$566,0))</f>
        <v>0</v>
      </c>
      <c r="D523">
        <f>INDEX(Weight!$B$2:$B$588,MATCH('Velocity + Weight'!$A523,Weight!$A$2:$A$588,0))</f>
        <v>2</v>
      </c>
      <c r="E523">
        <v>-0.32186001606836417</v>
      </c>
      <c r="F523" s="1">
        <v>2</v>
      </c>
      <c r="G523">
        <f t="shared" si="16"/>
        <v>0.53059999999999996</v>
      </c>
      <c r="H523">
        <f t="shared" si="17"/>
        <v>0.1822199839316358</v>
      </c>
    </row>
    <row r="524" spans="1:8" x14ac:dyDescent="0.2">
      <c r="A524" t="s">
        <v>530</v>
      </c>
      <c r="B524">
        <f>INDEX(Velocity!$B$2:$B$566,MATCH('Velocity + Weight'!$A524,Velocity!$A$2:$A$566,0))</f>
        <v>0</v>
      </c>
      <c r="D524">
        <f>INDEX(Weight!$B$2:$B$588,MATCH('Velocity + Weight'!$A524,Weight!$A$2:$A$588,0))</f>
        <v>2</v>
      </c>
      <c r="E524">
        <v>-0.32186001606836417</v>
      </c>
      <c r="F524" s="1">
        <v>2</v>
      </c>
      <c r="G524">
        <f t="shared" si="16"/>
        <v>0.53059999999999996</v>
      </c>
      <c r="H524">
        <f t="shared" si="17"/>
        <v>0.1822199839316358</v>
      </c>
    </row>
    <row r="525" spans="1:8" x14ac:dyDescent="0.2">
      <c r="A525" t="s">
        <v>531</v>
      </c>
      <c r="B525">
        <f>INDEX(Velocity!$B$2:$B$566,MATCH('Velocity + Weight'!$A525,Velocity!$A$2:$A$566,0))</f>
        <v>0</v>
      </c>
      <c r="D525">
        <f>INDEX(Weight!$B$2:$B$588,MATCH('Velocity + Weight'!$A525,Weight!$A$2:$A$588,0))</f>
        <v>2</v>
      </c>
      <c r="E525">
        <v>-0.32186001606836417</v>
      </c>
      <c r="F525" s="1">
        <v>2</v>
      </c>
      <c r="G525">
        <f t="shared" si="16"/>
        <v>0.53059999999999996</v>
      </c>
      <c r="H525">
        <f t="shared" si="17"/>
        <v>0.1822199839316358</v>
      </c>
    </row>
    <row r="526" spans="1:8" x14ac:dyDescent="0.2">
      <c r="A526" t="s">
        <v>532</v>
      </c>
      <c r="B526">
        <f>INDEX(Velocity!$B$2:$B$566,MATCH('Velocity + Weight'!$A526,Velocity!$A$2:$A$566,0))</f>
        <v>0</v>
      </c>
      <c r="D526">
        <f>INDEX(Weight!$B$2:$B$588,MATCH('Velocity + Weight'!$A526,Weight!$A$2:$A$588,0))</f>
        <v>2</v>
      </c>
      <c r="E526">
        <v>-0.32186001606836417</v>
      </c>
      <c r="F526" s="1">
        <v>2</v>
      </c>
      <c r="G526">
        <f t="shared" si="16"/>
        <v>0.53059999999999996</v>
      </c>
      <c r="H526">
        <f t="shared" si="17"/>
        <v>0.1822199839316358</v>
      </c>
    </row>
    <row r="527" spans="1:8" x14ac:dyDescent="0.2">
      <c r="A527" t="s">
        <v>533</v>
      </c>
      <c r="B527">
        <f>INDEX(Velocity!$B$2:$B$566,MATCH('Velocity + Weight'!$A527,Velocity!$A$2:$A$566,0))</f>
        <v>0</v>
      </c>
      <c r="D527">
        <f>INDEX(Weight!$B$2:$B$588,MATCH('Velocity + Weight'!$A527,Weight!$A$2:$A$588,0))</f>
        <v>2</v>
      </c>
      <c r="E527">
        <v>-0.32186001606836417</v>
      </c>
      <c r="F527" s="1">
        <v>2</v>
      </c>
      <c r="G527">
        <f t="shared" si="16"/>
        <v>0.53059999999999996</v>
      </c>
      <c r="H527">
        <f t="shared" si="17"/>
        <v>0.1822199839316358</v>
      </c>
    </row>
    <row r="528" spans="1:8" x14ac:dyDescent="0.2">
      <c r="A528" t="s">
        <v>534</v>
      </c>
      <c r="B528">
        <f>INDEX(Velocity!$B$2:$B$566,MATCH('Velocity + Weight'!$A528,Velocity!$A$2:$A$566,0))</f>
        <v>0</v>
      </c>
      <c r="D528">
        <f>INDEX(Weight!$B$2:$B$588,MATCH('Velocity + Weight'!$A528,Weight!$A$2:$A$588,0))</f>
        <v>2</v>
      </c>
      <c r="E528">
        <v>-0.32186001606836417</v>
      </c>
      <c r="F528" s="1">
        <v>2</v>
      </c>
      <c r="G528">
        <f t="shared" si="16"/>
        <v>0.53059999999999996</v>
      </c>
      <c r="H528">
        <f t="shared" si="17"/>
        <v>0.1822199839316358</v>
      </c>
    </row>
    <row r="529" spans="1:8" x14ac:dyDescent="0.2">
      <c r="A529" t="s">
        <v>535</v>
      </c>
      <c r="B529">
        <f>INDEX(Velocity!$B$2:$B$566,MATCH('Velocity + Weight'!$A529,Velocity!$A$2:$A$566,0))</f>
        <v>0</v>
      </c>
      <c r="D529">
        <f>INDEX(Weight!$B$2:$B$588,MATCH('Velocity + Weight'!$A529,Weight!$A$2:$A$588,0))</f>
        <v>2</v>
      </c>
      <c r="E529">
        <v>-0.32186001606836417</v>
      </c>
      <c r="F529" s="1">
        <v>2</v>
      </c>
      <c r="G529">
        <f t="shared" si="16"/>
        <v>0.53059999999999996</v>
      </c>
      <c r="H529">
        <f t="shared" si="17"/>
        <v>0.1822199839316358</v>
      </c>
    </row>
    <row r="530" spans="1:8" x14ac:dyDescent="0.2">
      <c r="A530" t="s">
        <v>536</v>
      </c>
      <c r="B530">
        <f>INDEX(Velocity!$B$2:$B$566,MATCH('Velocity + Weight'!$A530,Velocity!$A$2:$A$566,0))</f>
        <v>0</v>
      </c>
      <c r="D530">
        <f>INDEX(Weight!$B$2:$B$588,MATCH('Velocity + Weight'!$A530,Weight!$A$2:$A$588,0))</f>
        <v>2</v>
      </c>
      <c r="E530">
        <v>-0.32186001606836417</v>
      </c>
      <c r="F530" s="1">
        <v>2</v>
      </c>
      <c r="G530">
        <f t="shared" si="16"/>
        <v>0.53059999999999996</v>
      </c>
      <c r="H530">
        <f t="shared" si="17"/>
        <v>0.1822199839316358</v>
      </c>
    </row>
    <row r="531" spans="1:8" x14ac:dyDescent="0.2">
      <c r="A531" t="s">
        <v>537</v>
      </c>
      <c r="B531">
        <f>INDEX(Velocity!$B$2:$B$566,MATCH('Velocity + Weight'!$A531,Velocity!$A$2:$A$566,0))</f>
        <v>0</v>
      </c>
      <c r="D531">
        <f>INDEX(Weight!$B$2:$B$588,MATCH('Velocity + Weight'!$A531,Weight!$A$2:$A$588,0))</f>
        <v>2</v>
      </c>
      <c r="E531">
        <v>-0.32186001606836417</v>
      </c>
      <c r="F531" s="1">
        <v>2</v>
      </c>
      <c r="G531">
        <f t="shared" si="16"/>
        <v>0.53059999999999996</v>
      </c>
      <c r="H531">
        <f t="shared" si="17"/>
        <v>0.1822199839316358</v>
      </c>
    </row>
    <row r="532" spans="1:8" x14ac:dyDescent="0.2">
      <c r="A532" t="s">
        <v>538</v>
      </c>
      <c r="B532">
        <f>INDEX(Velocity!$B$2:$B$566,MATCH('Velocity + Weight'!$A532,Velocity!$A$2:$A$566,0))</f>
        <v>0</v>
      </c>
      <c r="D532">
        <f>INDEX(Weight!$B$2:$B$588,MATCH('Velocity + Weight'!$A532,Weight!$A$2:$A$588,0))</f>
        <v>2</v>
      </c>
      <c r="E532">
        <v>-0.32186001606836417</v>
      </c>
      <c r="F532" s="1">
        <v>2</v>
      </c>
      <c r="G532">
        <f t="shared" si="16"/>
        <v>0.53059999999999996</v>
      </c>
      <c r="H532">
        <f t="shared" si="17"/>
        <v>0.1822199839316358</v>
      </c>
    </row>
    <row r="533" spans="1:8" x14ac:dyDescent="0.2">
      <c r="A533" t="s">
        <v>539</v>
      </c>
      <c r="B533">
        <f>INDEX(Velocity!$B$2:$B$566,MATCH('Velocity + Weight'!$A533,Velocity!$A$2:$A$566,0))</f>
        <v>0</v>
      </c>
      <c r="D533">
        <f>INDEX(Weight!$B$2:$B$588,MATCH('Velocity + Weight'!$A533,Weight!$A$2:$A$588,0))</f>
        <v>0.22</v>
      </c>
      <c r="E533">
        <v>-0.48484964529933866</v>
      </c>
      <c r="F533" s="1">
        <v>0.22</v>
      </c>
      <c r="G533">
        <f t="shared" si="16"/>
        <v>0.53059999999999996</v>
      </c>
      <c r="H533">
        <f t="shared" si="17"/>
        <v>1.9230354700661312E-2</v>
      </c>
    </row>
    <row r="534" spans="1:8" x14ac:dyDescent="0.2">
      <c r="A534" t="s">
        <v>540</v>
      </c>
      <c r="B534">
        <f>INDEX(Velocity!$B$2:$B$566,MATCH('Velocity + Weight'!$A534,Velocity!$A$2:$A$566,0))</f>
        <v>0</v>
      </c>
      <c r="D534">
        <f>INDEX(Weight!$B$2:$B$588,MATCH('Velocity + Weight'!$A534,Weight!$A$2:$A$588,0))</f>
        <v>0.22</v>
      </c>
      <c r="E534">
        <v>-0.48484964529933866</v>
      </c>
      <c r="F534" s="1">
        <v>0.22</v>
      </c>
      <c r="G534">
        <f t="shared" si="16"/>
        <v>0.53059999999999996</v>
      </c>
      <c r="H534">
        <f t="shared" si="17"/>
        <v>1.9230354700661312E-2</v>
      </c>
    </row>
    <row r="535" spans="1:8" x14ac:dyDescent="0.2">
      <c r="A535" t="s">
        <v>541</v>
      </c>
      <c r="B535">
        <f>INDEX(Velocity!$B$2:$B$566,MATCH('Velocity + Weight'!$A535,Velocity!$A$2:$A$566,0))</f>
        <v>0</v>
      </c>
      <c r="D535">
        <f>INDEX(Weight!$B$2:$B$588,MATCH('Velocity + Weight'!$A535,Weight!$A$2:$A$588,0))</f>
        <v>0.22</v>
      </c>
      <c r="E535">
        <v>-0.48484964529933866</v>
      </c>
      <c r="F535" s="1">
        <v>0.22</v>
      </c>
      <c r="G535">
        <f t="shared" si="16"/>
        <v>0.53059999999999996</v>
      </c>
      <c r="H535">
        <f t="shared" si="17"/>
        <v>1.9230354700661312E-2</v>
      </c>
    </row>
    <row r="536" spans="1:8" x14ac:dyDescent="0.2">
      <c r="A536" t="s">
        <v>542</v>
      </c>
      <c r="B536">
        <f>INDEX(Velocity!$B$2:$B$566,MATCH('Velocity + Weight'!$A536,Velocity!$A$2:$A$566,0))</f>
        <v>0</v>
      </c>
      <c r="D536">
        <f>INDEX(Weight!$B$2:$B$588,MATCH('Velocity + Weight'!$A536,Weight!$A$2:$A$588,0))</f>
        <v>0.22</v>
      </c>
      <c r="E536">
        <v>-0.48484964529933866</v>
      </c>
      <c r="F536" s="1">
        <v>0.22</v>
      </c>
      <c r="G536">
        <f t="shared" si="16"/>
        <v>0.53059999999999996</v>
      </c>
      <c r="H536">
        <f t="shared" si="17"/>
        <v>1.9230354700661312E-2</v>
      </c>
    </row>
    <row r="537" spans="1:8" x14ac:dyDescent="0.2">
      <c r="A537" t="s">
        <v>543</v>
      </c>
      <c r="B537">
        <f>INDEX(Velocity!$B$2:$B$566,MATCH('Velocity + Weight'!$A537,Velocity!$A$2:$A$566,0))</f>
        <v>0</v>
      </c>
      <c r="D537">
        <f>INDEX(Weight!$B$2:$B$588,MATCH('Velocity + Weight'!$A537,Weight!$A$2:$A$588,0))</f>
        <v>2</v>
      </c>
      <c r="E537">
        <v>-0.32186001606836417</v>
      </c>
      <c r="F537" s="1">
        <v>2</v>
      </c>
      <c r="G537">
        <f t="shared" si="16"/>
        <v>0.53059999999999996</v>
      </c>
      <c r="H537">
        <f t="shared" si="17"/>
        <v>0.1822199839316358</v>
      </c>
    </row>
    <row r="538" spans="1:8" x14ac:dyDescent="0.2">
      <c r="A538" t="s">
        <v>544</v>
      </c>
      <c r="B538">
        <f>INDEX(Velocity!$B$2:$B$566,MATCH('Velocity + Weight'!$A538,Velocity!$A$2:$A$566,0))</f>
        <v>0</v>
      </c>
      <c r="D538">
        <f>INDEX(Weight!$B$2:$B$588,MATCH('Velocity + Weight'!$A538,Weight!$A$2:$A$588,0))</f>
        <v>2</v>
      </c>
      <c r="E538">
        <v>-0.32186001606836417</v>
      </c>
      <c r="F538" s="1">
        <v>2</v>
      </c>
      <c r="G538">
        <f t="shared" si="16"/>
        <v>0.53059999999999996</v>
      </c>
      <c r="H538">
        <f t="shared" si="17"/>
        <v>0.1822199839316358</v>
      </c>
    </row>
    <row r="539" spans="1:8" x14ac:dyDescent="0.2">
      <c r="A539" t="s">
        <v>545</v>
      </c>
      <c r="B539">
        <f>INDEX(Velocity!$B$2:$B$566,MATCH('Velocity + Weight'!$A539,Velocity!$A$2:$A$566,0))</f>
        <v>0</v>
      </c>
      <c r="D539">
        <f>INDEX(Weight!$B$2:$B$588,MATCH('Velocity + Weight'!$A539,Weight!$A$2:$A$588,0))</f>
        <v>2</v>
      </c>
      <c r="E539">
        <v>-0.32186001606836417</v>
      </c>
      <c r="F539" s="1">
        <v>2</v>
      </c>
      <c r="G539">
        <f t="shared" si="16"/>
        <v>0.53059999999999996</v>
      </c>
      <c r="H539">
        <f t="shared" si="17"/>
        <v>0.1822199839316358</v>
      </c>
    </row>
    <row r="540" spans="1:8" x14ac:dyDescent="0.2">
      <c r="A540" t="s">
        <v>546</v>
      </c>
      <c r="B540">
        <f>INDEX(Velocity!$B$2:$B$566,MATCH('Velocity + Weight'!$A540,Velocity!$A$2:$A$566,0))</f>
        <v>0</v>
      </c>
      <c r="D540">
        <f>INDEX(Weight!$B$2:$B$588,MATCH('Velocity + Weight'!$A540,Weight!$A$2:$A$588,0))</f>
        <v>0.22</v>
      </c>
      <c r="E540">
        <v>-0.48484964529933866</v>
      </c>
      <c r="F540" s="1">
        <v>0.22</v>
      </c>
      <c r="G540">
        <f t="shared" si="16"/>
        <v>0.53059999999999996</v>
      </c>
      <c r="H540">
        <f t="shared" si="17"/>
        <v>1.9230354700661312E-2</v>
      </c>
    </row>
    <row r="541" spans="1:8" x14ac:dyDescent="0.2">
      <c r="A541" t="s">
        <v>547</v>
      </c>
      <c r="B541">
        <f>INDEX(Velocity!$B$2:$B$566,MATCH('Velocity + Weight'!$A541,Velocity!$A$2:$A$566,0))</f>
        <v>0</v>
      </c>
      <c r="D541">
        <f>INDEX(Weight!$B$2:$B$588,MATCH('Velocity + Weight'!$A541,Weight!$A$2:$A$588,0))</f>
        <v>2</v>
      </c>
      <c r="E541">
        <v>-0.32186001606836417</v>
      </c>
      <c r="F541" s="1">
        <v>2</v>
      </c>
      <c r="G541">
        <f t="shared" si="16"/>
        <v>0.53059999999999996</v>
      </c>
      <c r="H541">
        <f t="shared" si="17"/>
        <v>0.1822199839316358</v>
      </c>
    </row>
    <row r="542" spans="1:8" x14ac:dyDescent="0.2">
      <c r="A542" t="s">
        <v>548</v>
      </c>
      <c r="B542">
        <f>INDEX(Velocity!$B$2:$B$566,MATCH('Velocity + Weight'!$A542,Velocity!$A$2:$A$566,0))</f>
        <v>0</v>
      </c>
      <c r="D542">
        <f>INDEX(Weight!$B$2:$B$588,MATCH('Velocity + Weight'!$A542,Weight!$A$2:$A$588,0))</f>
        <v>2</v>
      </c>
      <c r="E542">
        <v>-0.32186001606836417</v>
      </c>
      <c r="F542" s="1">
        <v>2</v>
      </c>
      <c r="G542">
        <f t="shared" si="16"/>
        <v>0.53059999999999996</v>
      </c>
      <c r="H542">
        <f t="shared" si="17"/>
        <v>0.1822199839316358</v>
      </c>
    </row>
    <row r="543" spans="1:8" x14ac:dyDescent="0.2">
      <c r="A543" t="s">
        <v>549</v>
      </c>
      <c r="B543">
        <f>INDEX(Velocity!$B$2:$B$566,MATCH('Velocity + Weight'!$A543,Velocity!$A$2:$A$566,0))</f>
        <v>0</v>
      </c>
      <c r="D543">
        <f>INDEX(Weight!$B$2:$B$588,MATCH('Velocity + Weight'!$A543,Weight!$A$2:$A$588,0))</f>
        <v>2</v>
      </c>
      <c r="E543">
        <v>-0.32186001606836417</v>
      </c>
      <c r="F543" s="1">
        <v>2</v>
      </c>
      <c r="G543">
        <f t="shared" si="16"/>
        <v>0.53059999999999996</v>
      </c>
      <c r="H543">
        <f t="shared" si="17"/>
        <v>0.1822199839316358</v>
      </c>
    </row>
    <row r="544" spans="1:8" x14ac:dyDescent="0.2">
      <c r="A544" t="s">
        <v>550</v>
      </c>
      <c r="B544">
        <f>INDEX(Velocity!$B$2:$B$566,MATCH('Velocity + Weight'!$A544,Velocity!$A$2:$A$566,0))</f>
        <v>0</v>
      </c>
      <c r="D544">
        <f>INDEX(Weight!$B$2:$B$588,MATCH('Velocity + Weight'!$A544,Weight!$A$2:$A$588,0))</f>
        <v>2</v>
      </c>
      <c r="E544">
        <v>-0.32186001606836417</v>
      </c>
      <c r="F544" s="1">
        <v>2</v>
      </c>
      <c r="G544">
        <f t="shared" si="16"/>
        <v>0.53059999999999996</v>
      </c>
      <c r="H544">
        <f t="shared" si="17"/>
        <v>0.1822199839316358</v>
      </c>
    </row>
    <row r="545" spans="1:8" x14ac:dyDescent="0.2">
      <c r="A545" t="s">
        <v>551</v>
      </c>
      <c r="B545">
        <f>INDEX(Velocity!$B$2:$B$566,MATCH('Velocity + Weight'!$A545,Velocity!$A$2:$A$566,0))</f>
        <v>0</v>
      </c>
      <c r="D545">
        <f>INDEX(Weight!$B$2:$B$588,MATCH('Velocity + Weight'!$A545,Weight!$A$2:$A$588,0))</f>
        <v>2</v>
      </c>
      <c r="E545">
        <v>-0.32186001606836417</v>
      </c>
      <c r="F545" s="1">
        <v>2</v>
      </c>
      <c r="G545">
        <f t="shared" si="16"/>
        <v>0.53059999999999996</v>
      </c>
      <c r="H545">
        <f t="shared" si="17"/>
        <v>0.1822199839316358</v>
      </c>
    </row>
    <row r="546" spans="1:8" x14ac:dyDescent="0.2">
      <c r="A546" t="s">
        <v>552</v>
      </c>
      <c r="B546">
        <f>INDEX(Velocity!$B$2:$B$566,MATCH('Velocity + Weight'!$A546,Velocity!$A$2:$A$566,0))</f>
        <v>0</v>
      </c>
      <c r="D546">
        <f>INDEX(Weight!$B$2:$B$588,MATCH('Velocity + Weight'!$A546,Weight!$A$2:$A$588,0))</f>
        <v>0.22</v>
      </c>
      <c r="E546">
        <v>-0.48484964529933866</v>
      </c>
      <c r="F546" s="1">
        <v>0.22</v>
      </c>
      <c r="G546">
        <f t="shared" si="16"/>
        <v>0.53059999999999996</v>
      </c>
      <c r="H546">
        <f t="shared" si="17"/>
        <v>1.9230354700661312E-2</v>
      </c>
    </row>
    <row r="547" spans="1:8" x14ac:dyDescent="0.2">
      <c r="A547" t="s">
        <v>553</v>
      </c>
      <c r="B547">
        <f>INDEX(Velocity!$B$2:$B$566,MATCH('Velocity + Weight'!$A547,Velocity!$A$2:$A$566,0))</f>
        <v>0</v>
      </c>
      <c r="D547">
        <f>INDEX(Weight!$B$2:$B$588,MATCH('Velocity + Weight'!$A547,Weight!$A$2:$A$588,0))</f>
        <v>0.22</v>
      </c>
      <c r="E547">
        <v>-0.48484964529933866</v>
      </c>
      <c r="F547" s="1">
        <v>0.22</v>
      </c>
      <c r="G547">
        <f t="shared" si="16"/>
        <v>0.53059999999999996</v>
      </c>
      <c r="H547">
        <f t="shared" si="17"/>
        <v>1.9230354700661312E-2</v>
      </c>
    </row>
    <row r="548" spans="1:8" x14ac:dyDescent="0.2">
      <c r="A548" t="s">
        <v>554</v>
      </c>
      <c r="B548">
        <f>INDEX(Velocity!$B$2:$B$566,MATCH('Velocity + Weight'!$A548,Velocity!$A$2:$A$566,0))</f>
        <v>0</v>
      </c>
      <c r="D548">
        <f>INDEX(Weight!$B$2:$B$588,MATCH('Velocity + Weight'!$A548,Weight!$A$2:$A$588,0))</f>
        <v>0.22</v>
      </c>
      <c r="E548">
        <v>-0.48484964529933866</v>
      </c>
      <c r="F548" s="1">
        <v>0.22</v>
      </c>
      <c r="G548">
        <f t="shared" si="16"/>
        <v>0.53059999999999996</v>
      </c>
      <c r="H548">
        <f t="shared" si="17"/>
        <v>1.9230354700661312E-2</v>
      </c>
    </row>
    <row r="549" spans="1:8" x14ac:dyDescent="0.2">
      <c r="A549" t="s">
        <v>555</v>
      </c>
      <c r="B549">
        <f>INDEX(Velocity!$B$2:$B$566,MATCH('Velocity + Weight'!$A549,Velocity!$A$2:$A$566,0))</f>
        <v>0</v>
      </c>
      <c r="D549">
        <f>INDEX(Weight!$B$2:$B$588,MATCH('Velocity + Weight'!$A549,Weight!$A$2:$A$588,0))</f>
        <v>2</v>
      </c>
      <c r="E549">
        <v>-0.32186001606836417</v>
      </c>
      <c r="F549" s="1">
        <v>2</v>
      </c>
      <c r="G549">
        <f t="shared" si="16"/>
        <v>0.53059999999999996</v>
      </c>
      <c r="H549">
        <f t="shared" si="17"/>
        <v>0.1822199839316358</v>
      </c>
    </row>
    <row r="550" spans="1:8" x14ac:dyDescent="0.2">
      <c r="A550" t="s">
        <v>556</v>
      </c>
      <c r="B550">
        <f>INDEX(Velocity!$B$2:$B$566,MATCH('Velocity + Weight'!$A550,Velocity!$A$2:$A$566,0))</f>
        <v>0</v>
      </c>
      <c r="D550">
        <f>INDEX(Weight!$B$2:$B$588,MATCH('Velocity + Weight'!$A550,Weight!$A$2:$A$588,0))</f>
        <v>2</v>
      </c>
      <c r="E550">
        <v>-0.32186001606836417</v>
      </c>
      <c r="F550" s="1">
        <v>2</v>
      </c>
      <c r="G550">
        <f t="shared" si="16"/>
        <v>0.53059999999999996</v>
      </c>
      <c r="H550">
        <f t="shared" si="17"/>
        <v>0.1822199839316358</v>
      </c>
    </row>
    <row r="551" spans="1:8" x14ac:dyDescent="0.2">
      <c r="A551" t="s">
        <v>557</v>
      </c>
      <c r="B551">
        <f>INDEX(Velocity!$B$2:$B$566,MATCH('Velocity + Weight'!$A551,Velocity!$A$2:$A$566,0))</f>
        <v>0</v>
      </c>
      <c r="D551">
        <f>INDEX(Weight!$B$2:$B$588,MATCH('Velocity + Weight'!$A551,Weight!$A$2:$A$588,0))</f>
        <v>0.22</v>
      </c>
      <c r="E551">
        <v>-0.48484964529933866</v>
      </c>
      <c r="F551" s="1">
        <v>0.22</v>
      </c>
      <c r="G551">
        <f t="shared" si="16"/>
        <v>0.53059999999999996</v>
      </c>
      <c r="H551">
        <f t="shared" si="17"/>
        <v>1.9230354700661312E-2</v>
      </c>
    </row>
    <row r="552" spans="1:8" x14ac:dyDescent="0.2">
      <c r="A552" t="s">
        <v>558</v>
      </c>
      <c r="B552">
        <f>INDEX(Velocity!$B$2:$B$566,MATCH('Velocity + Weight'!$A552,Velocity!$A$2:$A$566,0))</f>
        <v>0</v>
      </c>
      <c r="D552">
        <f>INDEX(Weight!$B$2:$B$588,MATCH('Velocity + Weight'!$A552,Weight!$A$2:$A$588,0))</f>
        <v>2</v>
      </c>
      <c r="E552">
        <v>-0.32186001606836417</v>
      </c>
      <c r="F552" s="1">
        <v>2</v>
      </c>
      <c r="G552">
        <f t="shared" si="16"/>
        <v>0.53059999999999996</v>
      </c>
      <c r="H552">
        <f t="shared" si="17"/>
        <v>0.1822199839316358</v>
      </c>
    </row>
    <row r="553" spans="1:8" x14ac:dyDescent="0.2">
      <c r="A553" t="s">
        <v>559</v>
      </c>
      <c r="B553">
        <f>INDEX(Velocity!$B$2:$B$566,MATCH('Velocity + Weight'!$A553,Velocity!$A$2:$A$566,0))</f>
        <v>0</v>
      </c>
      <c r="D553">
        <f>INDEX(Weight!$B$2:$B$588,MATCH('Velocity + Weight'!$A553,Weight!$A$2:$A$588,0))</f>
        <v>2</v>
      </c>
      <c r="E553">
        <v>-0.32186001606836417</v>
      </c>
      <c r="F553" s="1">
        <v>2</v>
      </c>
      <c r="G553">
        <f t="shared" si="16"/>
        <v>0.53059999999999996</v>
      </c>
      <c r="H553">
        <f t="shared" si="17"/>
        <v>0.1822199839316358</v>
      </c>
    </row>
    <row r="554" spans="1:8" x14ac:dyDescent="0.2">
      <c r="A554" t="s">
        <v>560</v>
      </c>
      <c r="B554">
        <f>INDEX(Velocity!$B$2:$B$566,MATCH('Velocity + Weight'!$A554,Velocity!$A$2:$A$566,0))</f>
        <v>0</v>
      </c>
      <c r="D554">
        <f>INDEX(Weight!$B$2:$B$588,MATCH('Velocity + Weight'!$A554,Weight!$A$2:$A$588,0))</f>
        <v>2</v>
      </c>
      <c r="E554">
        <v>-0.32186001606836417</v>
      </c>
      <c r="F554" s="1">
        <v>2</v>
      </c>
      <c r="G554">
        <f t="shared" si="16"/>
        <v>0.53059999999999996</v>
      </c>
      <c r="H554">
        <f t="shared" si="17"/>
        <v>0.1822199839316358</v>
      </c>
    </row>
    <row r="555" spans="1:8" x14ac:dyDescent="0.2">
      <c r="A555" t="s">
        <v>561</v>
      </c>
      <c r="B555">
        <f>INDEX(Velocity!$B$2:$B$566,MATCH('Velocity + Weight'!$A555,Velocity!$A$2:$A$566,0))</f>
        <v>0</v>
      </c>
      <c r="D555">
        <f>INDEX(Weight!$B$2:$B$588,MATCH('Velocity + Weight'!$A555,Weight!$A$2:$A$588,0))</f>
        <v>0.22</v>
      </c>
      <c r="E555">
        <v>-0.48484964529933866</v>
      </c>
      <c r="F555" s="1">
        <v>0.22</v>
      </c>
      <c r="G555">
        <f t="shared" si="16"/>
        <v>0.53059999999999996</v>
      </c>
      <c r="H555">
        <f t="shared" si="17"/>
        <v>1.9230354700661312E-2</v>
      </c>
    </row>
    <row r="556" spans="1:8" x14ac:dyDescent="0.2">
      <c r="A556" t="s">
        <v>562</v>
      </c>
      <c r="B556">
        <f>INDEX(Velocity!$B$2:$B$566,MATCH('Velocity + Weight'!$A556,Velocity!$A$2:$A$566,0))</f>
        <v>0</v>
      </c>
      <c r="D556">
        <f>INDEX(Weight!$B$2:$B$588,MATCH('Velocity + Weight'!$A556,Weight!$A$2:$A$588,0))</f>
        <v>0.22</v>
      </c>
      <c r="E556">
        <v>-0.48484964529933866</v>
      </c>
      <c r="F556" s="1">
        <v>0.22</v>
      </c>
      <c r="G556">
        <f t="shared" si="16"/>
        <v>0.53059999999999996</v>
      </c>
      <c r="H556">
        <f t="shared" si="17"/>
        <v>1.9230354700661312E-2</v>
      </c>
    </row>
    <row r="557" spans="1:8" x14ac:dyDescent="0.2">
      <c r="A557" t="s">
        <v>563</v>
      </c>
      <c r="B557">
        <f>INDEX(Velocity!$B$2:$B$566,MATCH('Velocity + Weight'!$A557,Velocity!$A$2:$A$566,0))</f>
        <v>0</v>
      </c>
      <c r="D557">
        <f>INDEX(Weight!$B$2:$B$588,MATCH('Velocity + Weight'!$A557,Weight!$A$2:$A$588,0))</f>
        <v>2</v>
      </c>
      <c r="E557">
        <v>-0.32186001606836417</v>
      </c>
      <c r="F557" s="1">
        <v>2</v>
      </c>
      <c r="G557">
        <f t="shared" si="16"/>
        <v>0.53059999999999996</v>
      </c>
      <c r="H557">
        <f t="shared" si="17"/>
        <v>0.1822199839316358</v>
      </c>
    </row>
    <row r="558" spans="1:8" x14ac:dyDescent="0.2">
      <c r="A558" t="s">
        <v>564</v>
      </c>
      <c r="B558">
        <f>INDEX(Velocity!$B$2:$B$566,MATCH('Velocity + Weight'!$A558,Velocity!$A$2:$A$566,0))</f>
        <v>0</v>
      </c>
      <c r="D558">
        <f>INDEX(Weight!$B$2:$B$588,MATCH('Velocity + Weight'!$A558,Weight!$A$2:$A$588,0))</f>
        <v>2</v>
      </c>
      <c r="E558">
        <v>-0.32186001606836417</v>
      </c>
      <c r="F558" s="1">
        <v>2</v>
      </c>
      <c r="G558">
        <f t="shared" si="16"/>
        <v>0.53059999999999996</v>
      </c>
      <c r="H558">
        <f t="shared" si="17"/>
        <v>0.1822199839316358</v>
      </c>
    </row>
    <row r="559" spans="1:8" x14ac:dyDescent="0.2">
      <c r="A559" t="s">
        <v>565</v>
      </c>
      <c r="B559">
        <f>INDEX(Velocity!$B$2:$B$566,MATCH('Velocity + Weight'!$A559,Velocity!$A$2:$A$566,0))</f>
        <v>0</v>
      </c>
      <c r="D559">
        <f>INDEX(Weight!$B$2:$B$588,MATCH('Velocity + Weight'!$A559,Weight!$A$2:$A$588,0))</f>
        <v>2</v>
      </c>
      <c r="E559">
        <v>-0.32186001606836417</v>
      </c>
      <c r="F559" s="1">
        <v>2</v>
      </c>
      <c r="G559">
        <f t="shared" si="16"/>
        <v>0.53059999999999996</v>
      </c>
      <c r="H559">
        <f t="shared" si="17"/>
        <v>0.1822199839316358</v>
      </c>
    </row>
    <row r="560" spans="1:8" x14ac:dyDescent="0.2">
      <c r="A560" t="s">
        <v>566</v>
      </c>
      <c r="B560">
        <f>INDEX(Velocity!$B$2:$B$566,MATCH('Velocity + Weight'!$A560,Velocity!$A$2:$A$566,0))</f>
        <v>0</v>
      </c>
      <c r="D560">
        <f>INDEX(Weight!$B$2:$B$588,MATCH('Velocity + Weight'!$A560,Weight!$A$2:$A$588,0))</f>
        <v>2</v>
      </c>
      <c r="E560">
        <v>-0.32186001606836417</v>
      </c>
      <c r="F560" s="1">
        <v>2</v>
      </c>
      <c r="G560">
        <f t="shared" si="16"/>
        <v>0.53059999999999996</v>
      </c>
      <c r="H560">
        <f t="shared" si="17"/>
        <v>0.1822199839316358</v>
      </c>
    </row>
    <row r="561" spans="1:8" x14ac:dyDescent="0.2">
      <c r="A561" t="s">
        <v>567</v>
      </c>
      <c r="B561">
        <f>INDEX(Velocity!$B$2:$B$566,MATCH('Velocity + Weight'!$A561,Velocity!$A$2:$A$566,0))</f>
        <v>0</v>
      </c>
      <c r="D561">
        <f>INDEX(Weight!$B$2:$B$588,MATCH('Velocity + Weight'!$A561,Weight!$A$2:$A$588,0))</f>
        <v>0</v>
      </c>
      <c r="E561">
        <v>0</v>
      </c>
      <c r="F561" s="1"/>
      <c r="G561">
        <f t="shared" si="16"/>
        <v>0.53059999999999996</v>
      </c>
      <c r="H561">
        <f t="shared" si="17"/>
        <v>0.50407999999999997</v>
      </c>
    </row>
    <row r="562" spans="1:8" x14ac:dyDescent="0.2">
      <c r="A562" t="s">
        <v>568</v>
      </c>
      <c r="B562">
        <f>INDEX(Velocity!$B$2:$B$566,MATCH('Velocity + Weight'!$A562,Velocity!$A$2:$A$566,0))</f>
        <v>0</v>
      </c>
      <c r="D562">
        <f>INDEX(Weight!$B$2:$B$588,MATCH('Velocity + Weight'!$A562,Weight!$A$2:$A$588,0))</f>
        <v>2</v>
      </c>
      <c r="E562" cm="1">
        <f t="array" ref="E562:E565">(F562:F565-L7)/L8</f>
        <v>-0.32186001606836417</v>
      </c>
      <c r="F562" s="1">
        <v>2</v>
      </c>
      <c r="G562">
        <f t="shared" si="16"/>
        <v>0.53059999999999996</v>
      </c>
      <c r="H562">
        <f t="shared" si="17"/>
        <v>0.1822199839316358</v>
      </c>
    </row>
    <row r="563" spans="1:8" x14ac:dyDescent="0.2">
      <c r="A563" t="s">
        <v>569</v>
      </c>
      <c r="B563">
        <f>INDEX(Velocity!$B$2:$B$566,MATCH('Velocity + Weight'!$A563,Velocity!$A$2:$A$566,0))</f>
        <v>0</v>
      </c>
      <c r="D563">
        <f>INDEX(Weight!$B$2:$B$588,MATCH('Velocity + Weight'!$A563,Weight!$A$2:$A$588,0))</f>
        <v>2</v>
      </c>
      <c r="E563">
        <v>-0.32186001606836417</v>
      </c>
      <c r="F563" s="1">
        <v>2</v>
      </c>
      <c r="G563">
        <f t="shared" si="16"/>
        <v>0.53059999999999996</v>
      </c>
      <c r="H563">
        <f t="shared" si="17"/>
        <v>0.1822199839316358</v>
      </c>
    </row>
    <row r="564" spans="1:8" x14ac:dyDescent="0.2">
      <c r="A564" t="s">
        <v>570</v>
      </c>
      <c r="B564">
        <f>INDEX(Velocity!$B$2:$B$566,MATCH('Velocity + Weight'!$A564,Velocity!$A$2:$A$566,0))</f>
        <v>0</v>
      </c>
      <c r="D564">
        <f>INDEX(Weight!$B$2:$B$588,MATCH('Velocity + Weight'!$A564,Weight!$A$2:$A$588,0))</f>
        <v>0.01</v>
      </c>
      <c r="E564">
        <v>-0.50407875886029629</v>
      </c>
      <c r="F564" s="1">
        <v>0.01</v>
      </c>
      <c r="G564">
        <f t="shared" si="16"/>
        <v>0.53059999999999996</v>
      </c>
      <c r="H564">
        <f t="shared" si="17"/>
        <v>1.241139703678229E-6</v>
      </c>
    </row>
    <row r="565" spans="1:8" x14ac:dyDescent="0.2">
      <c r="A565" t="s">
        <v>571</v>
      </c>
      <c r="B565">
        <f>INDEX(Velocity!$B$2:$B$566,MATCH('Velocity + Weight'!$A565,Velocity!$A$2:$A$566,0))</f>
        <v>0</v>
      </c>
      <c r="D565">
        <f>INDEX(Weight!$B$2:$B$588,MATCH('Velocity + Weight'!$A565,Weight!$A$2:$A$588,0))</f>
        <v>2</v>
      </c>
      <c r="E565">
        <v>-0.32186001606836417</v>
      </c>
      <c r="F565" s="1">
        <v>2</v>
      </c>
      <c r="G565">
        <f t="shared" si="16"/>
        <v>0.53059999999999996</v>
      </c>
      <c r="H565">
        <f t="shared" si="17"/>
        <v>0.1822199839316358</v>
      </c>
    </row>
    <row r="566" spans="1:8" x14ac:dyDescent="0.2">
      <c r="A566" t="s">
        <v>572</v>
      </c>
      <c r="B566">
        <f>INDEX(Velocity!$B$2:$B$566,MATCH('Velocity + Weight'!$A566,Velocity!$A$2:$A$566,0))</f>
        <v>0</v>
      </c>
      <c r="D566">
        <f>INDEX(Weight!$B$2:$B$588,MATCH('Velocity + Weight'!$A566,Weight!$A$2:$A$588,0))</f>
        <v>0</v>
      </c>
      <c r="E566">
        <v>0</v>
      </c>
      <c r="G566">
        <f t="shared" si="16"/>
        <v>0.53059999999999996</v>
      </c>
      <c r="H566">
        <f t="shared" si="17"/>
        <v>0.50407999999999997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F4C1-5720-4FD4-A2D3-93814A0AC4EF}">
  <dimension ref="A1:B566"/>
  <sheetViews>
    <sheetView topLeftCell="A548" zoomScale="141" workbookViewId="0">
      <selection activeCell="G14" sqref="G14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573</v>
      </c>
      <c r="B1" t="s">
        <v>620</v>
      </c>
    </row>
    <row r="2" spans="1:2" x14ac:dyDescent="0.2">
      <c r="A2" t="s">
        <v>5</v>
      </c>
      <c r="B2">
        <v>1</v>
      </c>
    </row>
    <row r="3" spans="1:2" x14ac:dyDescent="0.2">
      <c r="A3" t="s">
        <v>10</v>
      </c>
      <c r="B3">
        <v>1</v>
      </c>
    </row>
    <row r="4" spans="1:2" x14ac:dyDescent="0.2">
      <c r="A4" t="s">
        <v>12</v>
      </c>
      <c r="B4">
        <v>1</v>
      </c>
    </row>
    <row r="5" spans="1:2" x14ac:dyDescent="0.2">
      <c r="A5" t="s">
        <v>14</v>
      </c>
      <c r="B5">
        <v>435</v>
      </c>
    </row>
    <row r="6" spans="1:2" x14ac:dyDescent="0.2">
      <c r="A6" t="s">
        <v>18</v>
      </c>
      <c r="B6">
        <v>276</v>
      </c>
    </row>
    <row r="7" spans="1:2" x14ac:dyDescent="0.2">
      <c r="A7" t="s">
        <v>19</v>
      </c>
      <c r="B7">
        <v>280</v>
      </c>
    </row>
    <row r="8" spans="1:2" x14ac:dyDescent="0.2">
      <c r="A8" t="s">
        <v>20</v>
      </c>
      <c r="B8">
        <v>311</v>
      </c>
    </row>
    <row r="9" spans="1:2" x14ac:dyDescent="0.2">
      <c r="A9" t="s">
        <v>21</v>
      </c>
      <c r="B9">
        <v>232</v>
      </c>
    </row>
    <row r="10" spans="1:2" x14ac:dyDescent="0.2">
      <c r="A10" t="s">
        <v>22</v>
      </c>
      <c r="B10">
        <v>308</v>
      </c>
    </row>
    <row r="11" spans="1:2" x14ac:dyDescent="0.2">
      <c r="A11" t="s">
        <v>23</v>
      </c>
      <c r="B11">
        <v>386</v>
      </c>
    </row>
    <row r="12" spans="1:2" x14ac:dyDescent="0.2">
      <c r="A12" t="s">
        <v>24</v>
      </c>
      <c r="B12">
        <v>369</v>
      </c>
    </row>
    <row r="13" spans="1:2" x14ac:dyDescent="0.2">
      <c r="A13" t="s">
        <v>25</v>
      </c>
      <c r="B13">
        <v>1</v>
      </c>
    </row>
    <row r="14" spans="1:2" x14ac:dyDescent="0.2">
      <c r="A14" t="s">
        <v>26</v>
      </c>
      <c r="B14">
        <v>312</v>
      </c>
    </row>
    <row r="15" spans="1:2" x14ac:dyDescent="0.2">
      <c r="A15" t="s">
        <v>27</v>
      </c>
      <c r="B15">
        <v>384</v>
      </c>
    </row>
    <row r="16" spans="1:2" x14ac:dyDescent="0.2">
      <c r="A16" t="s">
        <v>28</v>
      </c>
      <c r="B16">
        <v>551</v>
      </c>
    </row>
    <row r="17" spans="1:2" x14ac:dyDescent="0.2">
      <c r="A17" t="s">
        <v>29</v>
      </c>
      <c r="B17">
        <v>227</v>
      </c>
    </row>
    <row r="18" spans="1:2" x14ac:dyDescent="0.2">
      <c r="A18" t="s">
        <v>30</v>
      </c>
      <c r="B18">
        <v>322</v>
      </c>
    </row>
    <row r="19" spans="1:2" x14ac:dyDescent="0.2">
      <c r="A19" t="s">
        <v>31</v>
      </c>
      <c r="B19">
        <v>288</v>
      </c>
    </row>
    <row r="20" spans="1:2" x14ac:dyDescent="0.2">
      <c r="A20" t="s">
        <v>32</v>
      </c>
      <c r="B20">
        <v>375</v>
      </c>
    </row>
    <row r="21" spans="1:2" x14ac:dyDescent="0.2">
      <c r="A21" t="s">
        <v>33</v>
      </c>
      <c r="B21">
        <v>2</v>
      </c>
    </row>
    <row r="22" spans="1:2" x14ac:dyDescent="0.2">
      <c r="A22" t="s">
        <v>37</v>
      </c>
      <c r="B22">
        <v>376</v>
      </c>
    </row>
    <row r="23" spans="1:2" x14ac:dyDescent="0.2">
      <c r="A23" t="s">
        <v>38</v>
      </c>
      <c r="B23">
        <v>312</v>
      </c>
    </row>
    <row r="24" spans="1:2" x14ac:dyDescent="0.2">
      <c r="A24" t="s">
        <v>39</v>
      </c>
      <c r="B24">
        <v>2</v>
      </c>
    </row>
    <row r="25" spans="1:2" x14ac:dyDescent="0.2">
      <c r="A25" t="s">
        <v>40</v>
      </c>
      <c r="B25">
        <v>302</v>
      </c>
    </row>
    <row r="26" spans="1:2" x14ac:dyDescent="0.2">
      <c r="A26" t="s">
        <v>41</v>
      </c>
      <c r="B26">
        <v>472</v>
      </c>
    </row>
    <row r="27" spans="1:2" x14ac:dyDescent="0.2">
      <c r="A27" t="s">
        <v>42</v>
      </c>
      <c r="B27">
        <v>78</v>
      </c>
    </row>
    <row r="28" spans="1:2" x14ac:dyDescent="0.2">
      <c r="A28" t="s">
        <v>43</v>
      </c>
      <c r="B28">
        <v>72</v>
      </c>
    </row>
    <row r="29" spans="1:2" x14ac:dyDescent="0.2">
      <c r="A29" t="s">
        <v>44</v>
      </c>
      <c r="B29">
        <v>300</v>
      </c>
    </row>
    <row r="30" spans="1:2" x14ac:dyDescent="0.2">
      <c r="A30" t="s">
        <v>45</v>
      </c>
      <c r="B30">
        <v>307</v>
      </c>
    </row>
    <row r="31" spans="1:2" x14ac:dyDescent="0.2">
      <c r="A31" t="s">
        <v>46</v>
      </c>
      <c r="B31">
        <v>71</v>
      </c>
    </row>
    <row r="32" spans="1:2" x14ac:dyDescent="0.2">
      <c r="A32" t="s">
        <v>47</v>
      </c>
      <c r="B32">
        <v>286</v>
      </c>
    </row>
    <row r="33" spans="1:2" x14ac:dyDescent="0.2">
      <c r="A33" t="s">
        <v>48</v>
      </c>
      <c r="B33">
        <v>255</v>
      </c>
    </row>
    <row r="34" spans="1:2" x14ac:dyDescent="0.2">
      <c r="A34" t="s">
        <v>16</v>
      </c>
      <c r="B34">
        <v>2279</v>
      </c>
    </row>
    <row r="35" spans="1:2" x14ac:dyDescent="0.2">
      <c r="A35" t="s">
        <v>49</v>
      </c>
      <c r="B35">
        <v>132</v>
      </c>
    </row>
    <row r="36" spans="1:2" x14ac:dyDescent="0.2">
      <c r="A36" t="s">
        <v>36</v>
      </c>
      <c r="B36">
        <v>2805</v>
      </c>
    </row>
    <row r="37" spans="1:2" x14ac:dyDescent="0.2">
      <c r="A37" t="s">
        <v>51</v>
      </c>
      <c r="B37">
        <v>212</v>
      </c>
    </row>
    <row r="38" spans="1:2" x14ac:dyDescent="0.2">
      <c r="A38" t="s">
        <v>52</v>
      </c>
      <c r="B38">
        <v>419</v>
      </c>
    </row>
    <row r="39" spans="1:2" x14ac:dyDescent="0.2">
      <c r="A39" t="s">
        <v>53</v>
      </c>
      <c r="B39">
        <v>140</v>
      </c>
    </row>
    <row r="40" spans="1:2" x14ac:dyDescent="0.2">
      <c r="A40" t="s">
        <v>54</v>
      </c>
      <c r="B40">
        <v>301</v>
      </c>
    </row>
    <row r="41" spans="1:2" x14ac:dyDescent="0.2">
      <c r="A41" t="s">
        <v>55</v>
      </c>
      <c r="B41">
        <v>73</v>
      </c>
    </row>
    <row r="42" spans="1:2" x14ac:dyDescent="0.2">
      <c r="A42" t="s">
        <v>56</v>
      </c>
      <c r="B42">
        <v>357</v>
      </c>
    </row>
    <row r="43" spans="1:2" x14ac:dyDescent="0.2">
      <c r="A43" t="s">
        <v>57</v>
      </c>
      <c r="B43">
        <v>185</v>
      </c>
    </row>
    <row r="44" spans="1:2" x14ac:dyDescent="0.2">
      <c r="A44" t="s">
        <v>58</v>
      </c>
      <c r="B44">
        <v>72</v>
      </c>
    </row>
    <row r="45" spans="1:2" x14ac:dyDescent="0.2">
      <c r="A45" t="s">
        <v>59</v>
      </c>
      <c r="B45">
        <v>214</v>
      </c>
    </row>
    <row r="46" spans="1:2" x14ac:dyDescent="0.2">
      <c r="A46" t="s">
        <v>60</v>
      </c>
      <c r="B46">
        <v>57</v>
      </c>
    </row>
    <row r="47" spans="1:2" x14ac:dyDescent="0.2">
      <c r="A47" t="s">
        <v>61</v>
      </c>
      <c r="B47">
        <v>169</v>
      </c>
    </row>
    <row r="48" spans="1:2" x14ac:dyDescent="0.2">
      <c r="A48" t="s">
        <v>62</v>
      </c>
      <c r="B48">
        <v>60</v>
      </c>
    </row>
    <row r="49" spans="1:2" x14ac:dyDescent="0.2">
      <c r="A49" t="s">
        <v>63</v>
      </c>
      <c r="B49">
        <v>161</v>
      </c>
    </row>
    <row r="50" spans="1:2" x14ac:dyDescent="0.2">
      <c r="A50" t="s">
        <v>64</v>
      </c>
      <c r="B50">
        <v>86</v>
      </c>
    </row>
    <row r="51" spans="1:2" x14ac:dyDescent="0.2">
      <c r="A51" t="s">
        <v>65</v>
      </c>
      <c r="B51">
        <v>1</v>
      </c>
    </row>
    <row r="52" spans="1:2" x14ac:dyDescent="0.2">
      <c r="A52" t="s">
        <v>66</v>
      </c>
      <c r="B52">
        <v>1</v>
      </c>
    </row>
    <row r="53" spans="1:2" x14ac:dyDescent="0.2">
      <c r="A53" t="s">
        <v>67</v>
      </c>
      <c r="B53">
        <v>1</v>
      </c>
    </row>
    <row r="54" spans="1:2" x14ac:dyDescent="0.2">
      <c r="A54" t="s">
        <v>68</v>
      </c>
      <c r="B54">
        <v>393</v>
      </c>
    </row>
    <row r="55" spans="1:2" x14ac:dyDescent="0.2">
      <c r="A55" t="s">
        <v>69</v>
      </c>
      <c r="B55">
        <v>132</v>
      </c>
    </row>
    <row r="56" spans="1:2" x14ac:dyDescent="0.2">
      <c r="A56" t="s">
        <v>70</v>
      </c>
      <c r="B56">
        <v>277</v>
      </c>
    </row>
    <row r="57" spans="1:2" x14ac:dyDescent="0.2">
      <c r="A57" t="s">
        <v>71</v>
      </c>
      <c r="B57">
        <v>229</v>
      </c>
    </row>
    <row r="58" spans="1:2" x14ac:dyDescent="0.2">
      <c r="A58" t="s">
        <v>72</v>
      </c>
      <c r="B58">
        <v>16</v>
      </c>
    </row>
    <row r="59" spans="1:2" x14ac:dyDescent="0.2">
      <c r="A59" t="s">
        <v>73</v>
      </c>
      <c r="B59">
        <v>162</v>
      </c>
    </row>
    <row r="60" spans="1:2" x14ac:dyDescent="0.2">
      <c r="A60" t="s">
        <v>74</v>
      </c>
      <c r="B60">
        <v>138</v>
      </c>
    </row>
    <row r="61" spans="1:2" x14ac:dyDescent="0.2">
      <c r="A61" t="s">
        <v>75</v>
      </c>
      <c r="B61">
        <v>139</v>
      </c>
    </row>
    <row r="62" spans="1:2" x14ac:dyDescent="0.2">
      <c r="A62" t="s">
        <v>76</v>
      </c>
      <c r="B62">
        <v>151</v>
      </c>
    </row>
    <row r="63" spans="1:2" x14ac:dyDescent="0.2">
      <c r="A63" t="s">
        <v>77</v>
      </c>
      <c r="B63">
        <v>79</v>
      </c>
    </row>
    <row r="64" spans="1:2" x14ac:dyDescent="0.2">
      <c r="A64" t="s">
        <v>78</v>
      </c>
      <c r="B64">
        <v>263</v>
      </c>
    </row>
    <row r="65" spans="1:2" x14ac:dyDescent="0.2">
      <c r="A65" t="s">
        <v>79</v>
      </c>
      <c r="B65">
        <v>212</v>
      </c>
    </row>
    <row r="66" spans="1:2" x14ac:dyDescent="0.2">
      <c r="A66" t="s">
        <v>80</v>
      </c>
      <c r="B66">
        <v>410</v>
      </c>
    </row>
    <row r="67" spans="1:2" x14ac:dyDescent="0.2">
      <c r="A67" t="s">
        <v>81</v>
      </c>
      <c r="B67">
        <v>56</v>
      </c>
    </row>
    <row r="68" spans="1:2" x14ac:dyDescent="0.2">
      <c r="A68" t="s">
        <v>82</v>
      </c>
      <c r="B68">
        <v>67</v>
      </c>
    </row>
    <row r="69" spans="1:2" x14ac:dyDescent="0.2">
      <c r="A69" t="s">
        <v>83</v>
      </c>
      <c r="B69">
        <v>63</v>
      </c>
    </row>
    <row r="70" spans="1:2" x14ac:dyDescent="0.2">
      <c r="A70" t="s">
        <v>84</v>
      </c>
      <c r="B70">
        <v>54</v>
      </c>
    </row>
    <row r="71" spans="1:2" x14ac:dyDescent="0.2">
      <c r="A71" t="s">
        <v>85</v>
      </c>
      <c r="B71">
        <v>68</v>
      </c>
    </row>
    <row r="72" spans="1:2" x14ac:dyDescent="0.2">
      <c r="A72" t="s">
        <v>86</v>
      </c>
      <c r="B72">
        <v>138</v>
      </c>
    </row>
    <row r="73" spans="1:2" x14ac:dyDescent="0.2">
      <c r="A73" t="s">
        <v>87</v>
      </c>
      <c r="B73">
        <v>128</v>
      </c>
    </row>
    <row r="74" spans="1:2" x14ac:dyDescent="0.2">
      <c r="A74" t="s">
        <v>88</v>
      </c>
      <c r="B74">
        <v>103</v>
      </c>
    </row>
    <row r="75" spans="1:2" x14ac:dyDescent="0.2">
      <c r="A75" t="s">
        <v>89</v>
      </c>
      <c r="B75">
        <v>181</v>
      </c>
    </row>
    <row r="76" spans="1:2" x14ac:dyDescent="0.2">
      <c r="A76" t="s">
        <v>90</v>
      </c>
      <c r="B76">
        <v>63</v>
      </c>
    </row>
    <row r="77" spans="1:2" x14ac:dyDescent="0.2">
      <c r="A77" t="s">
        <v>91</v>
      </c>
      <c r="B77">
        <v>49</v>
      </c>
    </row>
    <row r="78" spans="1:2" x14ac:dyDescent="0.2">
      <c r="A78" t="s">
        <v>15</v>
      </c>
      <c r="B78">
        <v>1451</v>
      </c>
    </row>
    <row r="79" spans="1:2" x14ac:dyDescent="0.2">
      <c r="A79" t="s">
        <v>92</v>
      </c>
      <c r="B79">
        <v>110</v>
      </c>
    </row>
    <row r="80" spans="1:2" x14ac:dyDescent="0.2">
      <c r="A80" t="s">
        <v>93</v>
      </c>
      <c r="B80">
        <v>1</v>
      </c>
    </row>
    <row r="81" spans="1:2" x14ac:dyDescent="0.2">
      <c r="A81" t="s">
        <v>94</v>
      </c>
      <c r="B81">
        <v>1</v>
      </c>
    </row>
    <row r="82" spans="1:2" x14ac:dyDescent="0.2">
      <c r="A82" t="s">
        <v>95</v>
      </c>
      <c r="B82">
        <v>115</v>
      </c>
    </row>
    <row r="83" spans="1:2" x14ac:dyDescent="0.2">
      <c r="A83" t="s">
        <v>96</v>
      </c>
      <c r="B83">
        <v>158</v>
      </c>
    </row>
    <row r="84" spans="1:2" x14ac:dyDescent="0.2">
      <c r="A84" t="s">
        <v>97</v>
      </c>
      <c r="B84">
        <v>2</v>
      </c>
    </row>
    <row r="85" spans="1:2" x14ac:dyDescent="0.2">
      <c r="A85" t="s">
        <v>98</v>
      </c>
      <c r="B85">
        <v>1477</v>
      </c>
    </row>
    <row r="86" spans="1:2" x14ac:dyDescent="0.2">
      <c r="A86" t="s">
        <v>99</v>
      </c>
      <c r="B86">
        <v>259</v>
      </c>
    </row>
    <row r="87" spans="1:2" x14ac:dyDescent="0.2">
      <c r="A87" t="s">
        <v>100</v>
      </c>
      <c r="B87">
        <v>239</v>
      </c>
    </row>
    <row r="88" spans="1:2" x14ac:dyDescent="0.2">
      <c r="A88" t="s">
        <v>101</v>
      </c>
      <c r="B88">
        <v>223</v>
      </c>
    </row>
    <row r="89" spans="1:2" x14ac:dyDescent="0.2">
      <c r="A89" t="s">
        <v>102</v>
      </c>
      <c r="B89">
        <v>312</v>
      </c>
    </row>
    <row r="90" spans="1:2" x14ac:dyDescent="0.2">
      <c r="A90" t="s">
        <v>103</v>
      </c>
      <c r="B90">
        <v>84</v>
      </c>
    </row>
    <row r="91" spans="1:2" x14ac:dyDescent="0.2">
      <c r="A91" t="s">
        <v>104</v>
      </c>
      <c r="B91">
        <v>2</v>
      </c>
    </row>
    <row r="92" spans="1:2" x14ac:dyDescent="0.2">
      <c r="A92" t="s">
        <v>105</v>
      </c>
      <c r="B92">
        <v>393</v>
      </c>
    </row>
    <row r="93" spans="1:2" x14ac:dyDescent="0.2">
      <c r="A93" t="s">
        <v>106</v>
      </c>
      <c r="B93">
        <v>349</v>
      </c>
    </row>
    <row r="94" spans="1:2" x14ac:dyDescent="0.2">
      <c r="A94" t="s">
        <v>107</v>
      </c>
      <c r="B94">
        <v>65</v>
      </c>
    </row>
    <row r="95" spans="1:2" x14ac:dyDescent="0.2">
      <c r="A95" t="s">
        <v>108</v>
      </c>
      <c r="B95">
        <v>326</v>
      </c>
    </row>
    <row r="96" spans="1:2" x14ac:dyDescent="0.2">
      <c r="A96" t="s">
        <v>109</v>
      </c>
      <c r="B96">
        <v>1602</v>
      </c>
    </row>
    <row r="97" spans="1:2" x14ac:dyDescent="0.2">
      <c r="A97" t="s">
        <v>110</v>
      </c>
      <c r="B97">
        <v>66</v>
      </c>
    </row>
    <row r="98" spans="1:2" x14ac:dyDescent="0.2">
      <c r="A98" t="s">
        <v>111</v>
      </c>
      <c r="B98">
        <v>66</v>
      </c>
    </row>
    <row r="99" spans="1:2" x14ac:dyDescent="0.2">
      <c r="A99" t="s">
        <v>112</v>
      </c>
      <c r="B99">
        <v>84</v>
      </c>
    </row>
    <row r="100" spans="1:2" x14ac:dyDescent="0.2">
      <c r="A100" t="s">
        <v>113</v>
      </c>
      <c r="B100">
        <v>178</v>
      </c>
    </row>
    <row r="101" spans="1:2" x14ac:dyDescent="0.2">
      <c r="A101" t="s">
        <v>114</v>
      </c>
      <c r="B101">
        <v>757</v>
      </c>
    </row>
    <row r="102" spans="1:2" x14ac:dyDescent="0.2">
      <c r="A102" t="s">
        <v>115</v>
      </c>
      <c r="B102">
        <v>209</v>
      </c>
    </row>
    <row r="103" spans="1:2" x14ac:dyDescent="0.2">
      <c r="A103" t="s">
        <v>116</v>
      </c>
      <c r="B103">
        <v>1028</v>
      </c>
    </row>
    <row r="104" spans="1:2" x14ac:dyDescent="0.2">
      <c r="A104" t="s">
        <v>117</v>
      </c>
      <c r="B104">
        <v>175</v>
      </c>
    </row>
    <row r="105" spans="1:2" x14ac:dyDescent="0.2">
      <c r="A105" t="s">
        <v>118</v>
      </c>
      <c r="B105">
        <v>89</v>
      </c>
    </row>
    <row r="106" spans="1:2" x14ac:dyDescent="0.2">
      <c r="A106" t="s">
        <v>119</v>
      </c>
      <c r="B106">
        <v>4</v>
      </c>
    </row>
    <row r="107" spans="1:2" x14ac:dyDescent="0.2">
      <c r="A107" t="s">
        <v>120</v>
      </c>
      <c r="B107">
        <v>139</v>
      </c>
    </row>
    <row r="108" spans="1:2" x14ac:dyDescent="0.2">
      <c r="A108" t="s">
        <v>121</v>
      </c>
      <c r="B108">
        <v>176</v>
      </c>
    </row>
    <row r="109" spans="1:2" x14ac:dyDescent="0.2">
      <c r="A109" t="s">
        <v>122</v>
      </c>
      <c r="B109">
        <v>254</v>
      </c>
    </row>
    <row r="110" spans="1:2" x14ac:dyDescent="0.2">
      <c r="A110" t="s">
        <v>123</v>
      </c>
      <c r="B110">
        <v>184</v>
      </c>
    </row>
    <row r="111" spans="1:2" x14ac:dyDescent="0.2">
      <c r="A111" t="s">
        <v>124</v>
      </c>
      <c r="B111">
        <v>123</v>
      </c>
    </row>
    <row r="112" spans="1:2" x14ac:dyDescent="0.2">
      <c r="A112" t="s">
        <v>125</v>
      </c>
      <c r="B112">
        <v>171</v>
      </c>
    </row>
    <row r="113" spans="1:2" x14ac:dyDescent="0.2">
      <c r="A113" t="s">
        <v>126</v>
      </c>
      <c r="B113">
        <v>121</v>
      </c>
    </row>
    <row r="114" spans="1:2" x14ac:dyDescent="0.2">
      <c r="A114" t="s">
        <v>127</v>
      </c>
      <c r="B114">
        <v>69</v>
      </c>
    </row>
    <row r="115" spans="1:2" x14ac:dyDescent="0.2">
      <c r="A115" t="s">
        <v>128</v>
      </c>
      <c r="B115">
        <v>402</v>
      </c>
    </row>
    <row r="116" spans="1:2" x14ac:dyDescent="0.2">
      <c r="A116" t="s">
        <v>129</v>
      </c>
      <c r="B116">
        <v>136</v>
      </c>
    </row>
    <row r="117" spans="1:2" x14ac:dyDescent="0.2">
      <c r="A117" t="s">
        <v>130</v>
      </c>
      <c r="B117">
        <v>114</v>
      </c>
    </row>
    <row r="118" spans="1:2" x14ac:dyDescent="0.2">
      <c r="A118" t="s">
        <v>131</v>
      </c>
      <c r="B118">
        <v>2</v>
      </c>
    </row>
    <row r="119" spans="1:2" x14ac:dyDescent="0.2">
      <c r="A119" t="s">
        <v>132</v>
      </c>
      <c r="B119">
        <v>62</v>
      </c>
    </row>
    <row r="120" spans="1:2" x14ac:dyDescent="0.2">
      <c r="A120" t="s">
        <v>133</v>
      </c>
      <c r="B120">
        <v>62</v>
      </c>
    </row>
    <row r="121" spans="1:2" x14ac:dyDescent="0.2">
      <c r="A121" t="s">
        <v>134</v>
      </c>
      <c r="B121">
        <v>639</v>
      </c>
    </row>
    <row r="122" spans="1:2" x14ac:dyDescent="0.2">
      <c r="A122" t="s">
        <v>135</v>
      </c>
      <c r="B122">
        <v>58</v>
      </c>
    </row>
    <row r="123" spans="1:2" x14ac:dyDescent="0.2">
      <c r="A123" t="s">
        <v>35</v>
      </c>
      <c r="B123">
        <v>695</v>
      </c>
    </row>
    <row r="124" spans="1:2" x14ac:dyDescent="0.2">
      <c r="A124" t="s">
        <v>136</v>
      </c>
      <c r="B124">
        <v>64</v>
      </c>
    </row>
    <row r="125" spans="1:2" x14ac:dyDescent="0.2">
      <c r="A125" t="s">
        <v>137</v>
      </c>
      <c r="B125">
        <v>88</v>
      </c>
    </row>
    <row r="126" spans="1:2" x14ac:dyDescent="0.2">
      <c r="A126" t="s">
        <v>138</v>
      </c>
      <c r="B126">
        <v>53</v>
      </c>
    </row>
    <row r="127" spans="1:2" x14ac:dyDescent="0.2">
      <c r="A127" t="s">
        <v>139</v>
      </c>
      <c r="B127">
        <v>41</v>
      </c>
    </row>
    <row r="128" spans="1:2" x14ac:dyDescent="0.2">
      <c r="A128" t="s">
        <v>140</v>
      </c>
      <c r="B128">
        <v>571</v>
      </c>
    </row>
    <row r="129" spans="1:2" x14ac:dyDescent="0.2">
      <c r="A129" t="s">
        <v>141</v>
      </c>
      <c r="B129">
        <v>53</v>
      </c>
    </row>
    <row r="130" spans="1:2" x14ac:dyDescent="0.2">
      <c r="A130" t="s">
        <v>142</v>
      </c>
      <c r="B130">
        <v>31</v>
      </c>
    </row>
    <row r="131" spans="1:2" x14ac:dyDescent="0.2">
      <c r="A131" t="s">
        <v>143</v>
      </c>
      <c r="B131">
        <v>1</v>
      </c>
    </row>
    <row r="132" spans="1:2" x14ac:dyDescent="0.2">
      <c r="A132" t="s">
        <v>144</v>
      </c>
      <c r="B132">
        <v>89</v>
      </c>
    </row>
    <row r="133" spans="1:2" x14ac:dyDescent="0.2">
      <c r="A133" t="s">
        <v>145</v>
      </c>
      <c r="B133">
        <v>41</v>
      </c>
    </row>
    <row r="134" spans="1:2" x14ac:dyDescent="0.2">
      <c r="A134" t="s">
        <v>146</v>
      </c>
      <c r="B134">
        <v>52</v>
      </c>
    </row>
    <row r="135" spans="1:2" x14ac:dyDescent="0.2">
      <c r="A135" t="s">
        <v>147</v>
      </c>
      <c r="B135">
        <v>11</v>
      </c>
    </row>
    <row r="136" spans="1:2" x14ac:dyDescent="0.2">
      <c r="A136" t="s">
        <v>148</v>
      </c>
      <c r="B136">
        <v>47</v>
      </c>
    </row>
    <row r="137" spans="1:2" x14ac:dyDescent="0.2">
      <c r="A137" t="s">
        <v>149</v>
      </c>
      <c r="B137">
        <v>767</v>
      </c>
    </row>
    <row r="138" spans="1:2" x14ac:dyDescent="0.2">
      <c r="A138" t="s">
        <v>150</v>
      </c>
      <c r="B138">
        <v>81</v>
      </c>
    </row>
    <row r="139" spans="1:2" x14ac:dyDescent="0.2">
      <c r="A139" t="s">
        <v>151</v>
      </c>
      <c r="B139">
        <v>244</v>
      </c>
    </row>
    <row r="140" spans="1:2" x14ac:dyDescent="0.2">
      <c r="A140" t="s">
        <v>152</v>
      </c>
      <c r="B140">
        <v>53</v>
      </c>
    </row>
    <row r="141" spans="1:2" x14ac:dyDescent="0.2">
      <c r="A141" t="s">
        <v>153</v>
      </c>
      <c r="B141">
        <v>58</v>
      </c>
    </row>
    <row r="142" spans="1:2" x14ac:dyDescent="0.2">
      <c r="A142" t="s">
        <v>154</v>
      </c>
      <c r="B142">
        <v>111</v>
      </c>
    </row>
    <row r="143" spans="1:2" x14ac:dyDescent="0.2">
      <c r="A143" t="s">
        <v>155</v>
      </c>
      <c r="B143">
        <v>187</v>
      </c>
    </row>
    <row r="144" spans="1:2" x14ac:dyDescent="0.2">
      <c r="A144" t="s">
        <v>156</v>
      </c>
      <c r="B144">
        <v>6</v>
      </c>
    </row>
    <row r="145" spans="1:2" x14ac:dyDescent="0.2">
      <c r="A145" t="s">
        <v>157</v>
      </c>
      <c r="B145">
        <v>6</v>
      </c>
    </row>
    <row r="146" spans="1:2" x14ac:dyDescent="0.2">
      <c r="A146" t="s">
        <v>158</v>
      </c>
      <c r="B146">
        <v>6</v>
      </c>
    </row>
    <row r="147" spans="1:2" x14ac:dyDescent="0.2">
      <c r="A147" t="s">
        <v>159</v>
      </c>
      <c r="B147">
        <v>102</v>
      </c>
    </row>
    <row r="148" spans="1:2" x14ac:dyDescent="0.2">
      <c r="A148" t="s">
        <v>160</v>
      </c>
      <c r="B148">
        <v>51</v>
      </c>
    </row>
    <row r="149" spans="1:2" x14ac:dyDescent="0.2">
      <c r="A149" t="s">
        <v>161</v>
      </c>
      <c r="B149">
        <v>14</v>
      </c>
    </row>
    <row r="150" spans="1:2" x14ac:dyDescent="0.2">
      <c r="A150" t="s">
        <v>162</v>
      </c>
      <c r="B150">
        <v>591</v>
      </c>
    </row>
    <row r="151" spans="1:2" x14ac:dyDescent="0.2">
      <c r="A151" t="s">
        <v>163</v>
      </c>
      <c r="B151">
        <v>202</v>
      </c>
    </row>
    <row r="152" spans="1:2" x14ac:dyDescent="0.2">
      <c r="A152" t="s">
        <v>164</v>
      </c>
      <c r="B152">
        <v>568</v>
      </c>
    </row>
    <row r="153" spans="1:2" x14ac:dyDescent="0.2">
      <c r="A153" t="s">
        <v>165</v>
      </c>
      <c r="B153">
        <v>99</v>
      </c>
    </row>
    <row r="154" spans="1:2" x14ac:dyDescent="0.2">
      <c r="A154" t="s">
        <v>166</v>
      </c>
      <c r="B154">
        <v>36</v>
      </c>
    </row>
    <row r="155" spans="1:2" x14ac:dyDescent="0.2">
      <c r="A155" t="s">
        <v>167</v>
      </c>
      <c r="B155">
        <v>1</v>
      </c>
    </row>
    <row r="156" spans="1:2" x14ac:dyDescent="0.2">
      <c r="A156" t="s">
        <v>50</v>
      </c>
      <c r="B156">
        <v>377</v>
      </c>
    </row>
    <row r="157" spans="1:2" x14ac:dyDescent="0.2">
      <c r="A157" t="s">
        <v>168</v>
      </c>
      <c r="B157">
        <v>641</v>
      </c>
    </row>
    <row r="158" spans="1:2" x14ac:dyDescent="0.2">
      <c r="A158" t="s">
        <v>169</v>
      </c>
      <c r="B158">
        <v>119</v>
      </c>
    </row>
    <row r="159" spans="1:2" x14ac:dyDescent="0.2">
      <c r="A159" t="s">
        <v>170</v>
      </c>
      <c r="B159">
        <v>27</v>
      </c>
    </row>
    <row r="160" spans="1:2" x14ac:dyDescent="0.2">
      <c r="A160" t="s">
        <v>171</v>
      </c>
      <c r="B160">
        <v>392</v>
      </c>
    </row>
    <row r="161" spans="1:2" x14ac:dyDescent="0.2">
      <c r="A161" t="s">
        <v>172</v>
      </c>
      <c r="B161">
        <v>443</v>
      </c>
    </row>
    <row r="162" spans="1:2" x14ac:dyDescent="0.2">
      <c r="A162" t="s">
        <v>173</v>
      </c>
      <c r="B162">
        <v>41</v>
      </c>
    </row>
    <row r="163" spans="1:2" x14ac:dyDescent="0.2">
      <c r="A163" t="s">
        <v>174</v>
      </c>
      <c r="B163">
        <v>100</v>
      </c>
    </row>
    <row r="164" spans="1:2" x14ac:dyDescent="0.2">
      <c r="A164" t="s">
        <v>175</v>
      </c>
      <c r="B164">
        <v>319</v>
      </c>
    </row>
    <row r="165" spans="1:2" x14ac:dyDescent="0.2">
      <c r="A165" t="s">
        <v>176</v>
      </c>
      <c r="B165">
        <v>287</v>
      </c>
    </row>
    <row r="166" spans="1:2" x14ac:dyDescent="0.2">
      <c r="A166" t="s">
        <v>177</v>
      </c>
      <c r="B166">
        <v>1</v>
      </c>
    </row>
    <row r="167" spans="1:2" x14ac:dyDescent="0.2">
      <c r="A167" t="s">
        <v>178</v>
      </c>
      <c r="B167">
        <v>95</v>
      </c>
    </row>
    <row r="168" spans="1:2" x14ac:dyDescent="0.2">
      <c r="A168" t="s">
        <v>179</v>
      </c>
      <c r="B168">
        <v>102</v>
      </c>
    </row>
    <row r="169" spans="1:2" x14ac:dyDescent="0.2">
      <c r="A169" t="s">
        <v>180</v>
      </c>
      <c r="B169">
        <v>57</v>
      </c>
    </row>
    <row r="170" spans="1:2" x14ac:dyDescent="0.2">
      <c r="A170" t="s">
        <v>181</v>
      </c>
      <c r="B170">
        <v>102</v>
      </c>
    </row>
    <row r="171" spans="1:2" x14ac:dyDescent="0.2">
      <c r="A171" t="s">
        <v>182</v>
      </c>
      <c r="B171">
        <v>259</v>
      </c>
    </row>
    <row r="172" spans="1:2" x14ac:dyDescent="0.2">
      <c r="A172" t="s">
        <v>183</v>
      </c>
      <c r="B172">
        <v>87</v>
      </c>
    </row>
    <row r="173" spans="1:2" x14ac:dyDescent="0.2">
      <c r="A173" t="s">
        <v>184</v>
      </c>
      <c r="B173">
        <v>313</v>
      </c>
    </row>
    <row r="174" spans="1:2" x14ac:dyDescent="0.2">
      <c r="A174" t="s">
        <v>185</v>
      </c>
      <c r="B174">
        <v>62</v>
      </c>
    </row>
    <row r="175" spans="1:2" x14ac:dyDescent="0.2">
      <c r="A175" t="s">
        <v>186</v>
      </c>
      <c r="B175">
        <v>23</v>
      </c>
    </row>
    <row r="176" spans="1:2" x14ac:dyDescent="0.2">
      <c r="A176" t="s">
        <v>187</v>
      </c>
      <c r="B176">
        <v>68</v>
      </c>
    </row>
    <row r="177" spans="1:2" x14ac:dyDescent="0.2">
      <c r="A177" t="s">
        <v>188</v>
      </c>
      <c r="B177">
        <v>23</v>
      </c>
    </row>
    <row r="178" spans="1:2" x14ac:dyDescent="0.2">
      <c r="A178" t="s">
        <v>189</v>
      </c>
      <c r="B178">
        <v>54</v>
      </c>
    </row>
    <row r="179" spans="1:2" x14ac:dyDescent="0.2">
      <c r="A179" t="s">
        <v>190</v>
      </c>
      <c r="B179">
        <v>184</v>
      </c>
    </row>
    <row r="180" spans="1:2" x14ac:dyDescent="0.2">
      <c r="A180" t="s">
        <v>191</v>
      </c>
      <c r="B180">
        <v>91</v>
      </c>
    </row>
    <row r="181" spans="1:2" x14ac:dyDescent="0.2">
      <c r="A181" t="s">
        <v>192</v>
      </c>
      <c r="B181">
        <v>212</v>
      </c>
    </row>
    <row r="182" spans="1:2" x14ac:dyDescent="0.2">
      <c r="A182" t="s">
        <v>193</v>
      </c>
      <c r="B182">
        <v>154</v>
      </c>
    </row>
    <row r="183" spans="1:2" x14ac:dyDescent="0.2">
      <c r="A183" t="s">
        <v>194</v>
      </c>
      <c r="B183">
        <v>69</v>
      </c>
    </row>
    <row r="184" spans="1:2" x14ac:dyDescent="0.2">
      <c r="A184" t="s">
        <v>195</v>
      </c>
      <c r="B184">
        <v>10</v>
      </c>
    </row>
    <row r="185" spans="1:2" x14ac:dyDescent="0.2">
      <c r="A185" t="s">
        <v>196</v>
      </c>
      <c r="B185">
        <v>72</v>
      </c>
    </row>
    <row r="186" spans="1:2" x14ac:dyDescent="0.2">
      <c r="A186" t="s">
        <v>197</v>
      </c>
      <c r="B186">
        <v>128</v>
      </c>
    </row>
    <row r="187" spans="1:2" x14ac:dyDescent="0.2">
      <c r="A187" t="s">
        <v>198</v>
      </c>
      <c r="B187">
        <v>18</v>
      </c>
    </row>
    <row r="188" spans="1:2" x14ac:dyDescent="0.2">
      <c r="A188" t="s">
        <v>199</v>
      </c>
      <c r="B188">
        <v>75</v>
      </c>
    </row>
    <row r="189" spans="1:2" x14ac:dyDescent="0.2">
      <c r="A189" t="s">
        <v>200</v>
      </c>
      <c r="B189">
        <v>17</v>
      </c>
    </row>
    <row r="190" spans="1:2" x14ac:dyDescent="0.2">
      <c r="A190" t="s">
        <v>201</v>
      </c>
      <c r="B190">
        <v>120</v>
      </c>
    </row>
    <row r="191" spans="1:2" x14ac:dyDescent="0.2">
      <c r="A191" t="s">
        <v>202</v>
      </c>
      <c r="B191">
        <v>150</v>
      </c>
    </row>
    <row r="192" spans="1:2" x14ac:dyDescent="0.2">
      <c r="A192" t="s">
        <v>203</v>
      </c>
      <c r="B192">
        <v>170</v>
      </c>
    </row>
    <row r="193" spans="1:2" x14ac:dyDescent="0.2">
      <c r="A193" t="s">
        <v>204</v>
      </c>
      <c r="B193">
        <v>99</v>
      </c>
    </row>
    <row r="194" spans="1:2" x14ac:dyDescent="0.2">
      <c r="A194" t="s">
        <v>205</v>
      </c>
      <c r="B194">
        <v>4</v>
      </c>
    </row>
    <row r="195" spans="1:2" x14ac:dyDescent="0.2">
      <c r="A195" t="s">
        <v>206</v>
      </c>
      <c r="B195">
        <v>150</v>
      </c>
    </row>
    <row r="196" spans="1:2" x14ac:dyDescent="0.2">
      <c r="A196" t="s">
        <v>207</v>
      </c>
      <c r="B196">
        <v>60</v>
      </c>
    </row>
    <row r="197" spans="1:2" x14ac:dyDescent="0.2">
      <c r="A197" t="s">
        <v>208</v>
      </c>
      <c r="B197">
        <v>102</v>
      </c>
    </row>
    <row r="198" spans="1:2" x14ac:dyDescent="0.2">
      <c r="A198" t="s">
        <v>209</v>
      </c>
      <c r="B198">
        <v>86</v>
      </c>
    </row>
    <row r="199" spans="1:2" x14ac:dyDescent="0.2">
      <c r="A199" t="s">
        <v>210</v>
      </c>
      <c r="B199">
        <v>54</v>
      </c>
    </row>
    <row r="200" spans="1:2" x14ac:dyDescent="0.2">
      <c r="A200" t="s">
        <v>211</v>
      </c>
      <c r="B200">
        <v>52</v>
      </c>
    </row>
    <row r="201" spans="1:2" x14ac:dyDescent="0.2">
      <c r="A201" t="s">
        <v>212</v>
      </c>
      <c r="B201">
        <v>80</v>
      </c>
    </row>
    <row r="202" spans="1:2" x14ac:dyDescent="0.2">
      <c r="A202" t="s">
        <v>213</v>
      </c>
      <c r="B202">
        <v>105</v>
      </c>
    </row>
    <row r="203" spans="1:2" x14ac:dyDescent="0.2">
      <c r="A203" t="s">
        <v>17</v>
      </c>
      <c r="B203">
        <v>11</v>
      </c>
    </row>
    <row r="204" spans="1:2" x14ac:dyDescent="0.2">
      <c r="A204" t="s">
        <v>214</v>
      </c>
      <c r="B204">
        <v>96</v>
      </c>
    </row>
    <row r="205" spans="1:2" x14ac:dyDescent="0.2">
      <c r="A205" t="s">
        <v>215</v>
      </c>
      <c r="B205">
        <v>83</v>
      </c>
    </row>
    <row r="206" spans="1:2" x14ac:dyDescent="0.2">
      <c r="A206" t="s">
        <v>216</v>
      </c>
      <c r="B206">
        <v>76</v>
      </c>
    </row>
    <row r="207" spans="1:2" x14ac:dyDescent="0.2">
      <c r="A207" t="s">
        <v>217</v>
      </c>
      <c r="B207">
        <v>79</v>
      </c>
    </row>
    <row r="208" spans="1:2" x14ac:dyDescent="0.2">
      <c r="A208" t="s">
        <v>218</v>
      </c>
      <c r="B208">
        <v>85</v>
      </c>
    </row>
    <row r="209" spans="1:2" x14ac:dyDescent="0.2">
      <c r="A209" t="s">
        <v>219</v>
      </c>
      <c r="B209">
        <v>76</v>
      </c>
    </row>
    <row r="210" spans="1:2" x14ac:dyDescent="0.2">
      <c r="A210" t="s">
        <v>220</v>
      </c>
      <c r="B210">
        <v>77</v>
      </c>
    </row>
    <row r="211" spans="1:2" x14ac:dyDescent="0.2">
      <c r="A211" t="s">
        <v>221</v>
      </c>
      <c r="B211">
        <v>75</v>
      </c>
    </row>
    <row r="212" spans="1:2" x14ac:dyDescent="0.2">
      <c r="A212" t="s">
        <v>222</v>
      </c>
      <c r="B212">
        <v>78</v>
      </c>
    </row>
    <row r="213" spans="1:2" x14ac:dyDescent="0.2">
      <c r="A213" t="s">
        <v>223</v>
      </c>
      <c r="B213">
        <v>76</v>
      </c>
    </row>
    <row r="214" spans="1:2" x14ac:dyDescent="0.2">
      <c r="A214" t="s">
        <v>224</v>
      </c>
      <c r="B214">
        <v>74</v>
      </c>
    </row>
    <row r="215" spans="1:2" x14ac:dyDescent="0.2">
      <c r="A215" t="s">
        <v>225</v>
      </c>
      <c r="B215">
        <v>74</v>
      </c>
    </row>
    <row r="216" spans="1:2" x14ac:dyDescent="0.2">
      <c r="A216" t="s">
        <v>226</v>
      </c>
      <c r="B216">
        <v>55</v>
      </c>
    </row>
    <row r="217" spans="1:2" x14ac:dyDescent="0.2">
      <c r="A217" t="s">
        <v>227</v>
      </c>
      <c r="B217">
        <v>28</v>
      </c>
    </row>
    <row r="218" spans="1:2" x14ac:dyDescent="0.2">
      <c r="A218" t="s">
        <v>228</v>
      </c>
      <c r="B218">
        <v>43</v>
      </c>
    </row>
    <row r="219" spans="1:2" x14ac:dyDescent="0.2">
      <c r="A219" t="s">
        <v>229</v>
      </c>
      <c r="B219">
        <v>54</v>
      </c>
    </row>
    <row r="220" spans="1:2" x14ac:dyDescent="0.2">
      <c r="A220" t="s">
        <v>230</v>
      </c>
      <c r="B220">
        <v>36</v>
      </c>
    </row>
    <row r="221" spans="1:2" x14ac:dyDescent="0.2">
      <c r="A221" t="s">
        <v>231</v>
      </c>
      <c r="B221">
        <v>22</v>
      </c>
    </row>
    <row r="222" spans="1:2" x14ac:dyDescent="0.2">
      <c r="A222" t="s">
        <v>232</v>
      </c>
      <c r="B222">
        <v>15</v>
      </c>
    </row>
    <row r="223" spans="1:2" x14ac:dyDescent="0.2">
      <c r="A223" t="s">
        <v>233</v>
      </c>
      <c r="B223">
        <v>16</v>
      </c>
    </row>
    <row r="224" spans="1:2" x14ac:dyDescent="0.2">
      <c r="A224" t="s">
        <v>234</v>
      </c>
      <c r="B224">
        <v>11</v>
      </c>
    </row>
    <row r="225" spans="1:2" x14ac:dyDescent="0.2">
      <c r="A225" t="s">
        <v>235</v>
      </c>
      <c r="B225">
        <v>7</v>
      </c>
    </row>
    <row r="226" spans="1:2" x14ac:dyDescent="0.2">
      <c r="A226" t="s">
        <v>34</v>
      </c>
      <c r="B226">
        <v>15</v>
      </c>
    </row>
    <row r="227" spans="1:2" x14ac:dyDescent="0.2">
      <c r="A227" t="s">
        <v>236</v>
      </c>
      <c r="B227">
        <v>7</v>
      </c>
    </row>
    <row r="228" spans="1:2" x14ac:dyDescent="0.2">
      <c r="A228" t="s">
        <v>237</v>
      </c>
      <c r="B228">
        <v>5</v>
      </c>
    </row>
    <row r="229" spans="1:2" x14ac:dyDescent="0.2">
      <c r="A229" t="s">
        <v>238</v>
      </c>
      <c r="B229">
        <v>10</v>
      </c>
    </row>
    <row r="230" spans="1:2" x14ac:dyDescent="0.2">
      <c r="A230" t="s">
        <v>239</v>
      </c>
      <c r="B230">
        <v>5</v>
      </c>
    </row>
    <row r="231" spans="1:2" x14ac:dyDescent="0.2">
      <c r="A231" t="s">
        <v>240</v>
      </c>
      <c r="B231">
        <v>4</v>
      </c>
    </row>
    <row r="232" spans="1:2" x14ac:dyDescent="0.2">
      <c r="A232" t="s">
        <v>241</v>
      </c>
      <c r="B232">
        <v>4</v>
      </c>
    </row>
    <row r="233" spans="1:2" x14ac:dyDescent="0.2">
      <c r="A233" t="s">
        <v>242</v>
      </c>
      <c r="B233">
        <v>9</v>
      </c>
    </row>
    <row r="234" spans="1:2" x14ac:dyDescent="0.2">
      <c r="A234" t="s">
        <v>243</v>
      </c>
      <c r="B234">
        <v>9</v>
      </c>
    </row>
    <row r="235" spans="1:2" x14ac:dyDescent="0.2">
      <c r="A235" t="s">
        <v>244</v>
      </c>
      <c r="B235">
        <v>9</v>
      </c>
    </row>
    <row r="236" spans="1:2" x14ac:dyDescent="0.2">
      <c r="A236" t="s">
        <v>245</v>
      </c>
      <c r="B236">
        <v>8</v>
      </c>
    </row>
    <row r="237" spans="1:2" x14ac:dyDescent="0.2">
      <c r="A237" t="s">
        <v>246</v>
      </c>
      <c r="B237">
        <v>7</v>
      </c>
    </row>
    <row r="238" spans="1:2" x14ac:dyDescent="0.2">
      <c r="A238" t="s">
        <v>247</v>
      </c>
      <c r="B238">
        <v>3</v>
      </c>
    </row>
    <row r="239" spans="1:2" x14ac:dyDescent="0.2">
      <c r="A239" t="s">
        <v>248</v>
      </c>
      <c r="B239">
        <v>6</v>
      </c>
    </row>
    <row r="240" spans="1:2" x14ac:dyDescent="0.2">
      <c r="A240" t="s">
        <v>249</v>
      </c>
      <c r="B240">
        <v>4</v>
      </c>
    </row>
    <row r="241" spans="1:2" x14ac:dyDescent="0.2">
      <c r="A241" t="s">
        <v>250</v>
      </c>
      <c r="B241">
        <v>1</v>
      </c>
    </row>
    <row r="242" spans="1:2" x14ac:dyDescent="0.2">
      <c r="A242" t="s">
        <v>251</v>
      </c>
      <c r="B242">
        <v>2</v>
      </c>
    </row>
    <row r="243" spans="1:2" x14ac:dyDescent="0.2">
      <c r="A243" t="s">
        <v>252</v>
      </c>
      <c r="B243">
        <v>3</v>
      </c>
    </row>
    <row r="244" spans="1:2" x14ac:dyDescent="0.2">
      <c r="A244" t="s">
        <v>253</v>
      </c>
      <c r="B244">
        <v>3</v>
      </c>
    </row>
    <row r="245" spans="1:2" x14ac:dyDescent="0.2">
      <c r="A245" t="s">
        <v>254</v>
      </c>
      <c r="B245">
        <v>1</v>
      </c>
    </row>
    <row r="246" spans="1:2" x14ac:dyDescent="0.2">
      <c r="A246" t="s">
        <v>255</v>
      </c>
      <c r="B246">
        <v>1</v>
      </c>
    </row>
    <row r="247" spans="1:2" x14ac:dyDescent="0.2">
      <c r="A247" t="s">
        <v>256</v>
      </c>
      <c r="B247">
        <v>2</v>
      </c>
    </row>
    <row r="248" spans="1:2" x14ac:dyDescent="0.2">
      <c r="A248" t="s">
        <v>257</v>
      </c>
      <c r="B248">
        <v>2</v>
      </c>
    </row>
    <row r="249" spans="1:2" x14ac:dyDescent="0.2">
      <c r="A249" t="s">
        <v>258</v>
      </c>
      <c r="B249">
        <v>1</v>
      </c>
    </row>
    <row r="250" spans="1:2" x14ac:dyDescent="0.2">
      <c r="A250" t="s">
        <v>259</v>
      </c>
      <c r="B250">
        <v>1</v>
      </c>
    </row>
    <row r="251" spans="1:2" x14ac:dyDescent="0.2">
      <c r="A251" t="s">
        <v>260</v>
      </c>
      <c r="B251">
        <v>1</v>
      </c>
    </row>
    <row r="252" spans="1:2" x14ac:dyDescent="0.2">
      <c r="A252" t="s">
        <v>261</v>
      </c>
      <c r="B252">
        <v>2</v>
      </c>
    </row>
    <row r="253" spans="1:2" x14ac:dyDescent="0.2">
      <c r="A253" t="s">
        <v>262</v>
      </c>
      <c r="B253">
        <v>1</v>
      </c>
    </row>
    <row r="254" spans="1:2" x14ac:dyDescent="0.2">
      <c r="A254" t="s">
        <v>263</v>
      </c>
      <c r="B254">
        <v>1</v>
      </c>
    </row>
    <row r="255" spans="1:2" x14ac:dyDescent="0.2">
      <c r="A255" t="s">
        <v>264</v>
      </c>
      <c r="B255">
        <v>1</v>
      </c>
    </row>
    <row r="256" spans="1:2" x14ac:dyDescent="0.2">
      <c r="A256" t="s">
        <v>265</v>
      </c>
      <c r="B256">
        <v>1</v>
      </c>
    </row>
    <row r="257" spans="1:2" x14ac:dyDescent="0.2">
      <c r="A257" t="s">
        <v>266</v>
      </c>
      <c r="B257">
        <v>1</v>
      </c>
    </row>
    <row r="258" spans="1:2" x14ac:dyDescent="0.2">
      <c r="A258" t="s">
        <v>267</v>
      </c>
      <c r="B258">
        <v>1</v>
      </c>
    </row>
    <row r="259" spans="1:2" x14ac:dyDescent="0.2">
      <c r="A259" t="s">
        <v>268</v>
      </c>
      <c r="B259">
        <v>1</v>
      </c>
    </row>
    <row r="260" spans="1:2" x14ac:dyDescent="0.2">
      <c r="A260" t="s">
        <v>269</v>
      </c>
      <c r="B260">
        <v>1</v>
      </c>
    </row>
    <row r="261" spans="1:2" x14ac:dyDescent="0.2">
      <c r="A261" t="s">
        <v>270</v>
      </c>
      <c r="B261">
        <v>1</v>
      </c>
    </row>
    <row r="262" spans="1:2" x14ac:dyDescent="0.2">
      <c r="A262" t="s">
        <v>271</v>
      </c>
      <c r="B262">
        <v>1</v>
      </c>
    </row>
    <row r="263" spans="1:2" x14ac:dyDescent="0.2">
      <c r="A263" t="s">
        <v>272</v>
      </c>
      <c r="B263">
        <v>1</v>
      </c>
    </row>
    <row r="264" spans="1:2" x14ac:dyDescent="0.2">
      <c r="A264" t="s">
        <v>273</v>
      </c>
      <c r="B264">
        <v>1</v>
      </c>
    </row>
    <row r="265" spans="1:2" x14ac:dyDescent="0.2">
      <c r="A265" t="s">
        <v>274</v>
      </c>
      <c r="B265">
        <v>1</v>
      </c>
    </row>
    <row r="266" spans="1:2" x14ac:dyDescent="0.2">
      <c r="A266" t="s">
        <v>275</v>
      </c>
      <c r="B266">
        <v>1</v>
      </c>
    </row>
    <row r="267" spans="1:2" x14ac:dyDescent="0.2">
      <c r="A267" t="s">
        <v>276</v>
      </c>
      <c r="B267">
        <v>1</v>
      </c>
    </row>
    <row r="268" spans="1:2" x14ac:dyDescent="0.2">
      <c r="A268" t="s">
        <v>277</v>
      </c>
      <c r="B268">
        <v>1</v>
      </c>
    </row>
    <row r="269" spans="1:2" x14ac:dyDescent="0.2">
      <c r="A269" t="s">
        <v>278</v>
      </c>
      <c r="B269">
        <v>1</v>
      </c>
    </row>
    <row r="270" spans="1:2" x14ac:dyDescent="0.2">
      <c r="A270" t="s">
        <v>279</v>
      </c>
      <c r="B270">
        <v>1</v>
      </c>
    </row>
    <row r="271" spans="1:2" x14ac:dyDescent="0.2">
      <c r="A271" t="s">
        <v>280</v>
      </c>
      <c r="B271">
        <v>1</v>
      </c>
    </row>
    <row r="272" spans="1:2" x14ac:dyDescent="0.2">
      <c r="A272" t="s">
        <v>281</v>
      </c>
      <c r="B272">
        <v>1</v>
      </c>
    </row>
    <row r="273" spans="1:2" x14ac:dyDescent="0.2">
      <c r="A273" t="s">
        <v>282</v>
      </c>
      <c r="B273">
        <v>1</v>
      </c>
    </row>
    <row r="274" spans="1:2" x14ac:dyDescent="0.2">
      <c r="A274" t="s">
        <v>283</v>
      </c>
      <c r="B274">
        <v>1</v>
      </c>
    </row>
    <row r="275" spans="1:2" x14ac:dyDescent="0.2">
      <c r="A275" t="s">
        <v>284</v>
      </c>
      <c r="B275">
        <v>1</v>
      </c>
    </row>
    <row r="276" spans="1:2" x14ac:dyDescent="0.2">
      <c r="A276" t="s">
        <v>285</v>
      </c>
      <c r="B276">
        <v>1</v>
      </c>
    </row>
    <row r="277" spans="1:2" x14ac:dyDescent="0.2">
      <c r="A277" t="s">
        <v>286</v>
      </c>
      <c r="B277">
        <v>2</v>
      </c>
    </row>
    <row r="278" spans="1:2" x14ac:dyDescent="0.2">
      <c r="A278" t="s">
        <v>287</v>
      </c>
      <c r="B278">
        <v>1</v>
      </c>
    </row>
    <row r="279" spans="1:2" x14ac:dyDescent="0.2">
      <c r="A279" t="s">
        <v>288</v>
      </c>
      <c r="B279">
        <v>1</v>
      </c>
    </row>
    <row r="280" spans="1:2" x14ac:dyDescent="0.2">
      <c r="A280" t="s">
        <v>289</v>
      </c>
      <c r="B280">
        <v>1</v>
      </c>
    </row>
    <row r="281" spans="1:2" x14ac:dyDescent="0.2">
      <c r="A281" t="s">
        <v>290</v>
      </c>
      <c r="B281">
        <v>1</v>
      </c>
    </row>
    <row r="282" spans="1:2" x14ac:dyDescent="0.2">
      <c r="A282" t="s">
        <v>291</v>
      </c>
      <c r="B282">
        <v>1</v>
      </c>
    </row>
    <row r="283" spans="1:2" x14ac:dyDescent="0.2">
      <c r="A283" t="s">
        <v>292</v>
      </c>
      <c r="B283">
        <v>1</v>
      </c>
    </row>
    <row r="284" spans="1:2" x14ac:dyDescent="0.2">
      <c r="A284" t="s">
        <v>293</v>
      </c>
      <c r="B284">
        <v>1</v>
      </c>
    </row>
    <row r="285" spans="1:2" x14ac:dyDescent="0.2">
      <c r="A285" t="s">
        <v>297</v>
      </c>
      <c r="B285">
        <v>0</v>
      </c>
    </row>
    <row r="286" spans="1:2" x14ac:dyDescent="0.2">
      <c r="A286" t="s">
        <v>298</v>
      </c>
      <c r="B286">
        <v>0</v>
      </c>
    </row>
    <row r="287" spans="1:2" x14ac:dyDescent="0.2">
      <c r="A287" t="s">
        <v>299</v>
      </c>
      <c r="B287">
        <v>0</v>
      </c>
    </row>
    <row r="288" spans="1:2" x14ac:dyDescent="0.2">
      <c r="A288" t="s">
        <v>300</v>
      </c>
      <c r="B288">
        <v>0</v>
      </c>
    </row>
    <row r="289" spans="1:2" x14ac:dyDescent="0.2">
      <c r="A289" t="s">
        <v>301</v>
      </c>
      <c r="B289">
        <v>0</v>
      </c>
    </row>
    <row r="290" spans="1:2" x14ac:dyDescent="0.2">
      <c r="A290" t="s">
        <v>302</v>
      </c>
      <c r="B290">
        <v>0</v>
      </c>
    </row>
    <row r="291" spans="1:2" x14ac:dyDescent="0.2">
      <c r="A291" t="s">
        <v>303</v>
      </c>
      <c r="B291">
        <v>0</v>
      </c>
    </row>
    <row r="292" spans="1:2" x14ac:dyDescent="0.2">
      <c r="A292" t="s">
        <v>304</v>
      </c>
      <c r="B292">
        <v>0</v>
      </c>
    </row>
    <row r="293" spans="1:2" x14ac:dyDescent="0.2">
      <c r="A293" t="s">
        <v>305</v>
      </c>
      <c r="B293">
        <v>0</v>
      </c>
    </row>
    <row r="294" spans="1:2" x14ac:dyDescent="0.2">
      <c r="A294" t="s">
        <v>306</v>
      </c>
      <c r="B294">
        <v>0</v>
      </c>
    </row>
    <row r="295" spans="1:2" x14ac:dyDescent="0.2">
      <c r="A295" t="s">
        <v>307</v>
      </c>
      <c r="B295">
        <v>0</v>
      </c>
    </row>
    <row r="296" spans="1:2" x14ac:dyDescent="0.2">
      <c r="A296" t="s">
        <v>308</v>
      </c>
      <c r="B296">
        <v>0</v>
      </c>
    </row>
    <row r="297" spans="1:2" x14ac:dyDescent="0.2">
      <c r="A297" t="s">
        <v>309</v>
      </c>
      <c r="B297">
        <v>0</v>
      </c>
    </row>
    <row r="298" spans="1:2" x14ac:dyDescent="0.2">
      <c r="A298" t="s">
        <v>310</v>
      </c>
      <c r="B298">
        <v>0</v>
      </c>
    </row>
    <row r="299" spans="1:2" x14ac:dyDescent="0.2">
      <c r="A299" t="s">
        <v>311</v>
      </c>
      <c r="B299">
        <v>0</v>
      </c>
    </row>
    <row r="300" spans="1:2" x14ac:dyDescent="0.2">
      <c r="A300" t="s">
        <v>312</v>
      </c>
      <c r="B300">
        <v>0</v>
      </c>
    </row>
    <row r="301" spans="1:2" x14ac:dyDescent="0.2">
      <c r="A301" t="s">
        <v>313</v>
      </c>
      <c r="B301">
        <v>0</v>
      </c>
    </row>
    <row r="302" spans="1:2" x14ac:dyDescent="0.2">
      <c r="A302" t="s">
        <v>314</v>
      </c>
      <c r="B302">
        <v>0</v>
      </c>
    </row>
    <row r="303" spans="1:2" x14ac:dyDescent="0.2">
      <c r="A303" t="s">
        <v>315</v>
      </c>
      <c r="B303">
        <v>0</v>
      </c>
    </row>
    <row r="304" spans="1:2" x14ac:dyDescent="0.2">
      <c r="A304" t="s">
        <v>316</v>
      </c>
      <c r="B304">
        <v>0</v>
      </c>
    </row>
    <row r="305" spans="1:2" x14ac:dyDescent="0.2">
      <c r="A305" t="s">
        <v>317</v>
      </c>
      <c r="B305">
        <v>0</v>
      </c>
    </row>
    <row r="306" spans="1:2" x14ac:dyDescent="0.2">
      <c r="A306" t="s">
        <v>318</v>
      </c>
      <c r="B306">
        <v>0</v>
      </c>
    </row>
    <row r="307" spans="1:2" x14ac:dyDescent="0.2">
      <c r="A307" t="s">
        <v>319</v>
      </c>
      <c r="B307">
        <v>0</v>
      </c>
    </row>
    <row r="308" spans="1:2" x14ac:dyDescent="0.2">
      <c r="A308" t="s">
        <v>320</v>
      </c>
      <c r="B308">
        <v>0</v>
      </c>
    </row>
    <row r="309" spans="1:2" x14ac:dyDescent="0.2">
      <c r="A309" t="s">
        <v>321</v>
      </c>
      <c r="B309">
        <v>0</v>
      </c>
    </row>
    <row r="310" spans="1:2" x14ac:dyDescent="0.2">
      <c r="A310" t="s">
        <v>322</v>
      </c>
      <c r="B310">
        <v>0</v>
      </c>
    </row>
    <row r="311" spans="1:2" x14ac:dyDescent="0.2">
      <c r="A311" t="s">
        <v>323</v>
      </c>
      <c r="B311">
        <v>0</v>
      </c>
    </row>
    <row r="312" spans="1:2" x14ac:dyDescent="0.2">
      <c r="A312" t="s">
        <v>324</v>
      </c>
      <c r="B312">
        <v>0</v>
      </c>
    </row>
    <row r="313" spans="1:2" x14ac:dyDescent="0.2">
      <c r="A313" t="s">
        <v>325</v>
      </c>
      <c r="B313">
        <v>0</v>
      </c>
    </row>
    <row r="314" spans="1:2" x14ac:dyDescent="0.2">
      <c r="A314" t="s">
        <v>326</v>
      </c>
      <c r="B314">
        <v>0</v>
      </c>
    </row>
    <row r="315" spans="1:2" x14ac:dyDescent="0.2">
      <c r="A315" t="s">
        <v>327</v>
      </c>
      <c r="B315">
        <v>0</v>
      </c>
    </row>
    <row r="316" spans="1:2" x14ac:dyDescent="0.2">
      <c r="A316" t="s">
        <v>328</v>
      </c>
      <c r="B316">
        <v>0</v>
      </c>
    </row>
    <row r="317" spans="1:2" x14ac:dyDescent="0.2">
      <c r="A317" t="s">
        <v>329</v>
      </c>
      <c r="B317">
        <v>0</v>
      </c>
    </row>
    <row r="318" spans="1:2" x14ac:dyDescent="0.2">
      <c r="A318" t="s">
        <v>330</v>
      </c>
      <c r="B318">
        <v>0</v>
      </c>
    </row>
    <row r="319" spans="1:2" x14ac:dyDescent="0.2">
      <c r="A319" t="s">
        <v>331</v>
      </c>
      <c r="B319">
        <v>0</v>
      </c>
    </row>
    <row r="320" spans="1:2" x14ac:dyDescent="0.2">
      <c r="A320" t="s">
        <v>332</v>
      </c>
      <c r="B320">
        <v>0</v>
      </c>
    </row>
    <row r="321" spans="1:2" x14ac:dyDescent="0.2">
      <c r="A321" t="s">
        <v>333</v>
      </c>
      <c r="B321">
        <v>0</v>
      </c>
    </row>
    <row r="322" spans="1:2" x14ac:dyDescent="0.2">
      <c r="A322" t="s">
        <v>334</v>
      </c>
      <c r="B322">
        <v>0</v>
      </c>
    </row>
    <row r="323" spans="1:2" x14ac:dyDescent="0.2">
      <c r="A323" t="s">
        <v>335</v>
      </c>
      <c r="B323">
        <v>0</v>
      </c>
    </row>
    <row r="324" spans="1:2" x14ac:dyDescent="0.2">
      <c r="A324" t="s">
        <v>336</v>
      </c>
      <c r="B324">
        <v>0</v>
      </c>
    </row>
    <row r="325" spans="1:2" x14ac:dyDescent="0.2">
      <c r="A325" t="s">
        <v>337</v>
      </c>
      <c r="B325">
        <v>0</v>
      </c>
    </row>
    <row r="326" spans="1:2" x14ac:dyDescent="0.2">
      <c r="A326" t="s">
        <v>338</v>
      </c>
      <c r="B326">
        <v>0</v>
      </c>
    </row>
    <row r="327" spans="1:2" x14ac:dyDescent="0.2">
      <c r="A327" t="s">
        <v>339</v>
      </c>
      <c r="B327">
        <v>0</v>
      </c>
    </row>
    <row r="328" spans="1:2" x14ac:dyDescent="0.2">
      <c r="A328" t="s">
        <v>340</v>
      </c>
      <c r="B328">
        <v>0</v>
      </c>
    </row>
    <row r="329" spans="1:2" x14ac:dyDescent="0.2">
      <c r="A329" t="s">
        <v>341</v>
      </c>
      <c r="B329">
        <v>0</v>
      </c>
    </row>
    <row r="330" spans="1:2" x14ac:dyDescent="0.2">
      <c r="A330" t="s">
        <v>342</v>
      </c>
      <c r="B330">
        <v>0</v>
      </c>
    </row>
    <row r="331" spans="1:2" x14ac:dyDescent="0.2">
      <c r="A331" t="s">
        <v>343</v>
      </c>
      <c r="B331">
        <v>0</v>
      </c>
    </row>
    <row r="332" spans="1:2" x14ac:dyDescent="0.2">
      <c r="A332" t="s">
        <v>344</v>
      </c>
      <c r="B332">
        <v>0</v>
      </c>
    </row>
    <row r="333" spans="1:2" x14ac:dyDescent="0.2">
      <c r="A333" t="s">
        <v>345</v>
      </c>
      <c r="B333">
        <v>0</v>
      </c>
    </row>
    <row r="334" spans="1:2" x14ac:dyDescent="0.2">
      <c r="A334" t="s">
        <v>346</v>
      </c>
      <c r="B334">
        <v>0</v>
      </c>
    </row>
    <row r="335" spans="1:2" x14ac:dyDescent="0.2">
      <c r="A335" t="s">
        <v>347</v>
      </c>
      <c r="B335">
        <v>0</v>
      </c>
    </row>
    <row r="336" spans="1:2" x14ac:dyDescent="0.2">
      <c r="A336" t="s">
        <v>348</v>
      </c>
      <c r="B336">
        <v>0</v>
      </c>
    </row>
    <row r="337" spans="1:2" x14ac:dyDescent="0.2">
      <c r="A337" t="s">
        <v>349</v>
      </c>
      <c r="B337">
        <v>0</v>
      </c>
    </row>
    <row r="338" spans="1:2" x14ac:dyDescent="0.2">
      <c r="A338" t="s">
        <v>350</v>
      </c>
      <c r="B338">
        <v>0</v>
      </c>
    </row>
    <row r="339" spans="1:2" x14ac:dyDescent="0.2">
      <c r="A339" t="s">
        <v>351</v>
      </c>
      <c r="B339">
        <v>0</v>
      </c>
    </row>
    <row r="340" spans="1:2" x14ac:dyDescent="0.2">
      <c r="A340" t="s">
        <v>352</v>
      </c>
      <c r="B340">
        <v>0</v>
      </c>
    </row>
    <row r="341" spans="1:2" x14ac:dyDescent="0.2">
      <c r="A341" t="s">
        <v>353</v>
      </c>
      <c r="B341">
        <v>0</v>
      </c>
    </row>
    <row r="342" spans="1:2" x14ac:dyDescent="0.2">
      <c r="A342" t="s">
        <v>354</v>
      </c>
      <c r="B342">
        <v>0</v>
      </c>
    </row>
    <row r="343" spans="1:2" x14ac:dyDescent="0.2">
      <c r="A343" t="s">
        <v>355</v>
      </c>
      <c r="B343">
        <v>0</v>
      </c>
    </row>
    <row r="344" spans="1:2" x14ac:dyDescent="0.2">
      <c r="A344" t="s">
        <v>356</v>
      </c>
      <c r="B344">
        <v>0</v>
      </c>
    </row>
    <row r="345" spans="1:2" x14ac:dyDescent="0.2">
      <c r="A345" t="s">
        <v>357</v>
      </c>
      <c r="B345">
        <v>0</v>
      </c>
    </row>
    <row r="346" spans="1:2" x14ac:dyDescent="0.2">
      <c r="A346" t="s">
        <v>358</v>
      </c>
      <c r="B346">
        <v>0</v>
      </c>
    </row>
    <row r="347" spans="1:2" x14ac:dyDescent="0.2">
      <c r="A347" t="s">
        <v>359</v>
      </c>
      <c r="B347">
        <v>0</v>
      </c>
    </row>
    <row r="348" spans="1:2" x14ac:dyDescent="0.2">
      <c r="A348" t="s">
        <v>360</v>
      </c>
      <c r="B348">
        <v>0</v>
      </c>
    </row>
    <row r="349" spans="1:2" x14ac:dyDescent="0.2">
      <c r="A349" t="s">
        <v>361</v>
      </c>
      <c r="B349">
        <v>0</v>
      </c>
    </row>
    <row r="350" spans="1:2" x14ac:dyDescent="0.2">
      <c r="A350" t="s">
        <v>362</v>
      </c>
      <c r="B350">
        <v>0</v>
      </c>
    </row>
    <row r="351" spans="1:2" x14ac:dyDescent="0.2">
      <c r="A351" t="s">
        <v>363</v>
      </c>
      <c r="B351">
        <v>0</v>
      </c>
    </row>
    <row r="352" spans="1:2" x14ac:dyDescent="0.2">
      <c r="A352" t="s">
        <v>364</v>
      </c>
      <c r="B352">
        <v>0</v>
      </c>
    </row>
    <row r="353" spans="1:2" x14ac:dyDescent="0.2">
      <c r="A353" t="s">
        <v>365</v>
      </c>
      <c r="B353">
        <v>0</v>
      </c>
    </row>
    <row r="354" spans="1:2" x14ac:dyDescent="0.2">
      <c r="A354" t="s">
        <v>366</v>
      </c>
      <c r="B354">
        <v>0</v>
      </c>
    </row>
    <row r="355" spans="1:2" x14ac:dyDescent="0.2">
      <c r="A355" t="s">
        <v>367</v>
      </c>
      <c r="B355">
        <v>0</v>
      </c>
    </row>
    <row r="356" spans="1:2" x14ac:dyDescent="0.2">
      <c r="A356" t="s">
        <v>368</v>
      </c>
      <c r="B356">
        <v>0</v>
      </c>
    </row>
    <row r="357" spans="1:2" x14ac:dyDescent="0.2">
      <c r="A357" t="s">
        <v>369</v>
      </c>
      <c r="B357">
        <v>0</v>
      </c>
    </row>
    <row r="358" spans="1:2" x14ac:dyDescent="0.2">
      <c r="A358" t="s">
        <v>370</v>
      </c>
      <c r="B358">
        <v>0</v>
      </c>
    </row>
    <row r="359" spans="1:2" x14ac:dyDescent="0.2">
      <c r="A359" t="s">
        <v>371</v>
      </c>
      <c r="B359">
        <v>0</v>
      </c>
    </row>
    <row r="360" spans="1:2" x14ac:dyDescent="0.2">
      <c r="A360" t="s">
        <v>372</v>
      </c>
      <c r="B360">
        <v>0</v>
      </c>
    </row>
    <row r="361" spans="1:2" x14ac:dyDescent="0.2">
      <c r="A361" t="s">
        <v>373</v>
      </c>
      <c r="B361">
        <v>0</v>
      </c>
    </row>
    <row r="362" spans="1:2" x14ac:dyDescent="0.2">
      <c r="A362" t="s">
        <v>374</v>
      </c>
      <c r="B362">
        <v>0</v>
      </c>
    </row>
    <row r="363" spans="1:2" x14ac:dyDescent="0.2">
      <c r="A363" t="s">
        <v>375</v>
      </c>
      <c r="B363">
        <v>0</v>
      </c>
    </row>
    <row r="364" spans="1:2" x14ac:dyDescent="0.2">
      <c r="A364" t="s">
        <v>376</v>
      </c>
      <c r="B364">
        <v>0</v>
      </c>
    </row>
    <row r="365" spans="1:2" x14ac:dyDescent="0.2">
      <c r="A365" t="s">
        <v>377</v>
      </c>
      <c r="B365">
        <v>0</v>
      </c>
    </row>
    <row r="366" spans="1:2" x14ac:dyDescent="0.2">
      <c r="A366" t="s">
        <v>378</v>
      </c>
      <c r="B366">
        <v>0</v>
      </c>
    </row>
    <row r="367" spans="1:2" x14ac:dyDescent="0.2">
      <c r="A367" t="s">
        <v>379</v>
      </c>
      <c r="B367">
        <v>0</v>
      </c>
    </row>
    <row r="368" spans="1:2" x14ac:dyDescent="0.2">
      <c r="A368" t="s">
        <v>380</v>
      </c>
      <c r="B368">
        <v>0</v>
      </c>
    </row>
    <row r="369" spans="1:2" x14ac:dyDescent="0.2">
      <c r="A369" t="s">
        <v>381</v>
      </c>
      <c r="B369">
        <v>0</v>
      </c>
    </row>
    <row r="370" spans="1:2" x14ac:dyDescent="0.2">
      <c r="A370" t="s">
        <v>382</v>
      </c>
      <c r="B370">
        <v>0</v>
      </c>
    </row>
    <row r="371" spans="1:2" x14ac:dyDescent="0.2">
      <c r="A371" t="s">
        <v>383</v>
      </c>
      <c r="B371">
        <v>0</v>
      </c>
    </row>
    <row r="372" spans="1:2" x14ac:dyDescent="0.2">
      <c r="A372" t="s">
        <v>384</v>
      </c>
      <c r="B372">
        <v>0</v>
      </c>
    </row>
    <row r="373" spans="1:2" x14ac:dyDescent="0.2">
      <c r="A373" t="s">
        <v>385</v>
      </c>
      <c r="B373">
        <v>0</v>
      </c>
    </row>
    <row r="374" spans="1:2" x14ac:dyDescent="0.2">
      <c r="A374" t="s">
        <v>386</v>
      </c>
      <c r="B374">
        <v>0</v>
      </c>
    </row>
    <row r="375" spans="1:2" x14ac:dyDescent="0.2">
      <c r="A375" t="s">
        <v>387</v>
      </c>
      <c r="B375">
        <v>0</v>
      </c>
    </row>
    <row r="376" spans="1:2" x14ac:dyDescent="0.2">
      <c r="A376" t="s">
        <v>388</v>
      </c>
      <c r="B376">
        <v>0</v>
      </c>
    </row>
    <row r="377" spans="1:2" x14ac:dyDescent="0.2">
      <c r="A377" t="s">
        <v>389</v>
      </c>
      <c r="B377">
        <v>0</v>
      </c>
    </row>
    <row r="378" spans="1:2" x14ac:dyDescent="0.2">
      <c r="A378" t="s">
        <v>390</v>
      </c>
      <c r="B378">
        <v>0</v>
      </c>
    </row>
    <row r="379" spans="1:2" x14ac:dyDescent="0.2">
      <c r="A379" t="s">
        <v>391</v>
      </c>
      <c r="B379">
        <v>0</v>
      </c>
    </row>
    <row r="380" spans="1:2" x14ac:dyDescent="0.2">
      <c r="A380" t="s">
        <v>392</v>
      </c>
      <c r="B380">
        <v>0</v>
      </c>
    </row>
    <row r="381" spans="1:2" x14ac:dyDescent="0.2">
      <c r="A381" t="s">
        <v>393</v>
      </c>
      <c r="B381">
        <v>0</v>
      </c>
    </row>
    <row r="382" spans="1:2" x14ac:dyDescent="0.2">
      <c r="A382" t="s">
        <v>394</v>
      </c>
      <c r="B382">
        <v>0</v>
      </c>
    </row>
    <row r="383" spans="1:2" x14ac:dyDescent="0.2">
      <c r="A383" t="s">
        <v>395</v>
      </c>
      <c r="B383">
        <v>0</v>
      </c>
    </row>
    <row r="384" spans="1:2" x14ac:dyDescent="0.2">
      <c r="A384" t="s">
        <v>396</v>
      </c>
      <c r="B384">
        <v>0</v>
      </c>
    </row>
    <row r="385" spans="1:2" x14ac:dyDescent="0.2">
      <c r="A385" t="s">
        <v>397</v>
      </c>
      <c r="B385">
        <v>0</v>
      </c>
    </row>
    <row r="386" spans="1:2" x14ac:dyDescent="0.2">
      <c r="A386" t="s">
        <v>398</v>
      </c>
      <c r="B386">
        <v>0</v>
      </c>
    </row>
    <row r="387" spans="1:2" x14ac:dyDescent="0.2">
      <c r="A387" t="s">
        <v>399</v>
      </c>
      <c r="B387">
        <v>0</v>
      </c>
    </row>
    <row r="388" spans="1:2" x14ac:dyDescent="0.2">
      <c r="A388" t="s">
        <v>400</v>
      </c>
      <c r="B388">
        <v>0</v>
      </c>
    </row>
    <row r="389" spans="1:2" x14ac:dyDescent="0.2">
      <c r="A389" t="s">
        <v>401</v>
      </c>
      <c r="B389">
        <v>0</v>
      </c>
    </row>
    <row r="390" spans="1:2" x14ac:dyDescent="0.2">
      <c r="A390" t="s">
        <v>402</v>
      </c>
      <c r="B390">
        <v>0</v>
      </c>
    </row>
    <row r="391" spans="1:2" x14ac:dyDescent="0.2">
      <c r="A391" t="s">
        <v>403</v>
      </c>
      <c r="B391">
        <v>0</v>
      </c>
    </row>
    <row r="392" spans="1:2" x14ac:dyDescent="0.2">
      <c r="A392" t="s">
        <v>404</v>
      </c>
      <c r="B392">
        <v>0</v>
      </c>
    </row>
    <row r="393" spans="1:2" x14ac:dyDescent="0.2">
      <c r="A393" t="s">
        <v>405</v>
      </c>
      <c r="B393">
        <v>0</v>
      </c>
    </row>
    <row r="394" spans="1:2" x14ac:dyDescent="0.2">
      <c r="A394" t="s">
        <v>406</v>
      </c>
      <c r="B394">
        <v>0</v>
      </c>
    </row>
    <row r="395" spans="1:2" x14ac:dyDescent="0.2">
      <c r="A395" t="s">
        <v>407</v>
      </c>
      <c r="B395">
        <v>0</v>
      </c>
    </row>
    <row r="396" spans="1:2" x14ac:dyDescent="0.2">
      <c r="A396" t="s">
        <v>408</v>
      </c>
      <c r="B396">
        <v>0</v>
      </c>
    </row>
    <row r="397" spans="1:2" x14ac:dyDescent="0.2">
      <c r="A397" t="s">
        <v>409</v>
      </c>
      <c r="B397">
        <v>0</v>
      </c>
    </row>
    <row r="398" spans="1:2" x14ac:dyDescent="0.2">
      <c r="A398" t="s">
        <v>410</v>
      </c>
      <c r="B398">
        <v>0</v>
      </c>
    </row>
    <row r="399" spans="1:2" x14ac:dyDescent="0.2">
      <c r="A399" t="s">
        <v>411</v>
      </c>
      <c r="B399">
        <v>0</v>
      </c>
    </row>
    <row r="400" spans="1:2" x14ac:dyDescent="0.2">
      <c r="A400" t="s">
        <v>412</v>
      </c>
      <c r="B400">
        <v>0</v>
      </c>
    </row>
    <row r="401" spans="1:2" x14ac:dyDescent="0.2">
      <c r="A401" t="s">
        <v>413</v>
      </c>
      <c r="B401">
        <v>0</v>
      </c>
    </row>
    <row r="402" spans="1:2" x14ac:dyDescent="0.2">
      <c r="A402" t="s">
        <v>414</v>
      </c>
      <c r="B402">
        <v>0</v>
      </c>
    </row>
    <row r="403" spans="1:2" x14ac:dyDescent="0.2">
      <c r="A403" t="s">
        <v>415</v>
      </c>
      <c r="B403">
        <v>0</v>
      </c>
    </row>
    <row r="404" spans="1:2" x14ac:dyDescent="0.2">
      <c r="A404" t="s">
        <v>416</v>
      </c>
      <c r="B404">
        <v>0</v>
      </c>
    </row>
    <row r="405" spans="1:2" x14ac:dyDescent="0.2">
      <c r="A405" t="s">
        <v>417</v>
      </c>
      <c r="B405">
        <v>0</v>
      </c>
    </row>
    <row r="406" spans="1:2" x14ac:dyDescent="0.2">
      <c r="A406" t="s">
        <v>418</v>
      </c>
      <c r="B406">
        <v>0</v>
      </c>
    </row>
    <row r="407" spans="1:2" x14ac:dyDescent="0.2">
      <c r="A407" t="s">
        <v>419</v>
      </c>
      <c r="B407">
        <v>0</v>
      </c>
    </row>
    <row r="408" spans="1:2" x14ac:dyDescent="0.2">
      <c r="A408" t="s">
        <v>420</v>
      </c>
      <c r="B408">
        <v>0</v>
      </c>
    </row>
    <row r="409" spans="1:2" x14ac:dyDescent="0.2">
      <c r="A409" t="s">
        <v>421</v>
      </c>
      <c r="B409">
        <v>0</v>
      </c>
    </row>
    <row r="410" spans="1:2" x14ac:dyDescent="0.2">
      <c r="A410" t="s">
        <v>422</v>
      </c>
      <c r="B410">
        <v>0</v>
      </c>
    </row>
    <row r="411" spans="1:2" x14ac:dyDescent="0.2">
      <c r="A411" t="s">
        <v>423</v>
      </c>
      <c r="B411">
        <v>0</v>
      </c>
    </row>
    <row r="412" spans="1:2" x14ac:dyDescent="0.2">
      <c r="A412" t="s">
        <v>424</v>
      </c>
      <c r="B412">
        <v>0</v>
      </c>
    </row>
    <row r="413" spans="1:2" x14ac:dyDescent="0.2">
      <c r="A413" t="s">
        <v>425</v>
      </c>
      <c r="B413">
        <v>0</v>
      </c>
    </row>
    <row r="414" spans="1:2" x14ac:dyDescent="0.2">
      <c r="A414" t="s">
        <v>426</v>
      </c>
      <c r="B414">
        <v>0</v>
      </c>
    </row>
    <row r="415" spans="1:2" x14ac:dyDescent="0.2">
      <c r="A415" t="s">
        <v>427</v>
      </c>
      <c r="B415">
        <v>0</v>
      </c>
    </row>
    <row r="416" spans="1:2" x14ac:dyDescent="0.2">
      <c r="A416" t="s">
        <v>428</v>
      </c>
      <c r="B416">
        <v>0</v>
      </c>
    </row>
    <row r="417" spans="1:2" x14ac:dyDescent="0.2">
      <c r="A417" t="s">
        <v>429</v>
      </c>
      <c r="B417">
        <v>0</v>
      </c>
    </row>
    <row r="418" spans="1:2" x14ac:dyDescent="0.2">
      <c r="A418" t="s">
        <v>430</v>
      </c>
      <c r="B418">
        <v>0</v>
      </c>
    </row>
    <row r="419" spans="1:2" x14ac:dyDescent="0.2">
      <c r="A419" t="s">
        <v>431</v>
      </c>
      <c r="B419">
        <v>0</v>
      </c>
    </row>
    <row r="420" spans="1:2" x14ac:dyDescent="0.2">
      <c r="A420" t="s">
        <v>432</v>
      </c>
      <c r="B420">
        <v>0</v>
      </c>
    </row>
    <row r="421" spans="1:2" x14ac:dyDescent="0.2">
      <c r="A421" t="s">
        <v>433</v>
      </c>
      <c r="B421">
        <v>0</v>
      </c>
    </row>
    <row r="422" spans="1:2" x14ac:dyDescent="0.2">
      <c r="A422" t="s">
        <v>434</v>
      </c>
      <c r="B422">
        <v>0</v>
      </c>
    </row>
    <row r="423" spans="1:2" x14ac:dyDescent="0.2">
      <c r="A423" t="s">
        <v>435</v>
      </c>
      <c r="B423">
        <v>0</v>
      </c>
    </row>
    <row r="424" spans="1:2" x14ac:dyDescent="0.2">
      <c r="A424" t="s">
        <v>436</v>
      </c>
      <c r="B424">
        <v>0</v>
      </c>
    </row>
    <row r="425" spans="1:2" x14ac:dyDescent="0.2">
      <c r="A425" t="s">
        <v>437</v>
      </c>
      <c r="B425">
        <v>0</v>
      </c>
    </row>
    <row r="426" spans="1:2" x14ac:dyDescent="0.2">
      <c r="A426" t="s">
        <v>438</v>
      </c>
      <c r="B426">
        <v>0</v>
      </c>
    </row>
    <row r="427" spans="1:2" x14ac:dyDescent="0.2">
      <c r="A427" t="s">
        <v>439</v>
      </c>
      <c r="B427">
        <v>0</v>
      </c>
    </row>
    <row r="428" spans="1:2" x14ac:dyDescent="0.2">
      <c r="A428" t="s">
        <v>440</v>
      </c>
      <c r="B428">
        <v>0</v>
      </c>
    </row>
    <row r="429" spans="1:2" x14ac:dyDescent="0.2">
      <c r="A429" t="s">
        <v>441</v>
      </c>
      <c r="B429">
        <v>0</v>
      </c>
    </row>
    <row r="430" spans="1:2" x14ac:dyDescent="0.2">
      <c r="A430" t="s">
        <v>442</v>
      </c>
      <c r="B430">
        <v>0</v>
      </c>
    </row>
    <row r="431" spans="1:2" x14ac:dyDescent="0.2">
      <c r="A431" t="s">
        <v>443</v>
      </c>
      <c r="B431">
        <v>0</v>
      </c>
    </row>
    <row r="432" spans="1:2" x14ac:dyDescent="0.2">
      <c r="A432" t="s">
        <v>444</v>
      </c>
      <c r="B432">
        <v>0</v>
      </c>
    </row>
    <row r="433" spans="1:2" x14ac:dyDescent="0.2">
      <c r="A433" t="s">
        <v>445</v>
      </c>
      <c r="B433">
        <v>0</v>
      </c>
    </row>
    <row r="434" spans="1:2" x14ac:dyDescent="0.2">
      <c r="A434" t="s">
        <v>446</v>
      </c>
      <c r="B434">
        <v>0</v>
      </c>
    </row>
    <row r="435" spans="1:2" x14ac:dyDescent="0.2">
      <c r="A435" t="s">
        <v>447</v>
      </c>
      <c r="B435">
        <v>0</v>
      </c>
    </row>
    <row r="436" spans="1:2" x14ac:dyDescent="0.2">
      <c r="A436" t="s">
        <v>448</v>
      </c>
      <c r="B436">
        <v>0</v>
      </c>
    </row>
    <row r="437" spans="1:2" x14ac:dyDescent="0.2">
      <c r="A437" t="s">
        <v>449</v>
      </c>
      <c r="B437">
        <v>0</v>
      </c>
    </row>
    <row r="438" spans="1:2" x14ac:dyDescent="0.2">
      <c r="A438" t="s">
        <v>450</v>
      </c>
      <c r="B438">
        <v>0</v>
      </c>
    </row>
    <row r="439" spans="1:2" x14ac:dyDescent="0.2">
      <c r="A439" t="s">
        <v>451</v>
      </c>
      <c r="B439">
        <v>0</v>
      </c>
    </row>
    <row r="440" spans="1:2" x14ac:dyDescent="0.2">
      <c r="A440" t="s">
        <v>452</v>
      </c>
      <c r="B440">
        <v>0</v>
      </c>
    </row>
    <row r="441" spans="1:2" x14ac:dyDescent="0.2">
      <c r="A441" t="s">
        <v>453</v>
      </c>
      <c r="B441">
        <v>0</v>
      </c>
    </row>
    <row r="442" spans="1:2" x14ac:dyDescent="0.2">
      <c r="A442" t="s">
        <v>454</v>
      </c>
      <c r="B442">
        <v>0</v>
      </c>
    </row>
    <row r="443" spans="1:2" x14ac:dyDescent="0.2">
      <c r="A443" t="s">
        <v>455</v>
      </c>
      <c r="B443">
        <v>0</v>
      </c>
    </row>
    <row r="444" spans="1:2" x14ac:dyDescent="0.2">
      <c r="A444" t="s">
        <v>456</v>
      </c>
      <c r="B444">
        <v>0</v>
      </c>
    </row>
    <row r="445" spans="1:2" x14ac:dyDescent="0.2">
      <c r="A445" t="s">
        <v>457</v>
      </c>
      <c r="B445">
        <v>0</v>
      </c>
    </row>
    <row r="446" spans="1:2" x14ac:dyDescent="0.2">
      <c r="A446" t="s">
        <v>458</v>
      </c>
      <c r="B446">
        <v>0</v>
      </c>
    </row>
    <row r="447" spans="1:2" x14ac:dyDescent="0.2">
      <c r="A447" t="s">
        <v>459</v>
      </c>
      <c r="B447">
        <v>0</v>
      </c>
    </row>
    <row r="448" spans="1:2" x14ac:dyDescent="0.2">
      <c r="A448" t="s">
        <v>460</v>
      </c>
      <c r="B448">
        <v>0</v>
      </c>
    </row>
    <row r="449" spans="1:2" x14ac:dyDescent="0.2">
      <c r="A449" t="s">
        <v>461</v>
      </c>
      <c r="B449">
        <v>0</v>
      </c>
    </row>
    <row r="450" spans="1:2" x14ac:dyDescent="0.2">
      <c r="A450" t="s">
        <v>462</v>
      </c>
      <c r="B450">
        <v>0</v>
      </c>
    </row>
    <row r="451" spans="1:2" x14ac:dyDescent="0.2">
      <c r="A451" t="s">
        <v>463</v>
      </c>
      <c r="B451">
        <v>0</v>
      </c>
    </row>
    <row r="452" spans="1:2" x14ac:dyDescent="0.2">
      <c r="A452" t="s">
        <v>464</v>
      </c>
      <c r="B452">
        <v>0</v>
      </c>
    </row>
    <row r="453" spans="1:2" x14ac:dyDescent="0.2">
      <c r="A453" t="s">
        <v>466</v>
      </c>
      <c r="B453">
        <v>0</v>
      </c>
    </row>
    <row r="454" spans="1:2" x14ac:dyDescent="0.2">
      <c r="A454" t="s">
        <v>467</v>
      </c>
      <c r="B454">
        <v>0</v>
      </c>
    </row>
    <row r="455" spans="1:2" x14ac:dyDescent="0.2">
      <c r="A455" t="s">
        <v>295</v>
      </c>
      <c r="B455">
        <v>0</v>
      </c>
    </row>
    <row r="456" spans="1:2" x14ac:dyDescent="0.2">
      <c r="A456" t="s">
        <v>468</v>
      </c>
      <c r="B456">
        <v>0</v>
      </c>
    </row>
    <row r="457" spans="1:2" x14ac:dyDescent="0.2">
      <c r="A457" t="s">
        <v>469</v>
      </c>
      <c r="B457">
        <v>0</v>
      </c>
    </row>
    <row r="458" spans="1:2" x14ac:dyDescent="0.2">
      <c r="A458" t="s">
        <v>470</v>
      </c>
      <c r="B458">
        <v>0</v>
      </c>
    </row>
    <row r="459" spans="1:2" x14ac:dyDescent="0.2">
      <c r="A459" t="s">
        <v>471</v>
      </c>
      <c r="B459">
        <v>0</v>
      </c>
    </row>
    <row r="460" spans="1:2" x14ac:dyDescent="0.2">
      <c r="A460" t="s">
        <v>472</v>
      </c>
      <c r="B460">
        <v>0</v>
      </c>
    </row>
    <row r="461" spans="1:2" x14ac:dyDescent="0.2">
      <c r="A461" t="s">
        <v>473</v>
      </c>
      <c r="B461">
        <v>0</v>
      </c>
    </row>
    <row r="462" spans="1:2" x14ac:dyDescent="0.2">
      <c r="A462" t="s">
        <v>296</v>
      </c>
      <c r="B462">
        <v>0</v>
      </c>
    </row>
    <row r="463" spans="1:2" x14ac:dyDescent="0.2">
      <c r="A463" t="s">
        <v>476</v>
      </c>
      <c r="B463">
        <v>0</v>
      </c>
    </row>
    <row r="464" spans="1:2" x14ac:dyDescent="0.2">
      <c r="A464" t="s">
        <v>478</v>
      </c>
      <c r="B464">
        <v>0</v>
      </c>
    </row>
    <row r="465" spans="1:2" x14ac:dyDescent="0.2">
      <c r="A465" t="s">
        <v>479</v>
      </c>
      <c r="B465">
        <v>0</v>
      </c>
    </row>
    <row r="466" spans="1:2" x14ac:dyDescent="0.2">
      <c r="A466" t="s">
        <v>480</v>
      </c>
      <c r="B466">
        <v>0</v>
      </c>
    </row>
    <row r="467" spans="1:2" x14ac:dyDescent="0.2">
      <c r="A467" t="s">
        <v>481</v>
      </c>
      <c r="B467">
        <v>0</v>
      </c>
    </row>
    <row r="468" spans="1:2" x14ac:dyDescent="0.2">
      <c r="A468" t="s">
        <v>482</v>
      </c>
      <c r="B468">
        <v>0</v>
      </c>
    </row>
    <row r="469" spans="1:2" x14ac:dyDescent="0.2">
      <c r="A469" t="s">
        <v>484</v>
      </c>
      <c r="B469">
        <v>0</v>
      </c>
    </row>
    <row r="470" spans="1:2" x14ac:dyDescent="0.2">
      <c r="A470" t="s">
        <v>485</v>
      </c>
      <c r="B470">
        <v>0</v>
      </c>
    </row>
    <row r="471" spans="1:2" x14ac:dyDescent="0.2">
      <c r="A471" t="s">
        <v>486</v>
      </c>
      <c r="B471">
        <v>0</v>
      </c>
    </row>
    <row r="472" spans="1:2" x14ac:dyDescent="0.2">
      <c r="A472" t="s">
        <v>487</v>
      </c>
      <c r="B472">
        <v>0</v>
      </c>
    </row>
    <row r="473" spans="1:2" x14ac:dyDescent="0.2">
      <c r="A473" t="s">
        <v>488</v>
      </c>
      <c r="B473">
        <v>0</v>
      </c>
    </row>
    <row r="474" spans="1:2" x14ac:dyDescent="0.2">
      <c r="A474" t="s">
        <v>489</v>
      </c>
      <c r="B474">
        <v>0</v>
      </c>
    </row>
    <row r="475" spans="1:2" x14ac:dyDescent="0.2">
      <c r="A475" t="s">
        <v>294</v>
      </c>
      <c r="B475">
        <v>0</v>
      </c>
    </row>
    <row r="476" spans="1:2" x14ac:dyDescent="0.2">
      <c r="A476" t="s">
        <v>491</v>
      </c>
      <c r="B476">
        <v>0</v>
      </c>
    </row>
    <row r="477" spans="1:2" x14ac:dyDescent="0.2">
      <c r="A477" t="s">
        <v>8</v>
      </c>
      <c r="B477">
        <v>0</v>
      </c>
    </row>
    <row r="478" spans="1:2" x14ac:dyDescent="0.2">
      <c r="A478" t="s">
        <v>492</v>
      </c>
      <c r="B478">
        <v>0</v>
      </c>
    </row>
    <row r="479" spans="1:2" x14ac:dyDescent="0.2">
      <c r="A479" t="s">
        <v>493</v>
      </c>
      <c r="B479">
        <v>0</v>
      </c>
    </row>
    <row r="480" spans="1:2" x14ac:dyDescent="0.2">
      <c r="A480" t="s">
        <v>494</v>
      </c>
      <c r="B480">
        <v>0</v>
      </c>
    </row>
    <row r="481" spans="1:2" x14ac:dyDescent="0.2">
      <c r="A481" t="s">
        <v>495</v>
      </c>
      <c r="B481">
        <v>0</v>
      </c>
    </row>
    <row r="482" spans="1:2" x14ac:dyDescent="0.2">
      <c r="A482" t="s">
        <v>6</v>
      </c>
      <c r="B482">
        <v>0</v>
      </c>
    </row>
    <row r="483" spans="1:2" x14ac:dyDescent="0.2">
      <c r="A483" t="s">
        <v>496</v>
      </c>
      <c r="B483">
        <v>0</v>
      </c>
    </row>
    <row r="484" spans="1:2" x14ac:dyDescent="0.2">
      <c r="A484" t="s">
        <v>497</v>
      </c>
      <c r="B484">
        <v>0</v>
      </c>
    </row>
    <row r="485" spans="1:2" x14ac:dyDescent="0.2">
      <c r="A485" t="s">
        <v>498</v>
      </c>
      <c r="B485">
        <v>0</v>
      </c>
    </row>
    <row r="486" spans="1:2" x14ac:dyDescent="0.2">
      <c r="A486" t="s">
        <v>499</v>
      </c>
      <c r="B486">
        <v>0</v>
      </c>
    </row>
    <row r="487" spans="1:2" x14ac:dyDescent="0.2">
      <c r="A487" t="s">
        <v>500</v>
      </c>
      <c r="B487">
        <v>0</v>
      </c>
    </row>
    <row r="488" spans="1:2" x14ac:dyDescent="0.2">
      <c r="A488" t="s">
        <v>501</v>
      </c>
      <c r="B488">
        <v>0</v>
      </c>
    </row>
    <row r="489" spans="1:2" x14ac:dyDescent="0.2">
      <c r="A489" t="s">
        <v>502</v>
      </c>
      <c r="B489">
        <v>0</v>
      </c>
    </row>
    <row r="490" spans="1:2" x14ac:dyDescent="0.2">
      <c r="A490" t="s">
        <v>465</v>
      </c>
      <c r="B490">
        <v>0</v>
      </c>
    </row>
    <row r="491" spans="1:2" x14ac:dyDescent="0.2">
      <c r="A491" t="s">
        <v>503</v>
      </c>
      <c r="B491">
        <v>0</v>
      </c>
    </row>
    <row r="492" spans="1:2" x14ac:dyDescent="0.2">
      <c r="A492" t="s">
        <v>504</v>
      </c>
      <c r="B492">
        <v>0</v>
      </c>
    </row>
    <row r="493" spans="1:2" x14ac:dyDescent="0.2">
      <c r="A493" t="s">
        <v>505</v>
      </c>
      <c r="B493">
        <v>0</v>
      </c>
    </row>
    <row r="494" spans="1:2" x14ac:dyDescent="0.2">
      <c r="A494" t="s">
        <v>506</v>
      </c>
      <c r="B494">
        <v>0</v>
      </c>
    </row>
    <row r="495" spans="1:2" x14ac:dyDescent="0.2">
      <c r="A495" t="s">
        <v>490</v>
      </c>
      <c r="B495">
        <v>0</v>
      </c>
    </row>
    <row r="496" spans="1:2" x14ac:dyDescent="0.2">
      <c r="A496" t="s">
        <v>7</v>
      </c>
      <c r="B496">
        <v>0</v>
      </c>
    </row>
    <row r="497" spans="1:2" x14ac:dyDescent="0.2">
      <c r="A497" t="s">
        <v>507</v>
      </c>
      <c r="B497">
        <v>0</v>
      </c>
    </row>
    <row r="498" spans="1:2" x14ac:dyDescent="0.2">
      <c r="A498" t="s">
        <v>477</v>
      </c>
      <c r="B498">
        <v>0</v>
      </c>
    </row>
    <row r="499" spans="1:2" x14ac:dyDescent="0.2">
      <c r="A499" t="s">
        <v>483</v>
      </c>
      <c r="B499">
        <v>0</v>
      </c>
    </row>
    <row r="500" spans="1:2" x14ac:dyDescent="0.2">
      <c r="A500" t="s">
        <v>508</v>
      </c>
      <c r="B500">
        <v>0</v>
      </c>
    </row>
    <row r="501" spans="1:2" x14ac:dyDescent="0.2">
      <c r="A501" t="s">
        <v>475</v>
      </c>
      <c r="B501">
        <v>0</v>
      </c>
    </row>
    <row r="502" spans="1:2" x14ac:dyDescent="0.2">
      <c r="A502" t="s">
        <v>474</v>
      </c>
      <c r="B502">
        <v>0</v>
      </c>
    </row>
    <row r="503" spans="1:2" x14ac:dyDescent="0.2">
      <c r="A503" t="s">
        <v>509</v>
      </c>
      <c r="B503">
        <v>0</v>
      </c>
    </row>
    <row r="504" spans="1:2" x14ac:dyDescent="0.2">
      <c r="A504" t="s">
        <v>510</v>
      </c>
      <c r="B504">
        <v>0</v>
      </c>
    </row>
    <row r="505" spans="1:2" x14ac:dyDescent="0.2">
      <c r="A505" t="s">
        <v>511</v>
      </c>
      <c r="B505">
        <v>0</v>
      </c>
    </row>
    <row r="506" spans="1:2" x14ac:dyDescent="0.2">
      <c r="A506" t="s">
        <v>512</v>
      </c>
      <c r="B506">
        <v>0</v>
      </c>
    </row>
    <row r="507" spans="1:2" x14ac:dyDescent="0.2">
      <c r="A507" t="s">
        <v>513</v>
      </c>
      <c r="B507">
        <v>0</v>
      </c>
    </row>
    <row r="508" spans="1:2" x14ac:dyDescent="0.2">
      <c r="A508" t="s">
        <v>514</v>
      </c>
      <c r="B508">
        <v>0</v>
      </c>
    </row>
    <row r="509" spans="1:2" x14ac:dyDescent="0.2">
      <c r="A509" t="s">
        <v>515</v>
      </c>
      <c r="B509">
        <v>0</v>
      </c>
    </row>
    <row r="510" spans="1:2" x14ac:dyDescent="0.2">
      <c r="A510" t="s">
        <v>516</v>
      </c>
      <c r="B510">
        <v>0</v>
      </c>
    </row>
    <row r="511" spans="1:2" x14ac:dyDescent="0.2">
      <c r="A511" t="s">
        <v>517</v>
      </c>
      <c r="B511">
        <v>0</v>
      </c>
    </row>
    <row r="512" spans="1:2" x14ac:dyDescent="0.2">
      <c r="A512" t="s">
        <v>518</v>
      </c>
      <c r="B512">
        <v>0</v>
      </c>
    </row>
    <row r="513" spans="1:2" x14ac:dyDescent="0.2">
      <c r="A513" t="s">
        <v>519</v>
      </c>
      <c r="B513">
        <v>0</v>
      </c>
    </row>
    <row r="514" spans="1:2" x14ac:dyDescent="0.2">
      <c r="A514" t="s">
        <v>520</v>
      </c>
      <c r="B514">
        <v>0</v>
      </c>
    </row>
    <row r="515" spans="1:2" x14ac:dyDescent="0.2">
      <c r="A515" t="s">
        <v>521</v>
      </c>
      <c r="B515">
        <v>0</v>
      </c>
    </row>
    <row r="516" spans="1:2" x14ac:dyDescent="0.2">
      <c r="A516" t="s">
        <v>522</v>
      </c>
      <c r="B516">
        <v>0</v>
      </c>
    </row>
    <row r="517" spans="1:2" x14ac:dyDescent="0.2">
      <c r="A517" t="s">
        <v>523</v>
      </c>
      <c r="B517">
        <v>0</v>
      </c>
    </row>
    <row r="518" spans="1:2" x14ac:dyDescent="0.2">
      <c r="A518" t="s">
        <v>524</v>
      </c>
      <c r="B518">
        <v>0</v>
      </c>
    </row>
    <row r="519" spans="1:2" x14ac:dyDescent="0.2">
      <c r="A519" t="s">
        <v>525</v>
      </c>
      <c r="B519">
        <v>0</v>
      </c>
    </row>
    <row r="520" spans="1:2" x14ac:dyDescent="0.2">
      <c r="A520" t="s">
        <v>526</v>
      </c>
      <c r="B520">
        <v>0</v>
      </c>
    </row>
    <row r="521" spans="1:2" x14ac:dyDescent="0.2">
      <c r="A521" t="s">
        <v>527</v>
      </c>
      <c r="B521">
        <v>0</v>
      </c>
    </row>
    <row r="522" spans="1:2" x14ac:dyDescent="0.2">
      <c r="A522" t="s">
        <v>528</v>
      </c>
      <c r="B522">
        <v>0</v>
      </c>
    </row>
    <row r="523" spans="1:2" x14ac:dyDescent="0.2">
      <c r="A523" t="s">
        <v>529</v>
      </c>
      <c r="B523">
        <v>0</v>
      </c>
    </row>
    <row r="524" spans="1:2" x14ac:dyDescent="0.2">
      <c r="A524" t="s">
        <v>530</v>
      </c>
      <c r="B524">
        <v>0</v>
      </c>
    </row>
    <row r="525" spans="1:2" x14ac:dyDescent="0.2">
      <c r="A525" t="s">
        <v>531</v>
      </c>
      <c r="B525">
        <v>0</v>
      </c>
    </row>
    <row r="526" spans="1:2" x14ac:dyDescent="0.2">
      <c r="A526" t="s">
        <v>532</v>
      </c>
      <c r="B526">
        <v>0</v>
      </c>
    </row>
    <row r="527" spans="1:2" x14ac:dyDescent="0.2">
      <c r="A527" t="s">
        <v>533</v>
      </c>
      <c r="B527">
        <v>0</v>
      </c>
    </row>
    <row r="528" spans="1:2" x14ac:dyDescent="0.2">
      <c r="A528" t="s">
        <v>534</v>
      </c>
      <c r="B528">
        <v>0</v>
      </c>
    </row>
    <row r="529" spans="1:2" x14ac:dyDescent="0.2">
      <c r="A529" t="s">
        <v>535</v>
      </c>
      <c r="B529">
        <v>0</v>
      </c>
    </row>
    <row r="530" spans="1:2" x14ac:dyDescent="0.2">
      <c r="A530" t="s">
        <v>536</v>
      </c>
      <c r="B530">
        <v>0</v>
      </c>
    </row>
    <row r="531" spans="1:2" x14ac:dyDescent="0.2">
      <c r="A531" t="s">
        <v>537</v>
      </c>
      <c r="B531">
        <v>0</v>
      </c>
    </row>
    <row r="532" spans="1:2" x14ac:dyDescent="0.2">
      <c r="A532" t="s">
        <v>538</v>
      </c>
      <c r="B532">
        <v>0</v>
      </c>
    </row>
    <row r="533" spans="1:2" x14ac:dyDescent="0.2">
      <c r="A533" t="s">
        <v>539</v>
      </c>
      <c r="B533">
        <v>0</v>
      </c>
    </row>
    <row r="534" spans="1:2" x14ac:dyDescent="0.2">
      <c r="A534" t="s">
        <v>540</v>
      </c>
      <c r="B534">
        <v>0</v>
      </c>
    </row>
    <row r="535" spans="1:2" x14ac:dyDescent="0.2">
      <c r="A535" t="s">
        <v>541</v>
      </c>
      <c r="B535">
        <v>0</v>
      </c>
    </row>
    <row r="536" spans="1:2" x14ac:dyDescent="0.2">
      <c r="A536" t="s">
        <v>542</v>
      </c>
      <c r="B536">
        <v>0</v>
      </c>
    </row>
    <row r="537" spans="1:2" x14ac:dyDescent="0.2">
      <c r="A537" t="s">
        <v>543</v>
      </c>
      <c r="B537">
        <v>0</v>
      </c>
    </row>
    <row r="538" spans="1:2" x14ac:dyDescent="0.2">
      <c r="A538" t="s">
        <v>544</v>
      </c>
      <c r="B538">
        <v>0</v>
      </c>
    </row>
    <row r="539" spans="1:2" x14ac:dyDescent="0.2">
      <c r="A539" t="s">
        <v>545</v>
      </c>
      <c r="B539">
        <v>0</v>
      </c>
    </row>
    <row r="540" spans="1:2" x14ac:dyDescent="0.2">
      <c r="A540" t="s">
        <v>546</v>
      </c>
      <c r="B540">
        <v>0</v>
      </c>
    </row>
    <row r="541" spans="1:2" x14ac:dyDescent="0.2">
      <c r="A541" t="s">
        <v>547</v>
      </c>
      <c r="B541">
        <v>0</v>
      </c>
    </row>
    <row r="542" spans="1:2" x14ac:dyDescent="0.2">
      <c r="A542" t="s">
        <v>548</v>
      </c>
      <c r="B542">
        <v>0</v>
      </c>
    </row>
    <row r="543" spans="1:2" x14ac:dyDescent="0.2">
      <c r="A543" t="s">
        <v>549</v>
      </c>
      <c r="B543">
        <v>0</v>
      </c>
    </row>
    <row r="544" spans="1:2" x14ac:dyDescent="0.2">
      <c r="A544" t="s">
        <v>550</v>
      </c>
      <c r="B544">
        <v>0</v>
      </c>
    </row>
    <row r="545" spans="1:2" x14ac:dyDescent="0.2">
      <c r="A545" t="s">
        <v>551</v>
      </c>
      <c r="B545">
        <v>0</v>
      </c>
    </row>
    <row r="546" spans="1:2" x14ac:dyDescent="0.2">
      <c r="A546" t="s">
        <v>552</v>
      </c>
      <c r="B546">
        <v>0</v>
      </c>
    </row>
    <row r="547" spans="1:2" x14ac:dyDescent="0.2">
      <c r="A547" t="s">
        <v>553</v>
      </c>
      <c r="B547">
        <v>0</v>
      </c>
    </row>
    <row r="548" spans="1:2" x14ac:dyDescent="0.2">
      <c r="A548" t="s">
        <v>554</v>
      </c>
      <c r="B548">
        <v>0</v>
      </c>
    </row>
    <row r="549" spans="1:2" x14ac:dyDescent="0.2">
      <c r="A549" t="s">
        <v>555</v>
      </c>
      <c r="B549">
        <v>0</v>
      </c>
    </row>
    <row r="550" spans="1:2" x14ac:dyDescent="0.2">
      <c r="A550" t="s">
        <v>556</v>
      </c>
      <c r="B550">
        <v>0</v>
      </c>
    </row>
    <row r="551" spans="1:2" x14ac:dyDescent="0.2">
      <c r="A551" t="s">
        <v>557</v>
      </c>
      <c r="B551">
        <v>0</v>
      </c>
    </row>
    <row r="552" spans="1:2" x14ac:dyDescent="0.2">
      <c r="A552" t="s">
        <v>558</v>
      </c>
      <c r="B552">
        <v>0</v>
      </c>
    </row>
    <row r="553" spans="1:2" x14ac:dyDescent="0.2">
      <c r="A553" t="s">
        <v>559</v>
      </c>
      <c r="B553">
        <v>0</v>
      </c>
    </row>
    <row r="554" spans="1:2" x14ac:dyDescent="0.2">
      <c r="A554" t="s">
        <v>560</v>
      </c>
      <c r="B554">
        <v>0</v>
      </c>
    </row>
    <row r="555" spans="1:2" x14ac:dyDescent="0.2">
      <c r="A555" t="s">
        <v>561</v>
      </c>
      <c r="B555">
        <v>0</v>
      </c>
    </row>
    <row r="556" spans="1:2" x14ac:dyDescent="0.2">
      <c r="A556" t="s">
        <v>562</v>
      </c>
      <c r="B556">
        <v>0</v>
      </c>
    </row>
    <row r="557" spans="1:2" x14ac:dyDescent="0.2">
      <c r="A557" t="s">
        <v>563</v>
      </c>
      <c r="B557">
        <v>0</v>
      </c>
    </row>
    <row r="558" spans="1:2" x14ac:dyDescent="0.2">
      <c r="A558" t="s">
        <v>564</v>
      </c>
      <c r="B558">
        <v>0</v>
      </c>
    </row>
    <row r="559" spans="1:2" x14ac:dyDescent="0.2">
      <c r="A559" t="s">
        <v>565</v>
      </c>
      <c r="B559">
        <v>0</v>
      </c>
    </row>
    <row r="560" spans="1:2" x14ac:dyDescent="0.2">
      <c r="A560" t="s">
        <v>566</v>
      </c>
      <c r="B560">
        <v>0</v>
      </c>
    </row>
    <row r="561" spans="1:2" x14ac:dyDescent="0.2">
      <c r="A561" t="s">
        <v>567</v>
      </c>
      <c r="B561">
        <v>0</v>
      </c>
    </row>
    <row r="562" spans="1:2" x14ac:dyDescent="0.2">
      <c r="A562" t="s">
        <v>568</v>
      </c>
      <c r="B562">
        <v>0</v>
      </c>
    </row>
    <row r="563" spans="1:2" x14ac:dyDescent="0.2">
      <c r="A563" t="s">
        <v>569</v>
      </c>
      <c r="B563">
        <v>0</v>
      </c>
    </row>
    <row r="564" spans="1:2" x14ac:dyDescent="0.2">
      <c r="A564" t="s">
        <v>570</v>
      </c>
      <c r="B564">
        <v>0</v>
      </c>
    </row>
    <row r="565" spans="1:2" x14ac:dyDescent="0.2">
      <c r="A565" t="s">
        <v>571</v>
      </c>
      <c r="B565">
        <v>0</v>
      </c>
    </row>
    <row r="566" spans="1:2" x14ac:dyDescent="0.2">
      <c r="A566" t="s">
        <v>572</v>
      </c>
      <c r="B5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38A-4755-419A-A37D-22478B48070A}">
  <dimension ref="A1:B588"/>
  <sheetViews>
    <sheetView workbookViewId="0">
      <selection activeCell="E585" sqref="E585"/>
    </sheetView>
  </sheetViews>
  <sheetFormatPr baseColWidth="10" defaultColWidth="8.83203125" defaultRowHeight="15" x14ac:dyDescent="0.2"/>
  <sheetData>
    <row r="1" spans="1:2" x14ac:dyDescent="0.2">
      <c r="A1" t="s">
        <v>574</v>
      </c>
      <c r="B1" t="s">
        <v>2</v>
      </c>
    </row>
    <row r="2" spans="1:2" x14ac:dyDescent="0.2">
      <c r="A2" t="s">
        <v>297</v>
      </c>
      <c r="B2">
        <v>0</v>
      </c>
    </row>
    <row r="3" spans="1:2" x14ac:dyDescent="0.2">
      <c r="A3" t="s">
        <v>298</v>
      </c>
      <c r="B3">
        <v>0</v>
      </c>
    </row>
    <row r="4" spans="1:2" x14ac:dyDescent="0.2">
      <c r="A4" t="s">
        <v>299</v>
      </c>
      <c r="B4">
        <v>40</v>
      </c>
    </row>
    <row r="5" spans="1:2" x14ac:dyDescent="0.2">
      <c r="A5" t="s">
        <v>300</v>
      </c>
      <c r="B5">
        <v>0</v>
      </c>
    </row>
    <row r="6" spans="1:2" x14ac:dyDescent="0.2">
      <c r="A6" t="s">
        <v>301</v>
      </c>
      <c r="B6">
        <v>0</v>
      </c>
    </row>
    <row r="7" spans="1:2" x14ac:dyDescent="0.2">
      <c r="A7" t="s">
        <v>302</v>
      </c>
      <c r="B7">
        <v>0</v>
      </c>
    </row>
    <row r="8" spans="1:2" x14ac:dyDescent="0.2">
      <c r="A8" t="s">
        <v>303</v>
      </c>
      <c r="B8">
        <v>0</v>
      </c>
    </row>
    <row r="9" spans="1:2" x14ac:dyDescent="0.2">
      <c r="A9" t="s">
        <v>304</v>
      </c>
      <c r="B9">
        <v>0</v>
      </c>
    </row>
    <row r="10" spans="1:2" x14ac:dyDescent="0.2">
      <c r="A10" t="s">
        <v>305</v>
      </c>
      <c r="B10">
        <v>0</v>
      </c>
    </row>
    <row r="11" spans="1:2" x14ac:dyDescent="0.2">
      <c r="A11" t="s">
        <v>306</v>
      </c>
      <c r="B11">
        <v>0</v>
      </c>
    </row>
    <row r="12" spans="1:2" x14ac:dyDescent="0.2">
      <c r="A12" t="s">
        <v>307</v>
      </c>
      <c r="B12">
        <v>0</v>
      </c>
    </row>
    <row r="13" spans="1:2" x14ac:dyDescent="0.2">
      <c r="A13" t="s">
        <v>308</v>
      </c>
      <c r="B13">
        <v>0</v>
      </c>
    </row>
    <row r="14" spans="1:2" x14ac:dyDescent="0.2">
      <c r="A14" t="s">
        <v>309</v>
      </c>
      <c r="B14">
        <v>0</v>
      </c>
    </row>
    <row r="15" spans="1:2" x14ac:dyDescent="0.2">
      <c r="A15" t="s">
        <v>310</v>
      </c>
      <c r="B15">
        <v>0</v>
      </c>
    </row>
    <row r="16" spans="1:2" x14ac:dyDescent="0.2">
      <c r="A16" t="s">
        <v>311</v>
      </c>
      <c r="B16">
        <v>0</v>
      </c>
    </row>
    <row r="17" spans="1:2" x14ac:dyDescent="0.2">
      <c r="A17" t="s">
        <v>312</v>
      </c>
      <c r="B17">
        <v>0</v>
      </c>
    </row>
    <row r="18" spans="1:2" x14ac:dyDescent="0.2">
      <c r="A18" t="s">
        <v>313</v>
      </c>
      <c r="B18">
        <v>0</v>
      </c>
    </row>
    <row r="19" spans="1:2" x14ac:dyDescent="0.2">
      <c r="A19" t="s">
        <v>314</v>
      </c>
      <c r="B19">
        <v>0</v>
      </c>
    </row>
    <row r="20" spans="1:2" x14ac:dyDescent="0.2">
      <c r="A20" t="s">
        <v>315</v>
      </c>
      <c r="B20">
        <v>0</v>
      </c>
    </row>
    <row r="21" spans="1:2" x14ac:dyDescent="0.2">
      <c r="A21" t="s">
        <v>316</v>
      </c>
      <c r="B21">
        <v>0</v>
      </c>
    </row>
    <row r="22" spans="1:2" x14ac:dyDescent="0.2">
      <c r="A22" t="s">
        <v>317</v>
      </c>
      <c r="B22">
        <v>0</v>
      </c>
    </row>
    <row r="23" spans="1:2" x14ac:dyDescent="0.2">
      <c r="A23" t="s">
        <v>318</v>
      </c>
      <c r="B23">
        <v>0</v>
      </c>
    </row>
    <row r="24" spans="1:2" x14ac:dyDescent="0.2">
      <c r="A24" t="s">
        <v>319</v>
      </c>
      <c r="B24">
        <v>0</v>
      </c>
    </row>
    <row r="25" spans="1:2" x14ac:dyDescent="0.2">
      <c r="A25" t="s">
        <v>320</v>
      </c>
      <c r="B25">
        <v>0</v>
      </c>
    </row>
    <row r="26" spans="1:2" x14ac:dyDescent="0.2">
      <c r="A26" t="s">
        <v>321</v>
      </c>
      <c r="B26">
        <v>40</v>
      </c>
    </row>
    <row r="27" spans="1:2" x14ac:dyDescent="0.2">
      <c r="A27" t="s">
        <v>322</v>
      </c>
      <c r="B27">
        <v>0</v>
      </c>
    </row>
    <row r="28" spans="1:2" x14ac:dyDescent="0.2">
      <c r="A28" t="s">
        <v>323</v>
      </c>
      <c r="B28">
        <v>0</v>
      </c>
    </row>
    <row r="29" spans="1:2" x14ac:dyDescent="0.2">
      <c r="A29" t="s">
        <v>324</v>
      </c>
      <c r="B29">
        <v>0</v>
      </c>
    </row>
    <row r="30" spans="1:2" x14ac:dyDescent="0.2">
      <c r="A30" t="s">
        <v>325</v>
      </c>
      <c r="B30">
        <v>0</v>
      </c>
    </row>
    <row r="31" spans="1:2" x14ac:dyDescent="0.2">
      <c r="A31" t="s">
        <v>326</v>
      </c>
      <c r="B31">
        <v>0</v>
      </c>
    </row>
    <row r="32" spans="1:2" x14ac:dyDescent="0.2">
      <c r="A32" t="s">
        <v>327</v>
      </c>
      <c r="B32">
        <v>0</v>
      </c>
    </row>
    <row r="33" spans="1:2" x14ac:dyDescent="0.2">
      <c r="A33" t="s">
        <v>328</v>
      </c>
      <c r="B33">
        <v>0</v>
      </c>
    </row>
    <row r="34" spans="1:2" x14ac:dyDescent="0.2">
      <c r="A34" t="s">
        <v>329</v>
      </c>
      <c r="B34">
        <v>0</v>
      </c>
    </row>
    <row r="35" spans="1:2" x14ac:dyDescent="0.2">
      <c r="A35" t="s">
        <v>330</v>
      </c>
      <c r="B35">
        <v>0</v>
      </c>
    </row>
    <row r="36" spans="1:2" x14ac:dyDescent="0.2">
      <c r="A36" t="s">
        <v>331</v>
      </c>
      <c r="B36">
        <v>0</v>
      </c>
    </row>
    <row r="37" spans="1:2" x14ac:dyDescent="0.2">
      <c r="A37" t="s">
        <v>332</v>
      </c>
      <c r="B37">
        <v>0</v>
      </c>
    </row>
    <row r="38" spans="1:2" x14ac:dyDescent="0.2">
      <c r="A38" t="s">
        <v>575</v>
      </c>
      <c r="B38">
        <v>3.5</v>
      </c>
    </row>
    <row r="39" spans="1:2" x14ac:dyDescent="0.2">
      <c r="A39" t="s">
        <v>334</v>
      </c>
      <c r="B39">
        <v>0</v>
      </c>
    </row>
    <row r="40" spans="1:2" x14ac:dyDescent="0.2">
      <c r="A40" t="s">
        <v>335</v>
      </c>
      <c r="B40">
        <v>0</v>
      </c>
    </row>
    <row r="41" spans="1:2" x14ac:dyDescent="0.2">
      <c r="A41" t="s">
        <v>336</v>
      </c>
      <c r="B41">
        <v>0</v>
      </c>
    </row>
    <row r="42" spans="1:2" x14ac:dyDescent="0.2">
      <c r="A42" t="s">
        <v>337</v>
      </c>
      <c r="B42">
        <v>0</v>
      </c>
    </row>
    <row r="43" spans="1:2" x14ac:dyDescent="0.2">
      <c r="A43" t="s">
        <v>338</v>
      </c>
      <c r="B43">
        <v>0</v>
      </c>
    </row>
    <row r="44" spans="1:2" x14ac:dyDescent="0.2">
      <c r="A44" t="s">
        <v>339</v>
      </c>
      <c r="B44">
        <v>0</v>
      </c>
    </row>
    <row r="45" spans="1:2" x14ac:dyDescent="0.2">
      <c r="A45" t="s">
        <v>576</v>
      </c>
      <c r="B45">
        <v>0</v>
      </c>
    </row>
    <row r="46" spans="1:2" x14ac:dyDescent="0.2">
      <c r="A46" t="s">
        <v>258</v>
      </c>
      <c r="B46">
        <v>3</v>
      </c>
    </row>
    <row r="47" spans="1:2" x14ac:dyDescent="0.2">
      <c r="A47" t="s">
        <v>248</v>
      </c>
      <c r="B47">
        <v>6</v>
      </c>
    </row>
    <row r="48" spans="1:2" x14ac:dyDescent="0.2">
      <c r="A48" t="s">
        <v>32</v>
      </c>
      <c r="B48">
        <v>10.1</v>
      </c>
    </row>
    <row r="49" spans="1:2" x14ac:dyDescent="0.2">
      <c r="A49" t="s">
        <v>259</v>
      </c>
      <c r="B49">
        <v>6</v>
      </c>
    </row>
    <row r="50" spans="1:2" x14ac:dyDescent="0.2">
      <c r="A50" t="s">
        <v>102</v>
      </c>
      <c r="B50">
        <v>10.1</v>
      </c>
    </row>
    <row r="51" spans="1:2" x14ac:dyDescent="0.2">
      <c r="A51" t="s">
        <v>341</v>
      </c>
      <c r="B51">
        <v>3</v>
      </c>
    </row>
    <row r="52" spans="1:2" x14ac:dyDescent="0.2">
      <c r="A52" t="s">
        <v>342</v>
      </c>
      <c r="B52">
        <v>3.6</v>
      </c>
    </row>
    <row r="53" spans="1:2" x14ac:dyDescent="0.2">
      <c r="A53" t="s">
        <v>232</v>
      </c>
      <c r="B53">
        <v>6</v>
      </c>
    </row>
    <row r="54" spans="1:2" x14ac:dyDescent="0.2">
      <c r="A54" t="s">
        <v>78</v>
      </c>
      <c r="B54">
        <v>10.1</v>
      </c>
    </row>
    <row r="55" spans="1:2" x14ac:dyDescent="0.2">
      <c r="A55" t="s">
        <v>254</v>
      </c>
      <c r="B55">
        <v>26.3</v>
      </c>
    </row>
    <row r="56" spans="1:2" x14ac:dyDescent="0.2">
      <c r="A56" t="s">
        <v>343</v>
      </c>
      <c r="B56">
        <v>3</v>
      </c>
    </row>
    <row r="57" spans="1:2" x14ac:dyDescent="0.2">
      <c r="A57" t="s">
        <v>344</v>
      </c>
      <c r="B57">
        <v>3.6</v>
      </c>
    </row>
    <row r="58" spans="1:2" x14ac:dyDescent="0.2">
      <c r="A58" t="s">
        <v>238</v>
      </c>
      <c r="B58">
        <v>6</v>
      </c>
    </row>
    <row r="59" spans="1:2" x14ac:dyDescent="0.2">
      <c r="A59" t="s">
        <v>123</v>
      </c>
      <c r="B59">
        <v>9.6999999999999993</v>
      </c>
    </row>
    <row r="60" spans="1:2" x14ac:dyDescent="0.2">
      <c r="A60" t="s">
        <v>345</v>
      </c>
      <c r="B60">
        <v>26.3</v>
      </c>
    </row>
    <row r="61" spans="1:2" x14ac:dyDescent="0.2">
      <c r="A61" t="s">
        <v>250</v>
      </c>
      <c r="B61">
        <v>3</v>
      </c>
    </row>
    <row r="62" spans="1:2" x14ac:dyDescent="0.2">
      <c r="A62" t="s">
        <v>346</v>
      </c>
      <c r="B62">
        <v>6</v>
      </c>
    </row>
    <row r="63" spans="1:2" x14ac:dyDescent="0.2">
      <c r="A63" t="s">
        <v>187</v>
      </c>
      <c r="B63">
        <v>10.1</v>
      </c>
    </row>
    <row r="64" spans="1:2" x14ac:dyDescent="0.2">
      <c r="A64" t="s">
        <v>260</v>
      </c>
      <c r="B64">
        <v>3</v>
      </c>
    </row>
    <row r="65" spans="1:2" x14ac:dyDescent="0.2">
      <c r="A65" t="s">
        <v>347</v>
      </c>
      <c r="B65">
        <v>6</v>
      </c>
    </row>
    <row r="66" spans="1:2" x14ac:dyDescent="0.2">
      <c r="A66" t="s">
        <v>179</v>
      </c>
      <c r="B66">
        <v>10.1</v>
      </c>
    </row>
    <row r="67" spans="1:2" x14ac:dyDescent="0.2">
      <c r="A67" t="s">
        <v>287</v>
      </c>
      <c r="B67">
        <v>0.01</v>
      </c>
    </row>
    <row r="68" spans="1:2" x14ac:dyDescent="0.2">
      <c r="A68" t="s">
        <v>261</v>
      </c>
      <c r="B68">
        <v>0.01</v>
      </c>
    </row>
    <row r="69" spans="1:2" x14ac:dyDescent="0.2">
      <c r="A69" t="s">
        <v>233</v>
      </c>
      <c r="B69">
        <v>0.01</v>
      </c>
    </row>
    <row r="70" spans="1:2" x14ac:dyDescent="0.2">
      <c r="A70" t="s">
        <v>348</v>
      </c>
      <c r="B70">
        <v>0.01</v>
      </c>
    </row>
    <row r="71" spans="1:2" x14ac:dyDescent="0.2">
      <c r="A71" t="s">
        <v>242</v>
      </c>
      <c r="B71">
        <v>0.01</v>
      </c>
    </row>
    <row r="72" spans="1:2" x14ac:dyDescent="0.2">
      <c r="A72" t="s">
        <v>349</v>
      </c>
      <c r="B72">
        <v>0.01</v>
      </c>
    </row>
    <row r="73" spans="1:2" x14ac:dyDescent="0.2">
      <c r="A73" t="s">
        <v>350</v>
      </c>
      <c r="B73">
        <v>0.01</v>
      </c>
    </row>
    <row r="74" spans="1:2" x14ac:dyDescent="0.2">
      <c r="A74" t="s">
        <v>234</v>
      </c>
      <c r="B74">
        <v>0.01</v>
      </c>
    </row>
    <row r="75" spans="1:2" x14ac:dyDescent="0.2">
      <c r="A75" t="s">
        <v>243</v>
      </c>
      <c r="B75">
        <v>0.01</v>
      </c>
    </row>
    <row r="76" spans="1:2" x14ac:dyDescent="0.2">
      <c r="A76" t="s">
        <v>351</v>
      </c>
      <c r="B76">
        <v>0.01</v>
      </c>
    </row>
    <row r="77" spans="1:2" x14ac:dyDescent="0.2">
      <c r="A77" t="s">
        <v>352</v>
      </c>
      <c r="B77">
        <v>0.01</v>
      </c>
    </row>
    <row r="78" spans="1:2" x14ac:dyDescent="0.2">
      <c r="A78" t="s">
        <v>353</v>
      </c>
      <c r="B78">
        <v>0.01</v>
      </c>
    </row>
    <row r="79" spans="1:2" x14ac:dyDescent="0.2">
      <c r="A79" t="s">
        <v>288</v>
      </c>
      <c r="B79">
        <v>0.01</v>
      </c>
    </row>
    <row r="80" spans="1:2" x14ac:dyDescent="0.2">
      <c r="A80" t="s">
        <v>289</v>
      </c>
      <c r="B80">
        <v>0.01</v>
      </c>
    </row>
    <row r="81" spans="1:2" x14ac:dyDescent="0.2">
      <c r="A81" t="s">
        <v>354</v>
      </c>
      <c r="B81">
        <v>0.01</v>
      </c>
    </row>
    <row r="82" spans="1:2" x14ac:dyDescent="0.2">
      <c r="A82" t="s">
        <v>355</v>
      </c>
      <c r="B82">
        <v>0.01</v>
      </c>
    </row>
    <row r="83" spans="1:2" x14ac:dyDescent="0.2">
      <c r="A83" t="s">
        <v>356</v>
      </c>
      <c r="B83">
        <v>0.01</v>
      </c>
    </row>
    <row r="84" spans="1:2" x14ac:dyDescent="0.2">
      <c r="A84" t="s">
        <v>235</v>
      </c>
      <c r="B84">
        <v>4.25</v>
      </c>
    </row>
    <row r="85" spans="1:2" x14ac:dyDescent="0.2">
      <c r="A85" t="s">
        <v>231</v>
      </c>
      <c r="B85">
        <v>0.01</v>
      </c>
    </row>
    <row r="86" spans="1:2" x14ac:dyDescent="0.2">
      <c r="A86" t="s">
        <v>246</v>
      </c>
      <c r="B86">
        <v>0.01</v>
      </c>
    </row>
    <row r="87" spans="1:2" x14ac:dyDescent="0.2">
      <c r="A87" t="s">
        <v>290</v>
      </c>
      <c r="B87">
        <v>0.01</v>
      </c>
    </row>
    <row r="88" spans="1:2" x14ac:dyDescent="0.2">
      <c r="A88" t="s">
        <v>357</v>
      </c>
      <c r="B88">
        <v>0.01</v>
      </c>
    </row>
    <row r="89" spans="1:2" x14ac:dyDescent="0.2">
      <c r="A89" t="s">
        <v>92</v>
      </c>
      <c r="B89">
        <v>6</v>
      </c>
    </row>
    <row r="90" spans="1:2" x14ac:dyDescent="0.2">
      <c r="A90" t="s">
        <v>74</v>
      </c>
      <c r="B90">
        <v>6</v>
      </c>
    </row>
    <row r="91" spans="1:2" x14ac:dyDescent="0.2">
      <c r="A91" t="s">
        <v>75</v>
      </c>
      <c r="B91">
        <v>6</v>
      </c>
    </row>
    <row r="92" spans="1:2" x14ac:dyDescent="0.2">
      <c r="A92" t="s">
        <v>61</v>
      </c>
      <c r="B92">
        <v>6</v>
      </c>
    </row>
    <row r="93" spans="1:2" x14ac:dyDescent="0.2">
      <c r="A93" t="s">
        <v>88</v>
      </c>
      <c r="B93">
        <v>6</v>
      </c>
    </row>
    <row r="94" spans="1:2" x14ac:dyDescent="0.2">
      <c r="A94" t="s">
        <v>86</v>
      </c>
      <c r="B94">
        <v>6</v>
      </c>
    </row>
    <row r="95" spans="1:2" x14ac:dyDescent="0.2">
      <c r="A95" t="s">
        <v>73</v>
      </c>
      <c r="B95">
        <v>6</v>
      </c>
    </row>
    <row r="96" spans="1:2" x14ac:dyDescent="0.2">
      <c r="A96" t="s">
        <v>69</v>
      </c>
      <c r="B96">
        <v>6</v>
      </c>
    </row>
    <row r="97" spans="1:2" x14ac:dyDescent="0.2">
      <c r="A97" t="s">
        <v>87</v>
      </c>
      <c r="B97">
        <v>6</v>
      </c>
    </row>
    <row r="98" spans="1:2" x14ac:dyDescent="0.2">
      <c r="A98" t="s">
        <v>76</v>
      </c>
      <c r="B98">
        <v>6</v>
      </c>
    </row>
    <row r="99" spans="1:2" x14ac:dyDescent="0.2">
      <c r="A99" t="s">
        <v>110</v>
      </c>
      <c r="B99">
        <v>21.5</v>
      </c>
    </row>
    <row r="100" spans="1:2" x14ac:dyDescent="0.2">
      <c r="A100" t="s">
        <v>156</v>
      </c>
      <c r="B100">
        <v>21.5</v>
      </c>
    </row>
    <row r="101" spans="1:2" x14ac:dyDescent="0.2">
      <c r="A101" t="s">
        <v>107</v>
      </c>
      <c r="B101">
        <v>21.5</v>
      </c>
    </row>
    <row r="102" spans="1:2" x14ac:dyDescent="0.2">
      <c r="A102" t="s">
        <v>157</v>
      </c>
      <c r="B102">
        <v>21.5</v>
      </c>
    </row>
    <row r="103" spans="1:2" x14ac:dyDescent="0.2">
      <c r="A103" t="s">
        <v>148</v>
      </c>
      <c r="B103">
        <v>21.5</v>
      </c>
    </row>
    <row r="104" spans="1:2" x14ac:dyDescent="0.2">
      <c r="A104" t="s">
        <v>146</v>
      </c>
      <c r="B104">
        <v>21.5</v>
      </c>
    </row>
    <row r="105" spans="1:2" x14ac:dyDescent="0.2">
      <c r="A105" t="s">
        <v>136</v>
      </c>
      <c r="B105">
        <v>21.5</v>
      </c>
    </row>
    <row r="106" spans="1:2" x14ac:dyDescent="0.2">
      <c r="A106" t="s">
        <v>133</v>
      </c>
      <c r="B106">
        <v>21.5</v>
      </c>
    </row>
    <row r="107" spans="1:2" x14ac:dyDescent="0.2">
      <c r="A107" t="s">
        <v>111</v>
      </c>
      <c r="B107">
        <v>21.5</v>
      </c>
    </row>
    <row r="108" spans="1:2" x14ac:dyDescent="0.2">
      <c r="A108" t="s">
        <v>158</v>
      </c>
      <c r="B108">
        <v>21.5</v>
      </c>
    </row>
    <row r="109" spans="1:2" x14ac:dyDescent="0.2">
      <c r="A109" t="s">
        <v>153</v>
      </c>
      <c r="B109">
        <v>21.5</v>
      </c>
    </row>
    <row r="110" spans="1:2" x14ac:dyDescent="0.2">
      <c r="A110" t="s">
        <v>135</v>
      </c>
      <c r="B110">
        <v>21.5</v>
      </c>
    </row>
    <row r="111" spans="1:2" x14ac:dyDescent="0.2">
      <c r="A111" t="s">
        <v>138</v>
      </c>
      <c r="B111">
        <v>21.5</v>
      </c>
    </row>
    <row r="112" spans="1:2" x14ac:dyDescent="0.2">
      <c r="A112" t="s">
        <v>160</v>
      </c>
      <c r="B112">
        <v>21.5</v>
      </c>
    </row>
    <row r="113" spans="1:2" x14ac:dyDescent="0.2">
      <c r="A113" t="s">
        <v>358</v>
      </c>
      <c r="B113">
        <v>21.5</v>
      </c>
    </row>
    <row r="114" spans="1:2" x14ac:dyDescent="0.2">
      <c r="A114" t="s">
        <v>132</v>
      </c>
      <c r="B114">
        <v>21.5</v>
      </c>
    </row>
    <row r="115" spans="1:2" x14ac:dyDescent="0.2">
      <c r="A115" t="s">
        <v>152</v>
      </c>
      <c r="B115">
        <v>21.5</v>
      </c>
    </row>
    <row r="116" spans="1:2" x14ac:dyDescent="0.2">
      <c r="A116" t="s">
        <v>199</v>
      </c>
      <c r="B116">
        <v>20.2</v>
      </c>
    </row>
    <row r="117" spans="1:2" x14ac:dyDescent="0.2">
      <c r="A117" t="s">
        <v>244</v>
      </c>
      <c r="B117">
        <v>0.01</v>
      </c>
    </row>
    <row r="118" spans="1:2" x14ac:dyDescent="0.2">
      <c r="A118" t="s">
        <v>359</v>
      </c>
      <c r="B118">
        <v>0.01</v>
      </c>
    </row>
    <row r="119" spans="1:2" x14ac:dyDescent="0.2">
      <c r="A119" t="s">
        <v>360</v>
      </c>
      <c r="B119">
        <v>0.01</v>
      </c>
    </row>
    <row r="120" spans="1:2" x14ac:dyDescent="0.2">
      <c r="A120" t="s">
        <v>195</v>
      </c>
      <c r="B120">
        <v>2</v>
      </c>
    </row>
    <row r="121" spans="1:2" x14ac:dyDescent="0.2">
      <c r="A121" t="s">
        <v>200</v>
      </c>
      <c r="B121">
        <v>3</v>
      </c>
    </row>
    <row r="122" spans="1:2" x14ac:dyDescent="0.2">
      <c r="A122" t="s">
        <v>361</v>
      </c>
      <c r="B122">
        <v>1.85</v>
      </c>
    </row>
    <row r="123" spans="1:2" x14ac:dyDescent="0.2">
      <c r="A123" t="s">
        <v>124</v>
      </c>
      <c r="B123">
        <v>3.5</v>
      </c>
    </row>
    <row r="124" spans="1:2" x14ac:dyDescent="0.2">
      <c r="A124" t="s">
        <v>137</v>
      </c>
      <c r="B124">
        <v>3.5</v>
      </c>
    </row>
    <row r="125" spans="1:2" x14ac:dyDescent="0.2">
      <c r="A125" t="s">
        <v>180</v>
      </c>
      <c r="B125">
        <v>3.5</v>
      </c>
    </row>
    <row r="126" spans="1:2" x14ac:dyDescent="0.2">
      <c r="A126" t="s">
        <v>103</v>
      </c>
      <c r="B126">
        <v>2</v>
      </c>
    </row>
    <row r="127" spans="1:2" x14ac:dyDescent="0.2">
      <c r="A127" t="s">
        <v>198</v>
      </c>
      <c r="B127">
        <v>1.7</v>
      </c>
    </row>
    <row r="128" spans="1:2" x14ac:dyDescent="0.2">
      <c r="A128" t="s">
        <v>125</v>
      </c>
      <c r="B128">
        <v>20</v>
      </c>
    </row>
    <row r="129" spans="1:2" x14ac:dyDescent="0.2">
      <c r="A129" t="s">
        <v>79</v>
      </c>
      <c r="B129">
        <v>26.3</v>
      </c>
    </row>
    <row r="130" spans="1:2" x14ac:dyDescent="0.2">
      <c r="A130" t="s">
        <v>96</v>
      </c>
      <c r="B130">
        <v>26.3</v>
      </c>
    </row>
    <row r="131" spans="1:2" x14ac:dyDescent="0.2">
      <c r="A131" t="s">
        <v>174</v>
      </c>
      <c r="B131">
        <v>20</v>
      </c>
    </row>
    <row r="132" spans="1:2" x14ac:dyDescent="0.2">
      <c r="A132" t="s">
        <v>186</v>
      </c>
      <c r="B132">
        <v>22</v>
      </c>
    </row>
    <row r="133" spans="1:2" x14ac:dyDescent="0.2">
      <c r="A133" t="s">
        <v>100</v>
      </c>
      <c r="B133">
        <v>26.3</v>
      </c>
    </row>
    <row r="134" spans="1:2" x14ac:dyDescent="0.2">
      <c r="A134" t="s">
        <v>147</v>
      </c>
      <c r="B134">
        <v>26.3</v>
      </c>
    </row>
    <row r="135" spans="1:2" x14ac:dyDescent="0.2">
      <c r="A135" t="s">
        <v>169</v>
      </c>
      <c r="B135">
        <v>20</v>
      </c>
    </row>
    <row r="136" spans="1:2" x14ac:dyDescent="0.2">
      <c r="A136" t="s">
        <v>188</v>
      </c>
      <c r="B136">
        <v>22</v>
      </c>
    </row>
    <row r="137" spans="1:2" x14ac:dyDescent="0.2">
      <c r="A137" t="s">
        <v>99</v>
      </c>
      <c r="B137">
        <v>26.3</v>
      </c>
    </row>
    <row r="138" spans="1:2" x14ac:dyDescent="0.2">
      <c r="A138" t="s">
        <v>161</v>
      </c>
      <c r="B138">
        <v>26.3</v>
      </c>
    </row>
    <row r="139" spans="1:2" x14ac:dyDescent="0.2">
      <c r="A139" t="s">
        <v>189</v>
      </c>
      <c r="B139">
        <v>20</v>
      </c>
    </row>
    <row r="140" spans="1:2" x14ac:dyDescent="0.2">
      <c r="A140" t="s">
        <v>183</v>
      </c>
      <c r="B140">
        <v>26.3</v>
      </c>
    </row>
    <row r="141" spans="1:2" x14ac:dyDescent="0.2">
      <c r="A141" t="s">
        <v>159</v>
      </c>
      <c r="B141">
        <v>20</v>
      </c>
    </row>
    <row r="142" spans="1:2" x14ac:dyDescent="0.2">
      <c r="A142" t="s">
        <v>120</v>
      </c>
      <c r="B142">
        <v>26.3</v>
      </c>
    </row>
    <row r="143" spans="1:2" x14ac:dyDescent="0.2">
      <c r="A143" t="s">
        <v>129</v>
      </c>
      <c r="B143">
        <v>20</v>
      </c>
    </row>
    <row r="144" spans="1:2" x14ac:dyDescent="0.2">
      <c r="A144" t="s">
        <v>56</v>
      </c>
      <c r="B144">
        <v>26.3</v>
      </c>
    </row>
    <row r="145" spans="1:2" x14ac:dyDescent="0.2">
      <c r="A145" t="s">
        <v>154</v>
      </c>
      <c r="B145">
        <v>20.6</v>
      </c>
    </row>
    <row r="146" spans="1:2" x14ac:dyDescent="0.2">
      <c r="A146" t="s">
        <v>170</v>
      </c>
      <c r="B146">
        <v>23</v>
      </c>
    </row>
    <row r="147" spans="1:2" x14ac:dyDescent="0.2">
      <c r="A147" t="s">
        <v>165</v>
      </c>
      <c r="B147">
        <v>20.8</v>
      </c>
    </row>
    <row r="148" spans="1:2" x14ac:dyDescent="0.2">
      <c r="A148" t="s">
        <v>166</v>
      </c>
      <c r="B148">
        <v>23</v>
      </c>
    </row>
    <row r="149" spans="1:2" x14ac:dyDescent="0.2">
      <c r="A149" t="s">
        <v>191</v>
      </c>
      <c r="B149">
        <v>20.75</v>
      </c>
    </row>
    <row r="150" spans="1:2" x14ac:dyDescent="0.2">
      <c r="A150" t="s">
        <v>144</v>
      </c>
      <c r="B150">
        <v>25</v>
      </c>
    </row>
    <row r="151" spans="1:2" x14ac:dyDescent="0.2">
      <c r="A151" t="s">
        <v>185</v>
      </c>
      <c r="B151">
        <v>21.7</v>
      </c>
    </row>
    <row r="152" spans="1:2" x14ac:dyDescent="0.2">
      <c r="A152" t="s">
        <v>126</v>
      </c>
      <c r="B152">
        <v>20.75</v>
      </c>
    </row>
    <row r="153" spans="1:2" x14ac:dyDescent="0.2">
      <c r="A153" t="s">
        <v>207</v>
      </c>
      <c r="B153">
        <v>21.7</v>
      </c>
    </row>
    <row r="154" spans="1:2" x14ac:dyDescent="0.2">
      <c r="A154" t="s">
        <v>194</v>
      </c>
      <c r="B154">
        <v>22.25</v>
      </c>
    </row>
    <row r="155" spans="1:2" x14ac:dyDescent="0.2">
      <c r="A155" t="s">
        <v>178</v>
      </c>
      <c r="B155">
        <v>25</v>
      </c>
    </row>
    <row r="156" spans="1:2" x14ac:dyDescent="0.2">
      <c r="A156" t="s">
        <v>113</v>
      </c>
      <c r="B156">
        <v>21.7</v>
      </c>
    </row>
    <row r="157" spans="1:2" x14ac:dyDescent="0.2">
      <c r="A157" t="s">
        <v>45</v>
      </c>
      <c r="B157">
        <v>11.36</v>
      </c>
    </row>
    <row r="158" spans="1:2" x14ac:dyDescent="0.2">
      <c r="A158" t="s">
        <v>44</v>
      </c>
      <c r="B158">
        <v>11.36</v>
      </c>
    </row>
    <row r="159" spans="1:2" x14ac:dyDescent="0.2">
      <c r="A159" t="s">
        <v>181</v>
      </c>
      <c r="B159">
        <v>4</v>
      </c>
    </row>
    <row r="160" spans="1:2" x14ac:dyDescent="0.2">
      <c r="A160" t="s">
        <v>205</v>
      </c>
      <c r="B160">
        <v>4.8</v>
      </c>
    </row>
    <row r="161" spans="1:2" x14ac:dyDescent="0.2">
      <c r="A161" t="s">
        <v>70</v>
      </c>
      <c r="B161">
        <v>3.4</v>
      </c>
    </row>
    <row r="162" spans="1:2" x14ac:dyDescent="0.2">
      <c r="A162" t="s">
        <v>150</v>
      </c>
      <c r="B162">
        <v>0.25</v>
      </c>
    </row>
    <row r="163" spans="1:2" x14ac:dyDescent="0.2">
      <c r="A163" t="s">
        <v>117</v>
      </c>
      <c r="B163">
        <v>2.9</v>
      </c>
    </row>
    <row r="164" spans="1:2" x14ac:dyDescent="0.2">
      <c r="A164" t="s">
        <v>54</v>
      </c>
      <c r="B164">
        <v>3.5</v>
      </c>
    </row>
    <row r="165" spans="1:2" x14ac:dyDescent="0.2">
      <c r="A165" t="s">
        <v>262</v>
      </c>
      <c r="B165">
        <v>3</v>
      </c>
    </row>
    <row r="166" spans="1:2" x14ac:dyDescent="0.2">
      <c r="A166" t="s">
        <v>245</v>
      </c>
      <c r="B166">
        <v>26.3</v>
      </c>
    </row>
    <row r="167" spans="1:2" x14ac:dyDescent="0.2">
      <c r="A167" t="s">
        <v>122</v>
      </c>
      <c r="B167">
        <v>10</v>
      </c>
    </row>
    <row r="168" spans="1:2" x14ac:dyDescent="0.2">
      <c r="A168" t="s">
        <v>27</v>
      </c>
      <c r="B168">
        <v>4.8</v>
      </c>
    </row>
    <row r="169" spans="1:2" x14ac:dyDescent="0.2">
      <c r="A169" t="s">
        <v>14</v>
      </c>
      <c r="B169">
        <v>4.8</v>
      </c>
    </row>
    <row r="170" spans="1:2" x14ac:dyDescent="0.2">
      <c r="A170" t="s">
        <v>47</v>
      </c>
      <c r="B170">
        <v>4.8</v>
      </c>
    </row>
    <row r="171" spans="1:2" x14ac:dyDescent="0.2">
      <c r="A171" t="s">
        <v>24</v>
      </c>
      <c r="B171">
        <v>4.8</v>
      </c>
    </row>
    <row r="172" spans="1:2" x14ac:dyDescent="0.2">
      <c r="A172" t="s">
        <v>255</v>
      </c>
      <c r="B172">
        <v>0</v>
      </c>
    </row>
    <row r="173" spans="1:2" x14ac:dyDescent="0.2">
      <c r="A173" t="s">
        <v>38</v>
      </c>
      <c r="B173">
        <v>4.8</v>
      </c>
    </row>
    <row r="174" spans="1:2" x14ac:dyDescent="0.2">
      <c r="A174" t="s">
        <v>49</v>
      </c>
      <c r="B174">
        <v>4.8</v>
      </c>
    </row>
    <row r="175" spans="1:2" x14ac:dyDescent="0.2">
      <c r="A175" t="s">
        <v>18</v>
      </c>
      <c r="B175">
        <v>2.72</v>
      </c>
    </row>
    <row r="176" spans="1:2" x14ac:dyDescent="0.2">
      <c r="A176" t="s">
        <v>29</v>
      </c>
      <c r="B176">
        <v>2.72</v>
      </c>
    </row>
    <row r="177" spans="1:2" x14ac:dyDescent="0.2">
      <c r="A177" t="s">
        <v>139</v>
      </c>
      <c r="B177">
        <v>2.6</v>
      </c>
    </row>
    <row r="178" spans="1:2" x14ac:dyDescent="0.2">
      <c r="A178" t="s">
        <v>142</v>
      </c>
      <c r="B178">
        <v>2.72</v>
      </c>
    </row>
    <row r="179" spans="1:2" x14ac:dyDescent="0.2">
      <c r="A179" t="s">
        <v>22</v>
      </c>
      <c r="B179">
        <v>1</v>
      </c>
    </row>
    <row r="180" spans="1:2" x14ac:dyDescent="0.2">
      <c r="A180" t="s">
        <v>21</v>
      </c>
      <c r="B180">
        <v>1</v>
      </c>
    </row>
    <row r="181" spans="1:2" x14ac:dyDescent="0.2">
      <c r="A181" t="s">
        <v>20</v>
      </c>
      <c r="B181">
        <v>4.8</v>
      </c>
    </row>
    <row r="182" spans="1:2" x14ac:dyDescent="0.2">
      <c r="A182" t="s">
        <v>26</v>
      </c>
      <c r="B182">
        <v>4.8</v>
      </c>
    </row>
    <row r="183" spans="1:2" x14ac:dyDescent="0.2">
      <c r="A183" t="s">
        <v>23</v>
      </c>
      <c r="B183">
        <v>4.8</v>
      </c>
    </row>
    <row r="184" spans="1:2" x14ac:dyDescent="0.2">
      <c r="A184" t="s">
        <v>141</v>
      </c>
      <c r="B184">
        <v>4.8</v>
      </c>
    </row>
    <row r="185" spans="1:2" x14ac:dyDescent="0.2">
      <c r="A185" t="s">
        <v>362</v>
      </c>
      <c r="B185">
        <v>4.8</v>
      </c>
    </row>
    <row r="186" spans="1:2" x14ac:dyDescent="0.2">
      <c r="A186" t="s">
        <v>53</v>
      </c>
      <c r="B186">
        <v>4.8</v>
      </c>
    </row>
    <row r="187" spans="1:2" x14ac:dyDescent="0.2">
      <c r="A187" t="s">
        <v>19</v>
      </c>
      <c r="B187">
        <v>5</v>
      </c>
    </row>
    <row r="188" spans="1:2" x14ac:dyDescent="0.2">
      <c r="A188" t="s">
        <v>72</v>
      </c>
      <c r="B188">
        <v>4.8</v>
      </c>
    </row>
    <row r="189" spans="1:2" x14ac:dyDescent="0.2">
      <c r="A189" t="s">
        <v>40</v>
      </c>
      <c r="B189">
        <v>4.8</v>
      </c>
    </row>
    <row r="190" spans="1:2" x14ac:dyDescent="0.2">
      <c r="A190" t="s">
        <v>145</v>
      </c>
      <c r="B190">
        <v>4.8</v>
      </c>
    </row>
    <row r="191" spans="1:2" x14ac:dyDescent="0.2">
      <c r="A191" t="s">
        <v>59</v>
      </c>
      <c r="B191">
        <v>4.8</v>
      </c>
    </row>
    <row r="192" spans="1:2" x14ac:dyDescent="0.2">
      <c r="A192" t="s">
        <v>127</v>
      </c>
      <c r="B192">
        <v>4.8</v>
      </c>
    </row>
    <row r="193" spans="1:2" x14ac:dyDescent="0.2">
      <c r="A193" t="s">
        <v>57</v>
      </c>
      <c r="B193">
        <v>4.7</v>
      </c>
    </row>
    <row r="194" spans="1:2" x14ac:dyDescent="0.2">
      <c r="A194" t="s">
        <v>48</v>
      </c>
      <c r="B194">
        <v>4.7</v>
      </c>
    </row>
    <row r="195" spans="1:2" x14ac:dyDescent="0.2">
      <c r="A195" t="s">
        <v>130</v>
      </c>
      <c r="B195">
        <v>4.8</v>
      </c>
    </row>
    <row r="196" spans="1:2" x14ac:dyDescent="0.2">
      <c r="A196" t="s">
        <v>51</v>
      </c>
      <c r="B196">
        <v>5.65</v>
      </c>
    </row>
    <row r="197" spans="1:2" x14ac:dyDescent="0.2">
      <c r="A197" t="s">
        <v>95</v>
      </c>
      <c r="B197">
        <v>5.65</v>
      </c>
    </row>
    <row r="198" spans="1:2" x14ac:dyDescent="0.2">
      <c r="A198" t="s">
        <v>71</v>
      </c>
      <c r="B198">
        <v>5.8</v>
      </c>
    </row>
    <row r="199" spans="1:2" x14ac:dyDescent="0.2">
      <c r="A199" t="s">
        <v>63</v>
      </c>
      <c r="B199">
        <v>5.8</v>
      </c>
    </row>
    <row r="200" spans="1:2" x14ac:dyDescent="0.2">
      <c r="A200" t="s">
        <v>30</v>
      </c>
      <c r="B200">
        <v>5.8</v>
      </c>
    </row>
    <row r="201" spans="1:2" x14ac:dyDescent="0.2">
      <c r="A201" t="s">
        <v>118</v>
      </c>
      <c r="B201">
        <v>5.65</v>
      </c>
    </row>
    <row r="202" spans="1:2" x14ac:dyDescent="0.2">
      <c r="A202" t="s">
        <v>228</v>
      </c>
      <c r="B202">
        <v>4</v>
      </c>
    </row>
    <row r="203" spans="1:2" x14ac:dyDescent="0.2">
      <c r="A203" t="s">
        <v>363</v>
      </c>
      <c r="B203">
        <v>4</v>
      </c>
    </row>
    <row r="204" spans="1:2" x14ac:dyDescent="0.2">
      <c r="A204" t="s">
        <v>173</v>
      </c>
      <c r="B204">
        <v>10.5</v>
      </c>
    </row>
    <row r="205" spans="1:2" x14ac:dyDescent="0.2">
      <c r="A205" t="s">
        <v>106</v>
      </c>
      <c r="B205">
        <v>14</v>
      </c>
    </row>
    <row r="206" spans="1:2" x14ac:dyDescent="0.2">
      <c r="A206" t="s">
        <v>41</v>
      </c>
      <c r="B206">
        <v>20</v>
      </c>
    </row>
    <row r="207" spans="1:2" x14ac:dyDescent="0.2">
      <c r="A207" t="s">
        <v>364</v>
      </c>
      <c r="B207">
        <v>4</v>
      </c>
    </row>
    <row r="208" spans="1:2" x14ac:dyDescent="0.2">
      <c r="A208" t="s">
        <v>365</v>
      </c>
      <c r="B208">
        <v>4</v>
      </c>
    </row>
    <row r="209" spans="1:2" x14ac:dyDescent="0.2">
      <c r="A209" t="s">
        <v>112</v>
      </c>
      <c r="B209">
        <v>10.5</v>
      </c>
    </row>
    <row r="210" spans="1:2" x14ac:dyDescent="0.2">
      <c r="A210" t="s">
        <v>128</v>
      </c>
      <c r="B210">
        <v>14</v>
      </c>
    </row>
    <row r="211" spans="1:2" x14ac:dyDescent="0.2">
      <c r="A211" t="s">
        <v>52</v>
      </c>
      <c r="B211">
        <v>21.5</v>
      </c>
    </row>
    <row r="212" spans="1:2" x14ac:dyDescent="0.2">
      <c r="A212" t="s">
        <v>366</v>
      </c>
      <c r="B212">
        <v>0</v>
      </c>
    </row>
    <row r="213" spans="1:2" x14ac:dyDescent="0.2">
      <c r="A213" t="s">
        <v>367</v>
      </c>
      <c r="B213">
        <v>0</v>
      </c>
    </row>
    <row r="214" spans="1:2" x14ac:dyDescent="0.2">
      <c r="A214" t="s">
        <v>251</v>
      </c>
      <c r="B214">
        <v>4</v>
      </c>
    </row>
    <row r="215" spans="1:2" x14ac:dyDescent="0.2">
      <c r="A215" t="s">
        <v>263</v>
      </c>
      <c r="B215">
        <v>4</v>
      </c>
    </row>
    <row r="216" spans="1:2" x14ac:dyDescent="0.2">
      <c r="A216" t="s">
        <v>68</v>
      </c>
      <c r="B216">
        <v>10</v>
      </c>
    </row>
    <row r="217" spans="1:2" x14ac:dyDescent="0.2">
      <c r="A217" t="s">
        <v>151</v>
      </c>
      <c r="B217">
        <v>14</v>
      </c>
    </row>
    <row r="218" spans="1:2" x14ac:dyDescent="0.2">
      <c r="A218" t="s">
        <v>105</v>
      </c>
      <c r="B218">
        <v>21.5</v>
      </c>
    </row>
    <row r="219" spans="1:2" x14ac:dyDescent="0.2">
      <c r="A219" t="s">
        <v>368</v>
      </c>
      <c r="B219">
        <v>170</v>
      </c>
    </row>
    <row r="220" spans="1:2" x14ac:dyDescent="0.2">
      <c r="A220" t="s">
        <v>369</v>
      </c>
      <c r="B220">
        <v>0</v>
      </c>
    </row>
    <row r="221" spans="1:2" x14ac:dyDescent="0.2">
      <c r="A221" t="s">
        <v>264</v>
      </c>
      <c r="B221">
        <v>4</v>
      </c>
    </row>
    <row r="222" spans="1:2" x14ac:dyDescent="0.2">
      <c r="A222" t="s">
        <v>101</v>
      </c>
      <c r="B222">
        <v>10</v>
      </c>
    </row>
    <row r="223" spans="1:2" x14ac:dyDescent="0.2">
      <c r="A223" t="s">
        <v>370</v>
      </c>
      <c r="B223">
        <v>4</v>
      </c>
    </row>
    <row r="224" spans="1:2" x14ac:dyDescent="0.2">
      <c r="A224" t="s">
        <v>31</v>
      </c>
      <c r="B224">
        <v>10</v>
      </c>
    </row>
    <row r="225" spans="1:2" x14ac:dyDescent="0.2">
      <c r="A225" t="s">
        <v>371</v>
      </c>
      <c r="B225">
        <v>4</v>
      </c>
    </row>
    <row r="226" spans="1:2" x14ac:dyDescent="0.2">
      <c r="A226" t="s">
        <v>163</v>
      </c>
      <c r="B226">
        <v>21.5</v>
      </c>
    </row>
    <row r="227" spans="1:2" x14ac:dyDescent="0.2">
      <c r="A227" t="s">
        <v>372</v>
      </c>
      <c r="B227">
        <v>4</v>
      </c>
    </row>
    <row r="228" spans="1:2" x14ac:dyDescent="0.2">
      <c r="A228" t="s">
        <v>108</v>
      </c>
      <c r="B228">
        <v>10</v>
      </c>
    </row>
    <row r="229" spans="1:2" x14ac:dyDescent="0.2">
      <c r="A229" t="s">
        <v>291</v>
      </c>
      <c r="B229">
        <v>4</v>
      </c>
    </row>
    <row r="230" spans="1:2" x14ac:dyDescent="0.2">
      <c r="A230" t="s">
        <v>115</v>
      </c>
      <c r="B230">
        <v>10</v>
      </c>
    </row>
    <row r="231" spans="1:2" x14ac:dyDescent="0.2">
      <c r="A231" t="s">
        <v>373</v>
      </c>
      <c r="B231">
        <v>4</v>
      </c>
    </row>
    <row r="232" spans="1:2" x14ac:dyDescent="0.2">
      <c r="A232" t="s">
        <v>37</v>
      </c>
      <c r="B232">
        <v>10.25</v>
      </c>
    </row>
    <row r="233" spans="1:2" x14ac:dyDescent="0.2">
      <c r="A233" t="s">
        <v>28</v>
      </c>
      <c r="B233">
        <v>21.5</v>
      </c>
    </row>
    <row r="234" spans="1:2" x14ac:dyDescent="0.2">
      <c r="A234" t="s">
        <v>265</v>
      </c>
      <c r="B234">
        <v>0.81</v>
      </c>
    </row>
    <row r="235" spans="1:2" x14ac:dyDescent="0.2">
      <c r="A235" t="s">
        <v>266</v>
      </c>
      <c r="B235">
        <v>0.81</v>
      </c>
    </row>
    <row r="236" spans="1:2" x14ac:dyDescent="0.2">
      <c r="A236" t="s">
        <v>292</v>
      </c>
      <c r="B236">
        <v>4</v>
      </c>
    </row>
    <row r="237" spans="1:2" x14ac:dyDescent="0.2">
      <c r="A237" t="s">
        <v>121</v>
      </c>
      <c r="B237">
        <v>10.1</v>
      </c>
    </row>
    <row r="238" spans="1:2" x14ac:dyDescent="0.2">
      <c r="A238" t="s">
        <v>80</v>
      </c>
      <c r="B238">
        <v>21</v>
      </c>
    </row>
    <row r="239" spans="1:2" x14ac:dyDescent="0.2">
      <c r="A239" t="s">
        <v>140</v>
      </c>
      <c r="B239">
        <v>0.17</v>
      </c>
    </row>
    <row r="240" spans="1:2" x14ac:dyDescent="0.2">
      <c r="A240" t="s">
        <v>134</v>
      </c>
      <c r="B240">
        <v>0.25</v>
      </c>
    </row>
    <row r="241" spans="1:2" x14ac:dyDescent="0.2">
      <c r="A241" t="s">
        <v>211</v>
      </c>
      <c r="B241">
        <v>0.2</v>
      </c>
    </row>
    <row r="242" spans="1:2" x14ac:dyDescent="0.2">
      <c r="A242" t="s">
        <v>374</v>
      </c>
      <c r="B242">
        <v>0.17</v>
      </c>
    </row>
    <row r="243" spans="1:2" x14ac:dyDescent="0.2">
      <c r="A243" t="s">
        <v>98</v>
      </c>
      <c r="B243">
        <v>0.2</v>
      </c>
    </row>
    <row r="244" spans="1:2" x14ac:dyDescent="0.2">
      <c r="A244" t="s">
        <v>175</v>
      </c>
      <c r="B244">
        <v>0.38</v>
      </c>
    </row>
    <row r="245" spans="1:2" x14ac:dyDescent="0.2">
      <c r="A245" t="s">
        <v>193</v>
      </c>
      <c r="B245">
        <v>0.25</v>
      </c>
    </row>
    <row r="246" spans="1:2" x14ac:dyDescent="0.2">
      <c r="A246" t="s">
        <v>182</v>
      </c>
      <c r="B246">
        <v>1.3</v>
      </c>
    </row>
    <row r="247" spans="1:2" x14ac:dyDescent="0.2">
      <c r="A247" t="s">
        <v>184</v>
      </c>
      <c r="B247">
        <v>0.57999999999999996</v>
      </c>
    </row>
    <row r="248" spans="1:2" x14ac:dyDescent="0.2">
      <c r="A248" t="s">
        <v>162</v>
      </c>
      <c r="B248">
        <v>0.16</v>
      </c>
    </row>
    <row r="249" spans="1:2" x14ac:dyDescent="0.2">
      <c r="A249" t="s">
        <v>375</v>
      </c>
      <c r="B249">
        <v>0.14000000000000001</v>
      </c>
    </row>
    <row r="250" spans="1:2" x14ac:dyDescent="0.2">
      <c r="A250" t="s">
        <v>376</v>
      </c>
      <c r="B250">
        <v>0.17</v>
      </c>
    </row>
    <row r="251" spans="1:2" x14ac:dyDescent="0.2">
      <c r="A251" t="s">
        <v>212</v>
      </c>
      <c r="B251">
        <v>0.38</v>
      </c>
    </row>
    <row r="252" spans="1:2" x14ac:dyDescent="0.2">
      <c r="A252" t="s">
        <v>204</v>
      </c>
      <c r="B252">
        <v>0.25</v>
      </c>
    </row>
    <row r="253" spans="1:2" x14ac:dyDescent="0.2">
      <c r="A253" t="s">
        <v>239</v>
      </c>
      <c r="B253">
        <v>0.2</v>
      </c>
    </row>
    <row r="254" spans="1:2" x14ac:dyDescent="0.2">
      <c r="A254" t="s">
        <v>377</v>
      </c>
      <c r="B254">
        <v>0.16</v>
      </c>
    </row>
    <row r="255" spans="1:2" x14ac:dyDescent="0.2">
      <c r="A255" t="s">
        <v>378</v>
      </c>
      <c r="B255">
        <v>0.16</v>
      </c>
    </row>
    <row r="256" spans="1:2" x14ac:dyDescent="0.2">
      <c r="A256" t="s">
        <v>379</v>
      </c>
      <c r="B256">
        <v>0</v>
      </c>
    </row>
    <row r="257" spans="1:2" x14ac:dyDescent="0.2">
      <c r="A257" t="s">
        <v>380</v>
      </c>
      <c r="B257">
        <v>0</v>
      </c>
    </row>
    <row r="258" spans="1:2" x14ac:dyDescent="0.2">
      <c r="A258" t="s">
        <v>381</v>
      </c>
      <c r="B258">
        <v>0</v>
      </c>
    </row>
    <row r="259" spans="1:2" x14ac:dyDescent="0.2">
      <c r="A259" t="s">
        <v>382</v>
      </c>
      <c r="B259">
        <v>0</v>
      </c>
    </row>
    <row r="260" spans="1:2" x14ac:dyDescent="0.2">
      <c r="A260" t="s">
        <v>202</v>
      </c>
      <c r="B260">
        <v>1</v>
      </c>
    </row>
    <row r="261" spans="1:2" x14ac:dyDescent="0.2">
      <c r="A261" t="s">
        <v>36</v>
      </c>
      <c r="B261">
        <v>0.9</v>
      </c>
    </row>
    <row r="262" spans="1:2" x14ac:dyDescent="0.2">
      <c r="A262" t="s">
        <v>149</v>
      </c>
      <c r="B262">
        <v>0.01</v>
      </c>
    </row>
    <row r="263" spans="1:2" x14ac:dyDescent="0.2">
      <c r="A263" t="s">
        <v>164</v>
      </c>
      <c r="B263">
        <v>0.9</v>
      </c>
    </row>
    <row r="264" spans="1:2" x14ac:dyDescent="0.2">
      <c r="A264" t="s">
        <v>168</v>
      </c>
      <c r="B264">
        <v>0.9</v>
      </c>
    </row>
    <row r="265" spans="1:2" x14ac:dyDescent="0.2">
      <c r="A265" t="s">
        <v>240</v>
      </c>
      <c r="B265">
        <v>0.79</v>
      </c>
    </row>
    <row r="266" spans="1:2" x14ac:dyDescent="0.2">
      <c r="A266" t="s">
        <v>222</v>
      </c>
      <c r="B266">
        <v>0.79</v>
      </c>
    </row>
    <row r="267" spans="1:2" x14ac:dyDescent="0.2">
      <c r="A267" t="s">
        <v>247</v>
      </c>
      <c r="B267">
        <v>0.68</v>
      </c>
    </row>
    <row r="268" spans="1:2" x14ac:dyDescent="0.2">
      <c r="A268" t="s">
        <v>237</v>
      </c>
      <c r="B268">
        <v>0.79</v>
      </c>
    </row>
    <row r="269" spans="1:2" x14ac:dyDescent="0.2">
      <c r="A269" t="s">
        <v>249</v>
      </c>
      <c r="B269">
        <v>0.79</v>
      </c>
    </row>
    <row r="270" spans="1:2" x14ac:dyDescent="0.2">
      <c r="A270" t="s">
        <v>256</v>
      </c>
      <c r="B270">
        <v>0.79</v>
      </c>
    </row>
    <row r="271" spans="1:2" x14ac:dyDescent="0.2">
      <c r="A271" t="s">
        <v>241</v>
      </c>
      <c r="B271">
        <v>0.79</v>
      </c>
    </row>
    <row r="272" spans="1:2" x14ac:dyDescent="0.2">
      <c r="A272" t="s">
        <v>223</v>
      </c>
      <c r="B272">
        <v>0.79</v>
      </c>
    </row>
    <row r="273" spans="1:2" x14ac:dyDescent="0.2">
      <c r="A273" t="s">
        <v>236</v>
      </c>
      <c r="B273">
        <v>0.79</v>
      </c>
    </row>
    <row r="274" spans="1:2" x14ac:dyDescent="0.2">
      <c r="A274" t="s">
        <v>257</v>
      </c>
      <c r="B274">
        <v>0.79</v>
      </c>
    </row>
    <row r="275" spans="1:2" x14ac:dyDescent="0.2">
      <c r="A275" t="s">
        <v>203</v>
      </c>
      <c r="B275">
        <v>3.5</v>
      </c>
    </row>
    <row r="276" spans="1:2" x14ac:dyDescent="0.2">
      <c r="A276" t="s">
        <v>42</v>
      </c>
      <c r="B276">
        <v>20</v>
      </c>
    </row>
    <row r="277" spans="1:2" x14ac:dyDescent="0.2">
      <c r="A277" t="s">
        <v>217</v>
      </c>
      <c r="B277">
        <v>3.5</v>
      </c>
    </row>
    <row r="278" spans="1:2" x14ac:dyDescent="0.2">
      <c r="A278" t="s">
        <v>43</v>
      </c>
      <c r="B278">
        <v>20</v>
      </c>
    </row>
    <row r="279" spans="1:2" x14ac:dyDescent="0.2">
      <c r="A279" t="s">
        <v>218</v>
      </c>
      <c r="B279">
        <v>3.5</v>
      </c>
    </row>
    <row r="280" spans="1:2" x14ac:dyDescent="0.2">
      <c r="A280" t="s">
        <v>60</v>
      </c>
      <c r="B280">
        <v>20</v>
      </c>
    </row>
    <row r="281" spans="1:2" x14ac:dyDescent="0.2">
      <c r="A281" t="s">
        <v>216</v>
      </c>
      <c r="B281">
        <v>3.5</v>
      </c>
    </row>
    <row r="282" spans="1:2" x14ac:dyDescent="0.2">
      <c r="A282" t="s">
        <v>58</v>
      </c>
      <c r="B282">
        <v>20</v>
      </c>
    </row>
    <row r="283" spans="1:2" x14ac:dyDescent="0.2">
      <c r="A283" t="s">
        <v>220</v>
      </c>
      <c r="B283">
        <v>3.5</v>
      </c>
    </row>
    <row r="284" spans="1:2" x14ac:dyDescent="0.2">
      <c r="A284" t="s">
        <v>46</v>
      </c>
      <c r="B284">
        <v>20</v>
      </c>
    </row>
    <row r="285" spans="1:2" x14ac:dyDescent="0.2">
      <c r="A285" t="s">
        <v>206</v>
      </c>
      <c r="B285">
        <v>3.5</v>
      </c>
    </row>
    <row r="286" spans="1:2" x14ac:dyDescent="0.2">
      <c r="A286" t="s">
        <v>55</v>
      </c>
      <c r="B286">
        <v>20</v>
      </c>
    </row>
    <row r="287" spans="1:2" x14ac:dyDescent="0.2">
      <c r="A287" t="s">
        <v>215</v>
      </c>
      <c r="B287">
        <v>3.5</v>
      </c>
    </row>
    <row r="288" spans="1:2" x14ac:dyDescent="0.2">
      <c r="A288" t="s">
        <v>77</v>
      </c>
      <c r="B288">
        <v>20</v>
      </c>
    </row>
    <row r="289" spans="1:2" x14ac:dyDescent="0.2">
      <c r="A289" t="s">
        <v>213</v>
      </c>
      <c r="B289">
        <v>14</v>
      </c>
    </row>
    <row r="290" spans="1:2" x14ac:dyDescent="0.2">
      <c r="A290" t="s">
        <v>85</v>
      </c>
      <c r="B290">
        <v>10</v>
      </c>
    </row>
    <row r="291" spans="1:2" x14ac:dyDescent="0.2">
      <c r="A291" t="s">
        <v>214</v>
      </c>
      <c r="B291">
        <v>3.5</v>
      </c>
    </row>
    <row r="292" spans="1:2" x14ac:dyDescent="0.2">
      <c r="A292" t="s">
        <v>82</v>
      </c>
      <c r="B292">
        <v>10</v>
      </c>
    </row>
    <row r="293" spans="1:2" x14ac:dyDescent="0.2">
      <c r="A293" t="s">
        <v>221</v>
      </c>
      <c r="B293">
        <v>3.5</v>
      </c>
    </row>
    <row r="294" spans="1:2" x14ac:dyDescent="0.2">
      <c r="A294" t="s">
        <v>84</v>
      </c>
      <c r="B294">
        <v>10</v>
      </c>
    </row>
    <row r="295" spans="1:2" x14ac:dyDescent="0.2">
      <c r="A295" t="s">
        <v>219</v>
      </c>
      <c r="B295">
        <v>3.5</v>
      </c>
    </row>
    <row r="296" spans="1:2" x14ac:dyDescent="0.2">
      <c r="A296" t="s">
        <v>81</v>
      </c>
      <c r="B296">
        <v>10</v>
      </c>
    </row>
    <row r="297" spans="1:2" x14ac:dyDescent="0.2">
      <c r="A297" t="s">
        <v>229</v>
      </c>
      <c r="B297">
        <v>3.5</v>
      </c>
    </row>
    <row r="298" spans="1:2" x14ac:dyDescent="0.2">
      <c r="A298" t="s">
        <v>90</v>
      </c>
      <c r="B298">
        <v>10</v>
      </c>
    </row>
    <row r="299" spans="1:2" x14ac:dyDescent="0.2">
      <c r="A299" t="s">
        <v>83</v>
      </c>
      <c r="B299">
        <v>20</v>
      </c>
    </row>
    <row r="300" spans="1:2" x14ac:dyDescent="0.2">
      <c r="A300" t="s">
        <v>226</v>
      </c>
      <c r="B300">
        <v>3.5</v>
      </c>
    </row>
    <row r="301" spans="1:2" x14ac:dyDescent="0.2">
      <c r="A301" t="s">
        <v>91</v>
      </c>
      <c r="B301">
        <v>10</v>
      </c>
    </row>
    <row r="302" spans="1:2" x14ac:dyDescent="0.2">
      <c r="A302" t="s">
        <v>62</v>
      </c>
      <c r="B302">
        <v>20</v>
      </c>
    </row>
    <row r="303" spans="1:2" x14ac:dyDescent="0.2">
      <c r="A303" t="s">
        <v>64</v>
      </c>
      <c r="B303">
        <v>20</v>
      </c>
    </row>
    <row r="304" spans="1:2" x14ac:dyDescent="0.2">
      <c r="A304" t="s">
        <v>196</v>
      </c>
      <c r="B304">
        <v>21</v>
      </c>
    </row>
    <row r="305" spans="1:2" x14ac:dyDescent="0.2">
      <c r="A305" t="s">
        <v>114</v>
      </c>
      <c r="B305">
        <v>0.22</v>
      </c>
    </row>
    <row r="306" spans="1:2" x14ac:dyDescent="0.2">
      <c r="A306" t="s">
        <v>109</v>
      </c>
      <c r="B306">
        <v>1</v>
      </c>
    </row>
    <row r="307" spans="1:2" x14ac:dyDescent="0.2">
      <c r="A307" t="s">
        <v>171</v>
      </c>
      <c r="B307">
        <v>0.22</v>
      </c>
    </row>
    <row r="308" spans="1:2" x14ac:dyDescent="0.2">
      <c r="A308" t="s">
        <v>210</v>
      </c>
      <c r="B308">
        <v>0.14000000000000001</v>
      </c>
    </row>
    <row r="309" spans="1:2" x14ac:dyDescent="0.2">
      <c r="A309" t="s">
        <v>208</v>
      </c>
      <c r="B309">
        <v>0.23200000000000001</v>
      </c>
    </row>
    <row r="310" spans="1:2" x14ac:dyDescent="0.2">
      <c r="A310" t="s">
        <v>230</v>
      </c>
      <c r="B310">
        <v>0.1</v>
      </c>
    </row>
    <row r="311" spans="1:2" x14ac:dyDescent="0.2">
      <c r="A311" t="s">
        <v>252</v>
      </c>
      <c r="B311">
        <v>0.5</v>
      </c>
    </row>
    <row r="312" spans="1:2" x14ac:dyDescent="0.2">
      <c r="A312" t="s">
        <v>93</v>
      </c>
      <c r="B312">
        <v>8</v>
      </c>
    </row>
    <row r="313" spans="1:2" x14ac:dyDescent="0.2">
      <c r="A313" t="s">
        <v>94</v>
      </c>
      <c r="B313">
        <v>8</v>
      </c>
    </row>
    <row r="314" spans="1:2" x14ac:dyDescent="0.2">
      <c r="A314" t="s">
        <v>172</v>
      </c>
      <c r="B314">
        <v>0.2</v>
      </c>
    </row>
    <row r="315" spans="1:2" x14ac:dyDescent="0.2">
      <c r="A315" t="s">
        <v>383</v>
      </c>
      <c r="B315">
        <v>0</v>
      </c>
    </row>
    <row r="316" spans="1:2" x14ac:dyDescent="0.2">
      <c r="A316" t="s">
        <v>384</v>
      </c>
      <c r="B316">
        <v>35</v>
      </c>
    </row>
    <row r="317" spans="1:2" x14ac:dyDescent="0.2">
      <c r="A317" t="s">
        <v>385</v>
      </c>
      <c r="B317">
        <v>35</v>
      </c>
    </row>
    <row r="318" spans="1:2" x14ac:dyDescent="0.2">
      <c r="A318" t="s">
        <v>386</v>
      </c>
      <c r="B318">
        <v>0</v>
      </c>
    </row>
    <row r="319" spans="1:2" x14ac:dyDescent="0.2">
      <c r="A319" t="s">
        <v>387</v>
      </c>
      <c r="B319">
        <v>0</v>
      </c>
    </row>
    <row r="320" spans="1:2" x14ac:dyDescent="0.2">
      <c r="A320" t="s">
        <v>253</v>
      </c>
      <c r="B320">
        <v>0.14000000000000001</v>
      </c>
    </row>
    <row r="321" spans="1:2" x14ac:dyDescent="0.2">
      <c r="A321" t="s">
        <v>227</v>
      </c>
      <c r="B321">
        <v>0.25</v>
      </c>
    </row>
    <row r="322" spans="1:2" x14ac:dyDescent="0.2">
      <c r="A322" t="s">
        <v>388</v>
      </c>
      <c r="B322">
        <v>0.1</v>
      </c>
    </row>
    <row r="323" spans="1:2" x14ac:dyDescent="0.2">
      <c r="A323" t="s">
        <v>89</v>
      </c>
      <c r="B323">
        <v>0.5</v>
      </c>
    </row>
    <row r="324" spans="1:2" x14ac:dyDescent="0.2">
      <c r="A324" t="s">
        <v>389</v>
      </c>
      <c r="B324">
        <v>0.25</v>
      </c>
    </row>
    <row r="325" spans="1:2" x14ac:dyDescent="0.2">
      <c r="A325" t="s">
        <v>390</v>
      </c>
      <c r="B325">
        <v>0.25</v>
      </c>
    </row>
    <row r="326" spans="1:2" x14ac:dyDescent="0.2">
      <c r="A326" t="s">
        <v>391</v>
      </c>
      <c r="B326">
        <v>0.15</v>
      </c>
    </row>
    <row r="327" spans="1:2" x14ac:dyDescent="0.2">
      <c r="A327" t="s">
        <v>392</v>
      </c>
      <c r="B327">
        <v>0.15</v>
      </c>
    </row>
    <row r="328" spans="1:2" x14ac:dyDescent="0.2">
      <c r="A328" t="s">
        <v>577</v>
      </c>
      <c r="B328">
        <v>0.01</v>
      </c>
    </row>
    <row r="329" spans="1:2" x14ac:dyDescent="0.2">
      <c r="A329" t="s">
        <v>578</v>
      </c>
      <c r="B329">
        <v>0.01</v>
      </c>
    </row>
    <row r="330" spans="1:2" x14ac:dyDescent="0.2">
      <c r="A330" t="s">
        <v>579</v>
      </c>
      <c r="B330">
        <v>0.01</v>
      </c>
    </row>
    <row r="331" spans="1:2" x14ac:dyDescent="0.2">
      <c r="A331" t="s">
        <v>580</v>
      </c>
      <c r="B331">
        <v>0.01</v>
      </c>
    </row>
    <row r="332" spans="1:2" x14ac:dyDescent="0.2">
      <c r="A332" t="s">
        <v>581</v>
      </c>
      <c r="B332">
        <v>0.01</v>
      </c>
    </row>
    <row r="333" spans="1:2" x14ac:dyDescent="0.2">
      <c r="A333" t="s">
        <v>582</v>
      </c>
      <c r="B333">
        <v>0.01</v>
      </c>
    </row>
    <row r="334" spans="1:2" x14ac:dyDescent="0.2">
      <c r="A334" t="s">
        <v>583</v>
      </c>
      <c r="B334">
        <v>0.01</v>
      </c>
    </row>
    <row r="335" spans="1:2" x14ac:dyDescent="0.2">
      <c r="A335" t="s">
        <v>584</v>
      </c>
      <c r="B335">
        <v>0.01</v>
      </c>
    </row>
    <row r="336" spans="1:2" x14ac:dyDescent="0.2">
      <c r="A336" t="s">
        <v>585</v>
      </c>
      <c r="B336">
        <v>0.01</v>
      </c>
    </row>
    <row r="337" spans="1:2" x14ac:dyDescent="0.2">
      <c r="A337" t="s">
        <v>586</v>
      </c>
      <c r="B337">
        <v>0.01</v>
      </c>
    </row>
    <row r="338" spans="1:2" x14ac:dyDescent="0.2">
      <c r="A338" t="s">
        <v>587</v>
      </c>
      <c r="B338">
        <v>0.01</v>
      </c>
    </row>
    <row r="339" spans="1:2" x14ac:dyDescent="0.2">
      <c r="A339" t="s">
        <v>588</v>
      </c>
      <c r="B339">
        <v>0.01</v>
      </c>
    </row>
    <row r="340" spans="1:2" x14ac:dyDescent="0.2">
      <c r="A340" t="s">
        <v>589</v>
      </c>
      <c r="B340">
        <v>0.01</v>
      </c>
    </row>
    <row r="341" spans="1:2" x14ac:dyDescent="0.2">
      <c r="A341" t="s">
        <v>590</v>
      </c>
      <c r="B341">
        <v>0.01</v>
      </c>
    </row>
    <row r="342" spans="1:2" x14ac:dyDescent="0.2">
      <c r="A342" t="s">
        <v>591</v>
      </c>
      <c r="B342">
        <v>0.01</v>
      </c>
    </row>
    <row r="343" spans="1:2" x14ac:dyDescent="0.2">
      <c r="A343" t="s">
        <v>592</v>
      </c>
      <c r="B343">
        <v>0.01</v>
      </c>
    </row>
    <row r="344" spans="1:2" x14ac:dyDescent="0.2">
      <c r="A344" t="s">
        <v>593</v>
      </c>
      <c r="B344">
        <v>0.01</v>
      </c>
    </row>
    <row r="345" spans="1:2" x14ac:dyDescent="0.2">
      <c r="A345" t="s">
        <v>594</v>
      </c>
      <c r="B345">
        <v>0.01</v>
      </c>
    </row>
    <row r="346" spans="1:2" x14ac:dyDescent="0.2">
      <c r="A346" t="s">
        <v>595</v>
      </c>
      <c r="B346">
        <v>0.01</v>
      </c>
    </row>
    <row r="347" spans="1:2" x14ac:dyDescent="0.2">
      <c r="A347" t="s">
        <v>596</v>
      </c>
      <c r="B347">
        <v>0.01</v>
      </c>
    </row>
    <row r="348" spans="1:2" x14ac:dyDescent="0.2">
      <c r="A348" t="s">
        <v>597</v>
      </c>
      <c r="B348">
        <v>0.01</v>
      </c>
    </row>
    <row r="349" spans="1:2" x14ac:dyDescent="0.2">
      <c r="A349" t="s">
        <v>598</v>
      </c>
      <c r="B349">
        <v>0.01</v>
      </c>
    </row>
    <row r="350" spans="1:2" x14ac:dyDescent="0.2">
      <c r="A350" t="s">
        <v>599</v>
      </c>
      <c r="B350">
        <v>0.01</v>
      </c>
    </row>
    <row r="351" spans="1:2" x14ac:dyDescent="0.2">
      <c r="A351" t="s">
        <v>600</v>
      </c>
      <c r="B351">
        <v>0.01</v>
      </c>
    </row>
    <row r="352" spans="1:2" x14ac:dyDescent="0.2">
      <c r="A352" t="s">
        <v>97</v>
      </c>
      <c r="B352">
        <v>0.01</v>
      </c>
    </row>
    <row r="353" spans="1:2" x14ac:dyDescent="0.2">
      <c r="A353" t="s">
        <v>601</v>
      </c>
      <c r="B353">
        <v>0.01</v>
      </c>
    </row>
    <row r="354" spans="1:2" x14ac:dyDescent="0.2">
      <c r="A354" t="s">
        <v>602</v>
      </c>
      <c r="B354">
        <v>0.01</v>
      </c>
    </row>
    <row r="355" spans="1:2" x14ac:dyDescent="0.2">
      <c r="A355" t="s">
        <v>603</v>
      </c>
      <c r="B355">
        <v>1</v>
      </c>
    </row>
    <row r="356" spans="1:2" x14ac:dyDescent="0.2">
      <c r="A356" t="s">
        <v>604</v>
      </c>
      <c r="B356">
        <v>0.01</v>
      </c>
    </row>
    <row r="357" spans="1:2" x14ac:dyDescent="0.2">
      <c r="A357" t="s">
        <v>605</v>
      </c>
      <c r="B357">
        <v>0.01</v>
      </c>
    </row>
    <row r="358" spans="1:2" x14ac:dyDescent="0.2">
      <c r="A358" t="s">
        <v>606</v>
      </c>
      <c r="B358">
        <v>0.01</v>
      </c>
    </row>
    <row r="359" spans="1:2" x14ac:dyDescent="0.2">
      <c r="A359" t="s">
        <v>607</v>
      </c>
      <c r="B359">
        <v>0.01</v>
      </c>
    </row>
    <row r="360" spans="1:2" x14ac:dyDescent="0.2">
      <c r="A360" t="s">
        <v>608</v>
      </c>
      <c r="B360">
        <v>0.01</v>
      </c>
    </row>
    <row r="361" spans="1:2" x14ac:dyDescent="0.2">
      <c r="A361" t="s">
        <v>609</v>
      </c>
      <c r="B361">
        <v>0.01</v>
      </c>
    </row>
    <row r="362" spans="1:2" x14ac:dyDescent="0.2">
      <c r="A362" t="s">
        <v>610</v>
      </c>
      <c r="B362">
        <v>0.01</v>
      </c>
    </row>
    <row r="363" spans="1:2" x14ac:dyDescent="0.2">
      <c r="A363" t="s">
        <v>611</v>
      </c>
      <c r="B363">
        <v>0.01</v>
      </c>
    </row>
    <row r="364" spans="1:2" x14ac:dyDescent="0.2">
      <c r="A364" t="s">
        <v>612</v>
      </c>
      <c r="B364">
        <v>0.01</v>
      </c>
    </row>
    <row r="365" spans="1:2" x14ac:dyDescent="0.2">
      <c r="A365" t="s">
        <v>613</v>
      </c>
      <c r="B365">
        <v>0.01</v>
      </c>
    </row>
    <row r="366" spans="1:2" x14ac:dyDescent="0.2">
      <c r="A366" t="s">
        <v>614</v>
      </c>
      <c r="B366">
        <v>0.01</v>
      </c>
    </row>
    <row r="367" spans="1:2" x14ac:dyDescent="0.2">
      <c r="A367" t="s">
        <v>615</v>
      </c>
      <c r="B367">
        <v>0.01</v>
      </c>
    </row>
    <row r="368" spans="1:2" x14ac:dyDescent="0.2">
      <c r="A368" t="s">
        <v>616</v>
      </c>
      <c r="B368">
        <v>0.01</v>
      </c>
    </row>
    <row r="369" spans="1:2" x14ac:dyDescent="0.2">
      <c r="A369" t="s">
        <v>617</v>
      </c>
      <c r="B369">
        <v>0.01</v>
      </c>
    </row>
    <row r="370" spans="1:2" x14ac:dyDescent="0.2">
      <c r="A370" t="s">
        <v>618</v>
      </c>
      <c r="B370">
        <v>0.01</v>
      </c>
    </row>
    <row r="371" spans="1:2" x14ac:dyDescent="0.2">
      <c r="A371" t="s">
        <v>426</v>
      </c>
      <c r="B371">
        <v>0.1</v>
      </c>
    </row>
    <row r="372" spans="1:2" x14ac:dyDescent="0.2">
      <c r="A372" t="s">
        <v>224</v>
      </c>
      <c r="B372">
        <v>0</v>
      </c>
    </row>
    <row r="373" spans="1:2" x14ac:dyDescent="0.2">
      <c r="A373" t="s">
        <v>427</v>
      </c>
      <c r="B373">
        <v>0.01</v>
      </c>
    </row>
    <row r="374" spans="1:2" x14ac:dyDescent="0.2">
      <c r="A374" t="s">
        <v>428</v>
      </c>
      <c r="B374">
        <v>0.01</v>
      </c>
    </row>
    <row r="375" spans="1:2" x14ac:dyDescent="0.2">
      <c r="A375" t="s">
        <v>429</v>
      </c>
      <c r="B375">
        <v>0.01</v>
      </c>
    </row>
    <row r="376" spans="1:2" x14ac:dyDescent="0.2">
      <c r="A376" t="s">
        <v>430</v>
      </c>
      <c r="B376">
        <v>0.01</v>
      </c>
    </row>
    <row r="377" spans="1:2" x14ac:dyDescent="0.2">
      <c r="A377" t="s">
        <v>431</v>
      </c>
      <c r="B377">
        <v>0.1</v>
      </c>
    </row>
    <row r="378" spans="1:2" x14ac:dyDescent="0.2">
      <c r="A378" t="s">
        <v>225</v>
      </c>
      <c r="B378">
        <v>0</v>
      </c>
    </row>
    <row r="379" spans="1:2" x14ac:dyDescent="0.2">
      <c r="A379" t="s">
        <v>432</v>
      </c>
      <c r="B379">
        <v>0.01</v>
      </c>
    </row>
    <row r="380" spans="1:2" x14ac:dyDescent="0.2">
      <c r="A380" t="s">
        <v>433</v>
      </c>
      <c r="B380">
        <v>0.01</v>
      </c>
    </row>
    <row r="381" spans="1:2" x14ac:dyDescent="0.2">
      <c r="A381" t="s">
        <v>434</v>
      </c>
      <c r="B381">
        <v>0.01</v>
      </c>
    </row>
    <row r="382" spans="1:2" x14ac:dyDescent="0.2">
      <c r="A382" t="s">
        <v>435</v>
      </c>
      <c r="B382">
        <v>0.01</v>
      </c>
    </row>
    <row r="383" spans="1:2" x14ac:dyDescent="0.2">
      <c r="A383" t="s">
        <v>436</v>
      </c>
      <c r="B383">
        <v>0.01</v>
      </c>
    </row>
    <row r="384" spans="1:2" x14ac:dyDescent="0.2">
      <c r="A384" t="s">
        <v>437</v>
      </c>
      <c r="B384">
        <v>0.01</v>
      </c>
    </row>
    <row r="385" spans="1:2" x14ac:dyDescent="0.2">
      <c r="A385" t="s">
        <v>438</v>
      </c>
      <c r="B385">
        <v>0.01</v>
      </c>
    </row>
    <row r="386" spans="1:2" x14ac:dyDescent="0.2">
      <c r="A386" t="s">
        <v>439</v>
      </c>
      <c r="B386">
        <v>0.01</v>
      </c>
    </row>
    <row r="387" spans="1:2" x14ac:dyDescent="0.2">
      <c r="A387" t="s">
        <v>440</v>
      </c>
      <c r="B387">
        <v>0.01</v>
      </c>
    </row>
    <row r="388" spans="1:2" x14ac:dyDescent="0.2">
      <c r="A388" t="s">
        <v>441</v>
      </c>
      <c r="B388">
        <v>0.01</v>
      </c>
    </row>
    <row r="389" spans="1:2" x14ac:dyDescent="0.2">
      <c r="A389" t="s">
        <v>442</v>
      </c>
      <c r="B389">
        <v>0.01</v>
      </c>
    </row>
    <row r="390" spans="1:2" x14ac:dyDescent="0.2">
      <c r="A390" t="s">
        <v>443</v>
      </c>
      <c r="B390">
        <v>0</v>
      </c>
    </row>
    <row r="391" spans="1:2" x14ac:dyDescent="0.2">
      <c r="A391" t="s">
        <v>444</v>
      </c>
      <c r="B391">
        <v>0</v>
      </c>
    </row>
    <row r="392" spans="1:2" x14ac:dyDescent="0.2">
      <c r="A392" t="s">
        <v>267</v>
      </c>
      <c r="B392">
        <v>0.34</v>
      </c>
    </row>
    <row r="393" spans="1:2" x14ac:dyDescent="0.2">
      <c r="A393" t="s">
        <v>268</v>
      </c>
      <c r="B393">
        <v>0.34</v>
      </c>
    </row>
    <row r="394" spans="1:2" x14ac:dyDescent="0.2">
      <c r="A394" t="s">
        <v>269</v>
      </c>
      <c r="B394">
        <v>0.34</v>
      </c>
    </row>
    <row r="395" spans="1:2" x14ac:dyDescent="0.2">
      <c r="A395" t="s">
        <v>270</v>
      </c>
      <c r="B395">
        <v>0.34</v>
      </c>
    </row>
    <row r="396" spans="1:2" x14ac:dyDescent="0.2">
      <c r="A396" t="s">
        <v>445</v>
      </c>
      <c r="B396">
        <v>35</v>
      </c>
    </row>
    <row r="397" spans="1:2" x14ac:dyDescent="0.2">
      <c r="A397" t="s">
        <v>271</v>
      </c>
      <c r="B397">
        <v>0.34</v>
      </c>
    </row>
    <row r="398" spans="1:2" x14ac:dyDescent="0.2">
      <c r="A398" t="s">
        <v>272</v>
      </c>
      <c r="B398">
        <v>0.34</v>
      </c>
    </row>
    <row r="399" spans="1:2" x14ac:dyDescent="0.2">
      <c r="A399" t="s">
        <v>273</v>
      </c>
      <c r="B399">
        <v>0.19</v>
      </c>
    </row>
    <row r="400" spans="1:2" x14ac:dyDescent="0.2">
      <c r="A400" t="s">
        <v>274</v>
      </c>
      <c r="B400">
        <v>0.19</v>
      </c>
    </row>
    <row r="401" spans="1:2" x14ac:dyDescent="0.2">
      <c r="A401" t="s">
        <v>446</v>
      </c>
      <c r="B401">
        <v>20</v>
      </c>
    </row>
    <row r="402" spans="1:2" x14ac:dyDescent="0.2">
      <c r="A402" t="s">
        <v>447</v>
      </c>
      <c r="B402">
        <v>0</v>
      </c>
    </row>
    <row r="403" spans="1:2" x14ac:dyDescent="0.2">
      <c r="A403" t="s">
        <v>275</v>
      </c>
      <c r="B403">
        <v>0.19</v>
      </c>
    </row>
    <row r="404" spans="1:2" x14ac:dyDescent="0.2">
      <c r="A404" t="s">
        <v>276</v>
      </c>
      <c r="B404">
        <v>0.19</v>
      </c>
    </row>
    <row r="405" spans="1:2" x14ac:dyDescent="0.2">
      <c r="A405" t="s">
        <v>448</v>
      </c>
      <c r="B405">
        <v>0</v>
      </c>
    </row>
    <row r="406" spans="1:2" x14ac:dyDescent="0.2">
      <c r="A406" t="s">
        <v>5</v>
      </c>
      <c r="B406">
        <v>0.34</v>
      </c>
    </row>
    <row r="407" spans="1:2" x14ac:dyDescent="0.2">
      <c r="A407" t="s">
        <v>10</v>
      </c>
      <c r="B407">
        <v>0.34</v>
      </c>
    </row>
    <row r="408" spans="1:2" x14ac:dyDescent="0.2">
      <c r="A408" t="s">
        <v>12</v>
      </c>
      <c r="B408">
        <v>0.34</v>
      </c>
    </row>
    <row r="409" spans="1:2" x14ac:dyDescent="0.2">
      <c r="A409" t="s">
        <v>449</v>
      </c>
      <c r="B409">
        <v>0.34</v>
      </c>
    </row>
    <row r="410" spans="1:2" x14ac:dyDescent="0.2">
      <c r="A410" t="s">
        <v>450</v>
      </c>
      <c r="B410">
        <v>0.34</v>
      </c>
    </row>
    <row r="411" spans="1:2" x14ac:dyDescent="0.2">
      <c r="A411" t="s">
        <v>277</v>
      </c>
      <c r="B411">
        <v>0.34</v>
      </c>
    </row>
    <row r="412" spans="1:2" x14ac:dyDescent="0.2">
      <c r="A412" t="s">
        <v>451</v>
      </c>
      <c r="B412">
        <v>0</v>
      </c>
    </row>
    <row r="413" spans="1:2" x14ac:dyDescent="0.2">
      <c r="A413" t="s">
        <v>278</v>
      </c>
      <c r="B413">
        <v>0.34</v>
      </c>
    </row>
    <row r="414" spans="1:2" x14ac:dyDescent="0.2">
      <c r="A414" t="s">
        <v>279</v>
      </c>
      <c r="B414">
        <v>0.34</v>
      </c>
    </row>
    <row r="415" spans="1:2" x14ac:dyDescent="0.2">
      <c r="A415" t="s">
        <v>280</v>
      </c>
      <c r="B415">
        <v>0.34</v>
      </c>
    </row>
    <row r="416" spans="1:2" x14ac:dyDescent="0.2">
      <c r="A416" t="s">
        <v>281</v>
      </c>
      <c r="B416">
        <v>0.34</v>
      </c>
    </row>
    <row r="417" spans="1:2" x14ac:dyDescent="0.2">
      <c r="A417" t="s">
        <v>282</v>
      </c>
      <c r="B417">
        <v>0.34</v>
      </c>
    </row>
    <row r="418" spans="1:2" x14ac:dyDescent="0.2">
      <c r="A418" t="s">
        <v>283</v>
      </c>
      <c r="B418">
        <v>0.34</v>
      </c>
    </row>
    <row r="419" spans="1:2" x14ac:dyDescent="0.2">
      <c r="A419" t="s">
        <v>452</v>
      </c>
      <c r="B419">
        <v>0.34</v>
      </c>
    </row>
    <row r="420" spans="1:2" x14ac:dyDescent="0.2">
      <c r="A420" t="s">
        <v>453</v>
      </c>
      <c r="B420">
        <v>0</v>
      </c>
    </row>
    <row r="421" spans="1:2" x14ac:dyDescent="0.2">
      <c r="A421" t="s">
        <v>65</v>
      </c>
      <c r="B421">
        <v>0.95</v>
      </c>
    </row>
    <row r="422" spans="1:2" x14ac:dyDescent="0.2">
      <c r="A422" t="s">
        <v>284</v>
      </c>
      <c r="B422">
        <v>0.83</v>
      </c>
    </row>
    <row r="423" spans="1:2" x14ac:dyDescent="0.2">
      <c r="A423" t="s">
        <v>66</v>
      </c>
      <c r="B423">
        <v>0.83</v>
      </c>
    </row>
    <row r="424" spans="1:2" x14ac:dyDescent="0.2">
      <c r="A424" t="s">
        <v>67</v>
      </c>
      <c r="B424">
        <v>0.83</v>
      </c>
    </row>
    <row r="425" spans="1:2" x14ac:dyDescent="0.2">
      <c r="A425" t="s">
        <v>285</v>
      </c>
      <c r="B425">
        <v>0.83</v>
      </c>
    </row>
    <row r="426" spans="1:2" x14ac:dyDescent="0.2">
      <c r="A426" t="s">
        <v>454</v>
      </c>
      <c r="B426">
        <v>0</v>
      </c>
    </row>
    <row r="427" spans="1:2" x14ac:dyDescent="0.2">
      <c r="A427" t="s">
        <v>455</v>
      </c>
      <c r="B427">
        <v>0</v>
      </c>
    </row>
    <row r="428" spans="1:2" x14ac:dyDescent="0.2">
      <c r="A428" t="s">
        <v>50</v>
      </c>
      <c r="B428">
        <v>0.25</v>
      </c>
    </row>
    <row r="429" spans="1:2" x14ac:dyDescent="0.2">
      <c r="A429" t="s">
        <v>50</v>
      </c>
      <c r="B429">
        <v>0.25</v>
      </c>
    </row>
    <row r="430" spans="1:2" x14ac:dyDescent="0.2">
      <c r="A430" t="s">
        <v>16</v>
      </c>
      <c r="B430">
        <v>0.22</v>
      </c>
    </row>
    <row r="431" spans="1:2" x14ac:dyDescent="0.2">
      <c r="A431" t="s">
        <v>16</v>
      </c>
      <c r="B431">
        <v>33</v>
      </c>
    </row>
    <row r="432" spans="1:2" x14ac:dyDescent="0.2">
      <c r="A432" t="s">
        <v>456</v>
      </c>
      <c r="B432">
        <v>2</v>
      </c>
    </row>
    <row r="433" spans="1:2" x14ac:dyDescent="0.2">
      <c r="A433" t="s">
        <v>457</v>
      </c>
      <c r="B433">
        <v>0.22</v>
      </c>
    </row>
    <row r="434" spans="1:2" x14ac:dyDescent="0.2">
      <c r="A434" t="s">
        <v>458</v>
      </c>
      <c r="B434">
        <v>2</v>
      </c>
    </row>
    <row r="435" spans="1:2" x14ac:dyDescent="0.2">
      <c r="A435" t="s">
        <v>459</v>
      </c>
      <c r="B435">
        <v>0.22</v>
      </c>
    </row>
    <row r="436" spans="1:2" x14ac:dyDescent="0.2">
      <c r="A436" t="s">
        <v>460</v>
      </c>
      <c r="B436">
        <v>1.3</v>
      </c>
    </row>
    <row r="437" spans="1:2" x14ac:dyDescent="0.2">
      <c r="A437" t="s">
        <v>461</v>
      </c>
      <c r="B437">
        <v>1.35</v>
      </c>
    </row>
    <row r="438" spans="1:2" x14ac:dyDescent="0.2">
      <c r="A438" t="s">
        <v>462</v>
      </c>
      <c r="B438">
        <v>0.65</v>
      </c>
    </row>
    <row r="439" spans="1:2" x14ac:dyDescent="0.2">
      <c r="A439" t="s">
        <v>463</v>
      </c>
      <c r="B439">
        <v>0.75</v>
      </c>
    </row>
    <row r="440" spans="1:2" x14ac:dyDescent="0.2">
      <c r="A440" t="s">
        <v>464</v>
      </c>
      <c r="B440">
        <v>0.2</v>
      </c>
    </row>
    <row r="441" spans="1:2" x14ac:dyDescent="0.2">
      <c r="A441" t="s">
        <v>466</v>
      </c>
      <c r="B441">
        <v>0.2</v>
      </c>
    </row>
    <row r="442" spans="1:2" x14ac:dyDescent="0.2">
      <c r="A442" t="s">
        <v>467</v>
      </c>
      <c r="B442">
        <v>0.2</v>
      </c>
    </row>
    <row r="443" spans="1:2" x14ac:dyDescent="0.2">
      <c r="A443" t="s">
        <v>295</v>
      </c>
      <c r="B443">
        <v>0.2</v>
      </c>
    </row>
    <row r="444" spans="1:2" x14ac:dyDescent="0.2">
      <c r="A444" t="s">
        <v>468</v>
      </c>
      <c r="B444">
        <v>0.2</v>
      </c>
    </row>
    <row r="445" spans="1:2" x14ac:dyDescent="0.2">
      <c r="A445" t="s">
        <v>469</v>
      </c>
      <c r="B445">
        <v>0.35</v>
      </c>
    </row>
    <row r="446" spans="1:2" x14ac:dyDescent="0.2">
      <c r="A446" t="s">
        <v>470</v>
      </c>
      <c r="B446">
        <v>0.25</v>
      </c>
    </row>
    <row r="447" spans="1:2" x14ac:dyDescent="0.2">
      <c r="A447" t="s">
        <v>471</v>
      </c>
      <c r="B447">
        <v>0.25</v>
      </c>
    </row>
    <row r="448" spans="1:2" x14ac:dyDescent="0.2">
      <c r="A448" t="s">
        <v>472</v>
      </c>
      <c r="B448">
        <v>0.13</v>
      </c>
    </row>
    <row r="449" spans="1:2" x14ac:dyDescent="0.2">
      <c r="A449" t="s">
        <v>473</v>
      </c>
      <c r="B449">
        <v>1.2</v>
      </c>
    </row>
    <row r="450" spans="1:2" x14ac:dyDescent="0.2">
      <c r="A450" t="s">
        <v>473</v>
      </c>
      <c r="B450">
        <v>1.3</v>
      </c>
    </row>
    <row r="451" spans="1:2" x14ac:dyDescent="0.2">
      <c r="A451" t="s">
        <v>296</v>
      </c>
      <c r="B451">
        <v>0.57999999999999996</v>
      </c>
    </row>
    <row r="452" spans="1:2" x14ac:dyDescent="0.2">
      <c r="A452" t="s">
        <v>296</v>
      </c>
      <c r="B452">
        <v>0.57999999999999996</v>
      </c>
    </row>
    <row r="453" spans="1:2" x14ac:dyDescent="0.2">
      <c r="A453" t="s">
        <v>34</v>
      </c>
      <c r="B453">
        <v>1</v>
      </c>
    </row>
    <row r="454" spans="1:2" x14ac:dyDescent="0.2">
      <c r="A454" t="s">
        <v>34</v>
      </c>
      <c r="B454">
        <v>1</v>
      </c>
    </row>
    <row r="455" spans="1:2" x14ac:dyDescent="0.2">
      <c r="A455" t="s">
        <v>476</v>
      </c>
      <c r="B455">
        <v>0.15</v>
      </c>
    </row>
    <row r="456" spans="1:2" x14ac:dyDescent="0.2">
      <c r="A456" t="s">
        <v>478</v>
      </c>
      <c r="B456">
        <v>0.16</v>
      </c>
    </row>
    <row r="457" spans="1:2" x14ac:dyDescent="0.2">
      <c r="A457" t="s">
        <v>479</v>
      </c>
      <c r="B457">
        <v>0.14000000000000001</v>
      </c>
    </row>
    <row r="458" spans="1:2" x14ac:dyDescent="0.2">
      <c r="A458" t="s">
        <v>480</v>
      </c>
      <c r="B458">
        <v>0.2</v>
      </c>
    </row>
    <row r="459" spans="1:2" x14ac:dyDescent="0.2">
      <c r="A459" t="s">
        <v>481</v>
      </c>
      <c r="B459">
        <v>2</v>
      </c>
    </row>
    <row r="460" spans="1:2" x14ac:dyDescent="0.2">
      <c r="A460" t="s">
        <v>176</v>
      </c>
      <c r="B460">
        <v>0.22</v>
      </c>
    </row>
    <row r="461" spans="1:2" x14ac:dyDescent="0.2">
      <c r="A461" t="s">
        <v>482</v>
      </c>
      <c r="B461">
        <v>0.16</v>
      </c>
    </row>
    <row r="462" spans="1:2" x14ac:dyDescent="0.2">
      <c r="A462" t="s">
        <v>484</v>
      </c>
      <c r="B462">
        <v>0.16</v>
      </c>
    </row>
    <row r="463" spans="1:2" x14ac:dyDescent="0.2">
      <c r="A463" t="s">
        <v>485</v>
      </c>
      <c r="B463">
        <v>0.2</v>
      </c>
    </row>
    <row r="464" spans="1:2" x14ac:dyDescent="0.2">
      <c r="A464" t="s">
        <v>486</v>
      </c>
      <c r="B464">
        <v>0.15</v>
      </c>
    </row>
    <row r="465" spans="1:2" x14ac:dyDescent="0.2">
      <c r="A465" t="s">
        <v>487</v>
      </c>
      <c r="B465">
        <v>0.16</v>
      </c>
    </row>
    <row r="466" spans="1:2" x14ac:dyDescent="0.2">
      <c r="A466" t="s">
        <v>488</v>
      </c>
      <c r="B466">
        <v>0.16</v>
      </c>
    </row>
    <row r="467" spans="1:2" x14ac:dyDescent="0.2">
      <c r="A467" t="s">
        <v>489</v>
      </c>
      <c r="B467">
        <v>0.16</v>
      </c>
    </row>
    <row r="468" spans="1:2" x14ac:dyDescent="0.2">
      <c r="A468" t="s">
        <v>294</v>
      </c>
      <c r="B468">
        <v>0.2</v>
      </c>
    </row>
    <row r="469" spans="1:2" x14ac:dyDescent="0.2">
      <c r="A469" t="s">
        <v>491</v>
      </c>
      <c r="B469">
        <v>0.17</v>
      </c>
    </row>
    <row r="470" spans="1:2" x14ac:dyDescent="0.2">
      <c r="A470" t="s">
        <v>491</v>
      </c>
      <c r="B470">
        <v>0.17</v>
      </c>
    </row>
    <row r="471" spans="1:2" x14ac:dyDescent="0.2">
      <c r="A471" t="s">
        <v>155</v>
      </c>
      <c r="B471">
        <v>0.25</v>
      </c>
    </row>
    <row r="472" spans="1:2" x14ac:dyDescent="0.2">
      <c r="A472" t="s">
        <v>155</v>
      </c>
      <c r="B472">
        <v>0.25</v>
      </c>
    </row>
    <row r="473" spans="1:2" x14ac:dyDescent="0.2">
      <c r="A473" t="s">
        <v>190</v>
      </c>
      <c r="B473">
        <v>1</v>
      </c>
    </row>
    <row r="474" spans="1:2" x14ac:dyDescent="0.2">
      <c r="A474" t="s">
        <v>190</v>
      </c>
      <c r="B474">
        <v>1</v>
      </c>
    </row>
    <row r="475" spans="1:2" x14ac:dyDescent="0.2">
      <c r="A475" t="s">
        <v>192</v>
      </c>
      <c r="B475">
        <v>0.75</v>
      </c>
    </row>
    <row r="476" spans="1:2" x14ac:dyDescent="0.2">
      <c r="A476" t="s">
        <v>192</v>
      </c>
      <c r="B476">
        <v>0.75</v>
      </c>
    </row>
    <row r="477" spans="1:2" x14ac:dyDescent="0.2">
      <c r="A477" t="s">
        <v>15</v>
      </c>
      <c r="B477">
        <v>0.9</v>
      </c>
    </row>
    <row r="478" spans="1:2" x14ac:dyDescent="0.2">
      <c r="A478" t="s">
        <v>15</v>
      </c>
      <c r="B478">
        <v>30</v>
      </c>
    </row>
    <row r="479" spans="1:2" x14ac:dyDescent="0.2">
      <c r="A479" t="s">
        <v>8</v>
      </c>
      <c r="B479">
        <v>0.25</v>
      </c>
    </row>
    <row r="480" spans="1:2" x14ac:dyDescent="0.2">
      <c r="A480" t="s">
        <v>8</v>
      </c>
      <c r="B480">
        <v>0.25</v>
      </c>
    </row>
    <row r="481" spans="1:2" x14ac:dyDescent="0.2">
      <c r="A481" t="s">
        <v>116</v>
      </c>
      <c r="B481">
        <v>0.875</v>
      </c>
    </row>
    <row r="482" spans="1:2" x14ac:dyDescent="0.2">
      <c r="A482" t="s">
        <v>116</v>
      </c>
      <c r="B482">
        <v>0.875</v>
      </c>
    </row>
    <row r="483" spans="1:2" x14ac:dyDescent="0.2">
      <c r="A483" t="s">
        <v>492</v>
      </c>
      <c r="B483">
        <v>0.2</v>
      </c>
    </row>
    <row r="484" spans="1:2" x14ac:dyDescent="0.2">
      <c r="A484" t="s">
        <v>492</v>
      </c>
      <c r="B484">
        <v>0.2</v>
      </c>
    </row>
    <row r="485" spans="1:2" x14ac:dyDescent="0.2">
      <c r="A485" t="s">
        <v>293</v>
      </c>
      <c r="B485">
        <v>1</v>
      </c>
    </row>
    <row r="486" spans="1:2" x14ac:dyDescent="0.2">
      <c r="A486" t="s">
        <v>293</v>
      </c>
      <c r="B486">
        <v>1</v>
      </c>
    </row>
    <row r="487" spans="1:2" x14ac:dyDescent="0.2">
      <c r="A487" t="s">
        <v>493</v>
      </c>
      <c r="B487">
        <v>0.01</v>
      </c>
    </row>
    <row r="488" spans="1:2" x14ac:dyDescent="0.2">
      <c r="A488" t="s">
        <v>494</v>
      </c>
      <c r="B488">
        <v>0.17</v>
      </c>
    </row>
    <row r="489" spans="1:2" x14ac:dyDescent="0.2">
      <c r="A489" t="s">
        <v>495</v>
      </c>
      <c r="B489">
        <v>0.25</v>
      </c>
    </row>
    <row r="490" spans="1:2" x14ac:dyDescent="0.2">
      <c r="A490" t="s">
        <v>6</v>
      </c>
      <c r="B490">
        <v>0.17</v>
      </c>
    </row>
    <row r="491" spans="1:2" x14ac:dyDescent="0.2">
      <c r="A491" t="s">
        <v>6</v>
      </c>
      <c r="B491">
        <v>0.17</v>
      </c>
    </row>
    <row r="492" spans="1:2" x14ac:dyDescent="0.2">
      <c r="A492" t="s">
        <v>17</v>
      </c>
      <c r="B492">
        <v>0.14000000000000001</v>
      </c>
    </row>
    <row r="493" spans="1:2" x14ac:dyDescent="0.2">
      <c r="A493" t="s">
        <v>17</v>
      </c>
      <c r="B493">
        <v>0.14000000000000001</v>
      </c>
    </row>
    <row r="494" spans="1:2" x14ac:dyDescent="0.2">
      <c r="A494" t="s">
        <v>496</v>
      </c>
      <c r="B494">
        <v>2</v>
      </c>
    </row>
    <row r="495" spans="1:2" x14ac:dyDescent="0.2">
      <c r="A495" t="s">
        <v>496</v>
      </c>
      <c r="B495">
        <v>2</v>
      </c>
    </row>
    <row r="496" spans="1:2" x14ac:dyDescent="0.2">
      <c r="A496" t="s">
        <v>497</v>
      </c>
      <c r="B496">
        <v>2</v>
      </c>
    </row>
    <row r="497" spans="1:2" x14ac:dyDescent="0.2">
      <c r="A497" t="s">
        <v>498</v>
      </c>
      <c r="B497">
        <v>2</v>
      </c>
    </row>
    <row r="498" spans="1:2" x14ac:dyDescent="0.2">
      <c r="A498" t="s">
        <v>498</v>
      </c>
      <c r="B498">
        <v>2</v>
      </c>
    </row>
    <row r="499" spans="1:2" x14ac:dyDescent="0.2">
      <c r="A499" t="s">
        <v>499</v>
      </c>
      <c r="B499">
        <v>1.3</v>
      </c>
    </row>
    <row r="500" spans="1:2" x14ac:dyDescent="0.2">
      <c r="A500" t="s">
        <v>500</v>
      </c>
      <c r="B500">
        <v>1.29</v>
      </c>
    </row>
    <row r="501" spans="1:2" x14ac:dyDescent="0.2">
      <c r="A501" t="s">
        <v>501</v>
      </c>
      <c r="B501">
        <v>1.3</v>
      </c>
    </row>
    <row r="502" spans="1:2" x14ac:dyDescent="0.2">
      <c r="A502" t="s">
        <v>502</v>
      </c>
      <c r="B502">
        <v>1.3</v>
      </c>
    </row>
    <row r="503" spans="1:2" x14ac:dyDescent="0.2">
      <c r="A503" t="s">
        <v>465</v>
      </c>
      <c r="B503">
        <v>0.38</v>
      </c>
    </row>
    <row r="504" spans="1:2" x14ac:dyDescent="0.2">
      <c r="A504" t="s">
        <v>503</v>
      </c>
      <c r="B504">
        <v>0.35</v>
      </c>
    </row>
    <row r="505" spans="1:2" x14ac:dyDescent="0.2">
      <c r="A505" t="s">
        <v>504</v>
      </c>
      <c r="B505">
        <v>0.13</v>
      </c>
    </row>
    <row r="506" spans="1:2" x14ac:dyDescent="0.2">
      <c r="A506" t="s">
        <v>505</v>
      </c>
      <c r="B506">
        <v>0.25</v>
      </c>
    </row>
    <row r="507" spans="1:2" x14ac:dyDescent="0.2">
      <c r="A507" t="s">
        <v>506</v>
      </c>
      <c r="B507">
        <v>0.15</v>
      </c>
    </row>
    <row r="508" spans="1:2" x14ac:dyDescent="0.2">
      <c r="A508" t="s">
        <v>490</v>
      </c>
      <c r="B508">
        <v>0.5</v>
      </c>
    </row>
    <row r="509" spans="1:2" x14ac:dyDescent="0.2">
      <c r="A509" t="s">
        <v>7</v>
      </c>
      <c r="B509">
        <v>0.23</v>
      </c>
    </row>
    <row r="510" spans="1:2" x14ac:dyDescent="0.2">
      <c r="A510" t="s">
        <v>507</v>
      </c>
      <c r="B510">
        <v>0</v>
      </c>
    </row>
    <row r="511" spans="1:2" x14ac:dyDescent="0.2">
      <c r="A511" t="s">
        <v>477</v>
      </c>
      <c r="B511">
        <v>0.25</v>
      </c>
    </row>
    <row r="512" spans="1:2" x14ac:dyDescent="0.2">
      <c r="A512" t="s">
        <v>483</v>
      </c>
      <c r="B512">
        <v>0.38</v>
      </c>
    </row>
    <row r="513" spans="1:2" x14ac:dyDescent="0.2">
      <c r="A513" t="s">
        <v>483</v>
      </c>
      <c r="B513">
        <v>1</v>
      </c>
    </row>
    <row r="514" spans="1:2" x14ac:dyDescent="0.2">
      <c r="A514" t="s">
        <v>286</v>
      </c>
      <c r="B514">
        <v>0.25</v>
      </c>
    </row>
    <row r="515" spans="1:2" x14ac:dyDescent="0.2">
      <c r="A515" t="s">
        <v>286</v>
      </c>
      <c r="B515">
        <v>0.25</v>
      </c>
    </row>
    <row r="516" spans="1:2" x14ac:dyDescent="0.2">
      <c r="A516" t="s">
        <v>508</v>
      </c>
      <c r="B516">
        <v>0.2</v>
      </c>
    </row>
    <row r="517" spans="1:2" x14ac:dyDescent="0.2">
      <c r="A517" t="s">
        <v>201</v>
      </c>
      <c r="B517">
        <v>0.22</v>
      </c>
    </row>
    <row r="518" spans="1:2" x14ac:dyDescent="0.2">
      <c r="A518" t="s">
        <v>197</v>
      </c>
      <c r="B518">
        <v>0.22</v>
      </c>
    </row>
    <row r="519" spans="1:2" x14ac:dyDescent="0.2">
      <c r="A519" t="s">
        <v>475</v>
      </c>
      <c r="B519">
        <v>0.22</v>
      </c>
    </row>
    <row r="520" spans="1:2" x14ac:dyDescent="0.2">
      <c r="A520" t="s">
        <v>474</v>
      </c>
      <c r="B520">
        <v>0.22</v>
      </c>
    </row>
    <row r="521" spans="1:2" x14ac:dyDescent="0.2">
      <c r="A521" t="s">
        <v>509</v>
      </c>
      <c r="B521">
        <v>0.17</v>
      </c>
    </row>
    <row r="522" spans="1:2" x14ac:dyDescent="0.2">
      <c r="A522" t="s">
        <v>35</v>
      </c>
      <c r="B522">
        <v>0.875</v>
      </c>
    </row>
    <row r="523" spans="1:2" x14ac:dyDescent="0.2">
      <c r="A523" t="s">
        <v>35</v>
      </c>
      <c r="B523">
        <v>33</v>
      </c>
    </row>
    <row r="524" spans="1:2" x14ac:dyDescent="0.2">
      <c r="A524" t="s">
        <v>209</v>
      </c>
      <c r="B524">
        <v>0.875</v>
      </c>
    </row>
    <row r="525" spans="1:2" x14ac:dyDescent="0.2">
      <c r="A525" t="s">
        <v>209</v>
      </c>
      <c r="B525">
        <v>33</v>
      </c>
    </row>
    <row r="526" spans="1:2" x14ac:dyDescent="0.2">
      <c r="A526" t="s">
        <v>510</v>
      </c>
      <c r="B526">
        <v>2</v>
      </c>
    </row>
    <row r="527" spans="1:2" x14ac:dyDescent="0.2">
      <c r="A527" t="s">
        <v>511</v>
      </c>
      <c r="B527">
        <v>2</v>
      </c>
    </row>
    <row r="528" spans="1:2" x14ac:dyDescent="0.2">
      <c r="A528" t="s">
        <v>512</v>
      </c>
      <c r="B528">
        <v>2</v>
      </c>
    </row>
    <row r="529" spans="1:2" x14ac:dyDescent="0.2">
      <c r="A529" t="s">
        <v>513</v>
      </c>
      <c r="B529">
        <v>2</v>
      </c>
    </row>
    <row r="530" spans="1:2" x14ac:dyDescent="0.2">
      <c r="A530" t="s">
        <v>514</v>
      </c>
      <c r="B530">
        <v>2</v>
      </c>
    </row>
    <row r="531" spans="1:2" x14ac:dyDescent="0.2">
      <c r="A531" t="s">
        <v>515</v>
      </c>
      <c r="B531">
        <v>2</v>
      </c>
    </row>
    <row r="532" spans="1:2" x14ac:dyDescent="0.2">
      <c r="A532" t="s">
        <v>516</v>
      </c>
      <c r="B532">
        <v>2</v>
      </c>
    </row>
    <row r="533" spans="1:2" x14ac:dyDescent="0.2">
      <c r="A533" t="s">
        <v>517</v>
      </c>
      <c r="B533">
        <v>2</v>
      </c>
    </row>
    <row r="534" spans="1:2" x14ac:dyDescent="0.2">
      <c r="A534" t="s">
        <v>518</v>
      </c>
      <c r="B534">
        <v>2</v>
      </c>
    </row>
    <row r="535" spans="1:2" x14ac:dyDescent="0.2">
      <c r="A535" t="s">
        <v>519</v>
      </c>
      <c r="B535">
        <v>2</v>
      </c>
    </row>
    <row r="536" spans="1:2" x14ac:dyDescent="0.2">
      <c r="A536" t="s">
        <v>520</v>
      </c>
      <c r="B536">
        <v>2</v>
      </c>
    </row>
    <row r="537" spans="1:2" x14ac:dyDescent="0.2">
      <c r="A537" t="s">
        <v>521</v>
      </c>
      <c r="B537">
        <v>2</v>
      </c>
    </row>
    <row r="538" spans="1:2" x14ac:dyDescent="0.2">
      <c r="A538" t="s">
        <v>522</v>
      </c>
      <c r="B538">
        <v>2</v>
      </c>
    </row>
    <row r="539" spans="1:2" x14ac:dyDescent="0.2">
      <c r="A539" t="s">
        <v>523</v>
      </c>
      <c r="B539">
        <v>2</v>
      </c>
    </row>
    <row r="540" spans="1:2" x14ac:dyDescent="0.2">
      <c r="A540" t="s">
        <v>524</v>
      </c>
      <c r="B540">
        <v>2</v>
      </c>
    </row>
    <row r="541" spans="1:2" x14ac:dyDescent="0.2">
      <c r="A541" t="s">
        <v>525</v>
      </c>
      <c r="B541">
        <v>2</v>
      </c>
    </row>
    <row r="542" spans="1:2" x14ac:dyDescent="0.2">
      <c r="A542" t="s">
        <v>526</v>
      </c>
      <c r="B542">
        <v>2</v>
      </c>
    </row>
    <row r="543" spans="1:2" x14ac:dyDescent="0.2">
      <c r="A543" t="s">
        <v>527</v>
      </c>
      <c r="B543">
        <v>2</v>
      </c>
    </row>
    <row r="544" spans="1:2" x14ac:dyDescent="0.2">
      <c r="A544" t="s">
        <v>528</v>
      </c>
      <c r="B544">
        <v>0.22</v>
      </c>
    </row>
    <row r="545" spans="1:2" x14ac:dyDescent="0.2">
      <c r="A545" t="s">
        <v>529</v>
      </c>
      <c r="B545">
        <v>2</v>
      </c>
    </row>
    <row r="546" spans="1:2" x14ac:dyDescent="0.2">
      <c r="A546" t="s">
        <v>530</v>
      </c>
      <c r="B546">
        <v>2</v>
      </c>
    </row>
    <row r="547" spans="1:2" x14ac:dyDescent="0.2">
      <c r="A547" t="s">
        <v>531</v>
      </c>
      <c r="B547">
        <v>2</v>
      </c>
    </row>
    <row r="548" spans="1:2" x14ac:dyDescent="0.2">
      <c r="A548" t="s">
        <v>532</v>
      </c>
      <c r="B548">
        <v>2</v>
      </c>
    </row>
    <row r="549" spans="1:2" x14ac:dyDescent="0.2">
      <c r="A549" t="s">
        <v>533</v>
      </c>
      <c r="B549">
        <v>2</v>
      </c>
    </row>
    <row r="550" spans="1:2" x14ac:dyDescent="0.2">
      <c r="A550" t="s">
        <v>534</v>
      </c>
      <c r="B550">
        <v>2</v>
      </c>
    </row>
    <row r="551" spans="1:2" x14ac:dyDescent="0.2">
      <c r="A551" t="s">
        <v>535</v>
      </c>
      <c r="B551">
        <v>2</v>
      </c>
    </row>
    <row r="552" spans="1:2" x14ac:dyDescent="0.2">
      <c r="A552" t="s">
        <v>536</v>
      </c>
      <c r="B552">
        <v>2</v>
      </c>
    </row>
    <row r="553" spans="1:2" x14ac:dyDescent="0.2">
      <c r="A553" t="s">
        <v>537</v>
      </c>
      <c r="B553">
        <v>2</v>
      </c>
    </row>
    <row r="554" spans="1:2" x14ac:dyDescent="0.2">
      <c r="A554" t="s">
        <v>538</v>
      </c>
      <c r="B554">
        <v>2</v>
      </c>
    </row>
    <row r="555" spans="1:2" x14ac:dyDescent="0.2">
      <c r="A555" t="s">
        <v>539</v>
      </c>
      <c r="B555">
        <v>0.22</v>
      </c>
    </row>
    <row r="556" spans="1:2" x14ac:dyDescent="0.2">
      <c r="A556" t="s">
        <v>540</v>
      </c>
      <c r="B556">
        <v>0.22</v>
      </c>
    </row>
    <row r="557" spans="1:2" x14ac:dyDescent="0.2">
      <c r="A557" t="s">
        <v>541</v>
      </c>
      <c r="B557">
        <v>0.22</v>
      </c>
    </row>
    <row r="558" spans="1:2" x14ac:dyDescent="0.2">
      <c r="A558" t="s">
        <v>542</v>
      </c>
      <c r="B558">
        <v>0.22</v>
      </c>
    </row>
    <row r="559" spans="1:2" x14ac:dyDescent="0.2">
      <c r="A559" t="s">
        <v>543</v>
      </c>
      <c r="B559">
        <v>2</v>
      </c>
    </row>
    <row r="560" spans="1:2" x14ac:dyDescent="0.2">
      <c r="A560" t="s">
        <v>544</v>
      </c>
      <c r="B560">
        <v>2</v>
      </c>
    </row>
    <row r="561" spans="1:2" x14ac:dyDescent="0.2">
      <c r="A561" t="s">
        <v>545</v>
      </c>
      <c r="B561">
        <v>2</v>
      </c>
    </row>
    <row r="562" spans="1:2" x14ac:dyDescent="0.2">
      <c r="A562" t="s">
        <v>546</v>
      </c>
      <c r="B562">
        <v>0.22</v>
      </c>
    </row>
    <row r="563" spans="1:2" x14ac:dyDescent="0.2">
      <c r="A563" t="s">
        <v>547</v>
      </c>
      <c r="B563">
        <v>2</v>
      </c>
    </row>
    <row r="564" spans="1:2" x14ac:dyDescent="0.2">
      <c r="A564" t="s">
        <v>548</v>
      </c>
      <c r="B564">
        <v>2</v>
      </c>
    </row>
    <row r="565" spans="1:2" x14ac:dyDescent="0.2">
      <c r="A565" t="s">
        <v>549</v>
      </c>
      <c r="B565">
        <v>2</v>
      </c>
    </row>
    <row r="566" spans="1:2" x14ac:dyDescent="0.2">
      <c r="A566" t="s">
        <v>550</v>
      </c>
      <c r="B566">
        <v>2</v>
      </c>
    </row>
    <row r="567" spans="1:2" x14ac:dyDescent="0.2">
      <c r="A567" t="s">
        <v>551</v>
      </c>
      <c r="B567">
        <v>2</v>
      </c>
    </row>
    <row r="568" spans="1:2" x14ac:dyDescent="0.2">
      <c r="A568" t="s">
        <v>552</v>
      </c>
      <c r="B568">
        <v>0.22</v>
      </c>
    </row>
    <row r="569" spans="1:2" x14ac:dyDescent="0.2">
      <c r="A569" t="s">
        <v>553</v>
      </c>
      <c r="B569">
        <v>0.22</v>
      </c>
    </row>
    <row r="570" spans="1:2" x14ac:dyDescent="0.2">
      <c r="A570" t="s">
        <v>554</v>
      </c>
      <c r="B570">
        <v>0.22</v>
      </c>
    </row>
    <row r="571" spans="1:2" x14ac:dyDescent="0.2">
      <c r="A571" t="s">
        <v>555</v>
      </c>
      <c r="B571">
        <v>2</v>
      </c>
    </row>
    <row r="572" spans="1:2" x14ac:dyDescent="0.2">
      <c r="A572" t="s">
        <v>556</v>
      </c>
      <c r="B572">
        <v>2</v>
      </c>
    </row>
    <row r="573" spans="1:2" x14ac:dyDescent="0.2">
      <c r="A573" t="s">
        <v>557</v>
      </c>
      <c r="B573">
        <v>0.22</v>
      </c>
    </row>
    <row r="574" spans="1:2" x14ac:dyDescent="0.2">
      <c r="A574" t="s">
        <v>558</v>
      </c>
      <c r="B574">
        <v>2</v>
      </c>
    </row>
    <row r="575" spans="1:2" x14ac:dyDescent="0.2">
      <c r="A575" t="s">
        <v>559</v>
      </c>
      <c r="B575">
        <v>2</v>
      </c>
    </row>
    <row r="576" spans="1:2" x14ac:dyDescent="0.2">
      <c r="A576" t="s">
        <v>560</v>
      </c>
      <c r="B576">
        <v>2</v>
      </c>
    </row>
    <row r="577" spans="1:2" x14ac:dyDescent="0.2">
      <c r="A577" t="s">
        <v>561</v>
      </c>
      <c r="B577">
        <v>0.22</v>
      </c>
    </row>
    <row r="578" spans="1:2" x14ac:dyDescent="0.2">
      <c r="A578" t="s">
        <v>562</v>
      </c>
      <c r="B578">
        <v>0.22</v>
      </c>
    </row>
    <row r="579" spans="1:2" x14ac:dyDescent="0.2">
      <c r="A579" t="s">
        <v>563</v>
      </c>
      <c r="B579">
        <v>2</v>
      </c>
    </row>
    <row r="580" spans="1:2" x14ac:dyDescent="0.2">
      <c r="A580" t="s">
        <v>564</v>
      </c>
      <c r="B580">
        <v>2</v>
      </c>
    </row>
    <row r="581" spans="1:2" x14ac:dyDescent="0.2">
      <c r="A581" t="s">
        <v>565</v>
      </c>
      <c r="B581">
        <v>2</v>
      </c>
    </row>
    <row r="582" spans="1:2" x14ac:dyDescent="0.2">
      <c r="A582" t="s">
        <v>566</v>
      </c>
      <c r="B582">
        <v>2</v>
      </c>
    </row>
    <row r="583" spans="1:2" x14ac:dyDescent="0.2">
      <c r="A583" t="s">
        <v>567</v>
      </c>
      <c r="B583">
        <v>0</v>
      </c>
    </row>
    <row r="584" spans="1:2" x14ac:dyDescent="0.2">
      <c r="A584" t="s">
        <v>568</v>
      </c>
      <c r="B584">
        <v>2</v>
      </c>
    </row>
    <row r="585" spans="1:2" x14ac:dyDescent="0.2">
      <c r="A585" t="s">
        <v>569</v>
      </c>
      <c r="B585">
        <v>2</v>
      </c>
    </row>
    <row r="586" spans="1:2" x14ac:dyDescent="0.2">
      <c r="A586" t="s">
        <v>570</v>
      </c>
      <c r="B586">
        <v>0.01</v>
      </c>
    </row>
    <row r="587" spans="1:2" x14ac:dyDescent="0.2">
      <c r="A587" t="s">
        <v>571</v>
      </c>
      <c r="B587">
        <v>2</v>
      </c>
    </row>
    <row r="588" spans="1:2" x14ac:dyDescent="0.2">
      <c r="A588" t="s">
        <v>619</v>
      </c>
      <c r="B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 + Weight</vt:lpstr>
      <vt:lpstr>Velocity</vt:lpstr>
      <vt:lpstr>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</dc:creator>
  <cp:keywords/>
  <dc:description/>
  <cp:lastModifiedBy>Microsoft Office User</cp:lastModifiedBy>
  <cp:revision/>
  <dcterms:created xsi:type="dcterms:W3CDTF">2022-11-28T22:15:12Z</dcterms:created>
  <dcterms:modified xsi:type="dcterms:W3CDTF">2022-12-11T20:06:57Z</dcterms:modified>
  <cp:category/>
  <cp:contentStatus/>
</cp:coreProperties>
</file>