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date1904="1" showInkAnnotation="0" autoCompressPictures="0"/>
  <bookViews>
    <workbookView xWindow="0" yWindow="0" windowWidth="25600" windowHeight="14360" tabRatio="500"/>
  </bookViews>
  <sheets>
    <sheet name="nodeReaction_po.tx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Collegamento ipertestuale" xfId="1" builtinId="8" hidden="1"/>
    <cellStyle name="Collegamento visitato" xfId="2" builtinId="9" hidden="1"/>
    <cellStyle name="Normale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nodeReaction_po.txt!$A$1:$A$270</c:f>
              <c:numCache>
                <c:formatCode>General</c:formatCode>
                <c:ptCount val="270"/>
                <c:pt idx="0">
                  <c:v>0.001</c:v>
                </c:pt>
                <c:pt idx="1">
                  <c:v>0.002</c:v>
                </c:pt>
                <c:pt idx="2">
                  <c:v>0.003</c:v>
                </c:pt>
                <c:pt idx="3">
                  <c:v>0.004</c:v>
                </c:pt>
                <c:pt idx="4">
                  <c:v>0.005</c:v>
                </c:pt>
                <c:pt idx="5">
                  <c:v>0.006</c:v>
                </c:pt>
                <c:pt idx="6">
                  <c:v>0.007</c:v>
                </c:pt>
                <c:pt idx="7">
                  <c:v>0.008</c:v>
                </c:pt>
                <c:pt idx="8">
                  <c:v>0.009</c:v>
                </c:pt>
                <c:pt idx="9">
                  <c:v>0.01</c:v>
                </c:pt>
                <c:pt idx="10">
                  <c:v>0.011</c:v>
                </c:pt>
                <c:pt idx="11">
                  <c:v>0.012</c:v>
                </c:pt>
                <c:pt idx="12">
                  <c:v>0.013</c:v>
                </c:pt>
                <c:pt idx="13">
                  <c:v>0.014</c:v>
                </c:pt>
                <c:pt idx="14">
                  <c:v>0.015</c:v>
                </c:pt>
                <c:pt idx="15">
                  <c:v>0.016</c:v>
                </c:pt>
                <c:pt idx="16">
                  <c:v>0.017</c:v>
                </c:pt>
                <c:pt idx="17">
                  <c:v>0.018</c:v>
                </c:pt>
                <c:pt idx="18">
                  <c:v>0.019</c:v>
                </c:pt>
                <c:pt idx="19">
                  <c:v>0.02</c:v>
                </c:pt>
                <c:pt idx="20">
                  <c:v>0.021</c:v>
                </c:pt>
                <c:pt idx="21">
                  <c:v>0.022</c:v>
                </c:pt>
                <c:pt idx="22">
                  <c:v>0.023</c:v>
                </c:pt>
                <c:pt idx="23">
                  <c:v>0.024</c:v>
                </c:pt>
                <c:pt idx="24">
                  <c:v>0.025</c:v>
                </c:pt>
                <c:pt idx="25">
                  <c:v>0.026</c:v>
                </c:pt>
                <c:pt idx="26">
                  <c:v>0.027</c:v>
                </c:pt>
                <c:pt idx="27">
                  <c:v>0.028</c:v>
                </c:pt>
                <c:pt idx="28">
                  <c:v>0.029</c:v>
                </c:pt>
                <c:pt idx="29">
                  <c:v>0.03</c:v>
                </c:pt>
                <c:pt idx="30">
                  <c:v>0.031</c:v>
                </c:pt>
                <c:pt idx="31">
                  <c:v>0.032</c:v>
                </c:pt>
                <c:pt idx="32">
                  <c:v>0.033</c:v>
                </c:pt>
                <c:pt idx="33">
                  <c:v>0.034</c:v>
                </c:pt>
                <c:pt idx="34">
                  <c:v>0.035</c:v>
                </c:pt>
                <c:pt idx="35">
                  <c:v>0.036</c:v>
                </c:pt>
                <c:pt idx="36">
                  <c:v>0.037</c:v>
                </c:pt>
                <c:pt idx="37">
                  <c:v>0.038</c:v>
                </c:pt>
                <c:pt idx="38">
                  <c:v>0.039</c:v>
                </c:pt>
                <c:pt idx="39">
                  <c:v>0.04</c:v>
                </c:pt>
                <c:pt idx="40">
                  <c:v>0.041</c:v>
                </c:pt>
                <c:pt idx="41">
                  <c:v>0.042</c:v>
                </c:pt>
                <c:pt idx="42">
                  <c:v>0.043</c:v>
                </c:pt>
                <c:pt idx="43">
                  <c:v>0.044</c:v>
                </c:pt>
                <c:pt idx="44">
                  <c:v>0.045</c:v>
                </c:pt>
                <c:pt idx="45">
                  <c:v>0.046</c:v>
                </c:pt>
                <c:pt idx="46">
                  <c:v>0.047</c:v>
                </c:pt>
                <c:pt idx="47">
                  <c:v>0.048</c:v>
                </c:pt>
                <c:pt idx="48">
                  <c:v>0.049</c:v>
                </c:pt>
                <c:pt idx="49">
                  <c:v>0.05</c:v>
                </c:pt>
                <c:pt idx="50">
                  <c:v>0.051</c:v>
                </c:pt>
                <c:pt idx="51">
                  <c:v>0.052</c:v>
                </c:pt>
                <c:pt idx="52">
                  <c:v>0.053</c:v>
                </c:pt>
                <c:pt idx="53">
                  <c:v>0.054</c:v>
                </c:pt>
                <c:pt idx="54">
                  <c:v>0.055</c:v>
                </c:pt>
                <c:pt idx="55">
                  <c:v>0.056</c:v>
                </c:pt>
                <c:pt idx="56">
                  <c:v>0.057</c:v>
                </c:pt>
                <c:pt idx="57">
                  <c:v>0.058</c:v>
                </c:pt>
                <c:pt idx="58">
                  <c:v>0.059</c:v>
                </c:pt>
                <c:pt idx="59">
                  <c:v>0.06</c:v>
                </c:pt>
                <c:pt idx="60">
                  <c:v>0.061</c:v>
                </c:pt>
                <c:pt idx="61">
                  <c:v>0.062</c:v>
                </c:pt>
                <c:pt idx="62">
                  <c:v>0.063</c:v>
                </c:pt>
                <c:pt idx="63">
                  <c:v>0.064</c:v>
                </c:pt>
                <c:pt idx="64">
                  <c:v>0.065</c:v>
                </c:pt>
                <c:pt idx="65">
                  <c:v>0.066</c:v>
                </c:pt>
                <c:pt idx="66">
                  <c:v>0.067</c:v>
                </c:pt>
                <c:pt idx="67">
                  <c:v>0.068</c:v>
                </c:pt>
                <c:pt idx="68">
                  <c:v>0.069</c:v>
                </c:pt>
                <c:pt idx="69">
                  <c:v>0.07</c:v>
                </c:pt>
                <c:pt idx="70">
                  <c:v>0.071</c:v>
                </c:pt>
                <c:pt idx="71">
                  <c:v>0.072</c:v>
                </c:pt>
                <c:pt idx="72">
                  <c:v>0.073</c:v>
                </c:pt>
                <c:pt idx="73">
                  <c:v>0.074</c:v>
                </c:pt>
                <c:pt idx="74">
                  <c:v>0.075</c:v>
                </c:pt>
                <c:pt idx="75">
                  <c:v>0.076</c:v>
                </c:pt>
                <c:pt idx="76">
                  <c:v>0.077</c:v>
                </c:pt>
                <c:pt idx="77">
                  <c:v>0.078</c:v>
                </c:pt>
                <c:pt idx="78">
                  <c:v>0.079</c:v>
                </c:pt>
                <c:pt idx="79">
                  <c:v>0.08</c:v>
                </c:pt>
                <c:pt idx="80">
                  <c:v>0.081</c:v>
                </c:pt>
                <c:pt idx="81">
                  <c:v>0.082</c:v>
                </c:pt>
                <c:pt idx="82">
                  <c:v>0.083</c:v>
                </c:pt>
                <c:pt idx="83">
                  <c:v>0.084</c:v>
                </c:pt>
                <c:pt idx="84">
                  <c:v>0.085</c:v>
                </c:pt>
                <c:pt idx="85">
                  <c:v>0.086</c:v>
                </c:pt>
                <c:pt idx="86">
                  <c:v>0.087</c:v>
                </c:pt>
                <c:pt idx="87">
                  <c:v>0.088</c:v>
                </c:pt>
                <c:pt idx="88">
                  <c:v>0.089</c:v>
                </c:pt>
                <c:pt idx="89">
                  <c:v>0.09</c:v>
                </c:pt>
                <c:pt idx="90">
                  <c:v>0.091</c:v>
                </c:pt>
                <c:pt idx="91">
                  <c:v>0.092</c:v>
                </c:pt>
                <c:pt idx="92">
                  <c:v>0.093</c:v>
                </c:pt>
                <c:pt idx="93">
                  <c:v>0.094</c:v>
                </c:pt>
                <c:pt idx="94">
                  <c:v>0.095</c:v>
                </c:pt>
                <c:pt idx="95">
                  <c:v>0.096</c:v>
                </c:pt>
                <c:pt idx="96">
                  <c:v>0.097</c:v>
                </c:pt>
                <c:pt idx="97">
                  <c:v>0.098</c:v>
                </c:pt>
                <c:pt idx="98">
                  <c:v>0.099</c:v>
                </c:pt>
                <c:pt idx="99">
                  <c:v>0.1</c:v>
                </c:pt>
                <c:pt idx="100">
                  <c:v>0.101</c:v>
                </c:pt>
                <c:pt idx="101">
                  <c:v>0.102</c:v>
                </c:pt>
                <c:pt idx="102">
                  <c:v>0.103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</c:v>
                </c:pt>
                <c:pt idx="116">
                  <c:v>0.117</c:v>
                </c:pt>
                <c:pt idx="117">
                  <c:v>0.118</c:v>
                </c:pt>
                <c:pt idx="118">
                  <c:v>0.119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</c:v>
                </c:pt>
                <c:pt idx="131">
                  <c:v>0.132</c:v>
                </c:pt>
                <c:pt idx="132">
                  <c:v>0.133</c:v>
                </c:pt>
                <c:pt idx="133">
                  <c:v>0.134</c:v>
                </c:pt>
                <c:pt idx="134">
                  <c:v>0.135</c:v>
                </c:pt>
                <c:pt idx="135">
                  <c:v>0.136</c:v>
                </c:pt>
                <c:pt idx="136">
                  <c:v>0.137</c:v>
                </c:pt>
                <c:pt idx="137">
                  <c:v>0.138</c:v>
                </c:pt>
                <c:pt idx="138">
                  <c:v>0.139</c:v>
                </c:pt>
                <c:pt idx="139">
                  <c:v>0.14</c:v>
                </c:pt>
                <c:pt idx="140">
                  <c:v>0.141</c:v>
                </c:pt>
                <c:pt idx="141">
                  <c:v>0.142</c:v>
                </c:pt>
                <c:pt idx="142">
                  <c:v>0.143</c:v>
                </c:pt>
                <c:pt idx="143">
                  <c:v>0.144</c:v>
                </c:pt>
                <c:pt idx="144">
                  <c:v>0.145</c:v>
                </c:pt>
                <c:pt idx="145">
                  <c:v>0.146</c:v>
                </c:pt>
                <c:pt idx="146">
                  <c:v>0.147</c:v>
                </c:pt>
                <c:pt idx="147">
                  <c:v>0.148</c:v>
                </c:pt>
                <c:pt idx="148">
                  <c:v>0.149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</c:v>
                </c:pt>
                <c:pt idx="162">
                  <c:v>0.163</c:v>
                </c:pt>
                <c:pt idx="163">
                  <c:v>0.164</c:v>
                </c:pt>
                <c:pt idx="164">
                  <c:v>0.165</c:v>
                </c:pt>
                <c:pt idx="165">
                  <c:v>0.166</c:v>
                </c:pt>
                <c:pt idx="166">
                  <c:v>0.167</c:v>
                </c:pt>
                <c:pt idx="167">
                  <c:v>0.168</c:v>
                </c:pt>
                <c:pt idx="168">
                  <c:v>0.169</c:v>
                </c:pt>
                <c:pt idx="169">
                  <c:v>0.17</c:v>
                </c:pt>
                <c:pt idx="170">
                  <c:v>0.171</c:v>
                </c:pt>
                <c:pt idx="171">
                  <c:v>0.172</c:v>
                </c:pt>
                <c:pt idx="172">
                  <c:v>0.173</c:v>
                </c:pt>
                <c:pt idx="173">
                  <c:v>0.174</c:v>
                </c:pt>
                <c:pt idx="174">
                  <c:v>0.175</c:v>
                </c:pt>
                <c:pt idx="175">
                  <c:v>0.176</c:v>
                </c:pt>
                <c:pt idx="176">
                  <c:v>0.177</c:v>
                </c:pt>
                <c:pt idx="177">
                  <c:v>0.178</c:v>
                </c:pt>
                <c:pt idx="178">
                  <c:v>0.179</c:v>
                </c:pt>
                <c:pt idx="179">
                  <c:v>0.18</c:v>
                </c:pt>
                <c:pt idx="180">
                  <c:v>0.181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</c:v>
                </c:pt>
                <c:pt idx="194">
                  <c:v>0.195</c:v>
                </c:pt>
                <c:pt idx="195">
                  <c:v>0.196</c:v>
                </c:pt>
                <c:pt idx="196">
                  <c:v>0.197</c:v>
                </c:pt>
                <c:pt idx="197">
                  <c:v>0.198</c:v>
                </c:pt>
                <c:pt idx="198">
                  <c:v>0.199</c:v>
                </c:pt>
                <c:pt idx="199">
                  <c:v>0.2</c:v>
                </c:pt>
                <c:pt idx="200">
                  <c:v>0.201</c:v>
                </c:pt>
                <c:pt idx="201">
                  <c:v>0.202</c:v>
                </c:pt>
                <c:pt idx="202">
                  <c:v>0.203</c:v>
                </c:pt>
                <c:pt idx="203">
                  <c:v>0.204</c:v>
                </c:pt>
                <c:pt idx="204">
                  <c:v>0.205</c:v>
                </c:pt>
                <c:pt idx="205">
                  <c:v>0.206</c:v>
                </c:pt>
                <c:pt idx="206">
                  <c:v>0.207</c:v>
                </c:pt>
                <c:pt idx="207">
                  <c:v>0.208</c:v>
                </c:pt>
                <c:pt idx="208">
                  <c:v>0.209</c:v>
                </c:pt>
                <c:pt idx="209">
                  <c:v>0.21</c:v>
                </c:pt>
                <c:pt idx="210">
                  <c:v>0.211</c:v>
                </c:pt>
                <c:pt idx="211">
                  <c:v>0.212</c:v>
                </c:pt>
                <c:pt idx="212">
                  <c:v>0.213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</c:v>
                </c:pt>
                <c:pt idx="225">
                  <c:v>0.226</c:v>
                </c:pt>
                <c:pt idx="226">
                  <c:v>0.227</c:v>
                </c:pt>
                <c:pt idx="227">
                  <c:v>0.228</c:v>
                </c:pt>
                <c:pt idx="228">
                  <c:v>0.229</c:v>
                </c:pt>
                <c:pt idx="229">
                  <c:v>0.23</c:v>
                </c:pt>
                <c:pt idx="230">
                  <c:v>0.231</c:v>
                </c:pt>
                <c:pt idx="231">
                  <c:v>0.232</c:v>
                </c:pt>
                <c:pt idx="232">
                  <c:v>0.233</c:v>
                </c:pt>
                <c:pt idx="233">
                  <c:v>0.234</c:v>
                </c:pt>
                <c:pt idx="234">
                  <c:v>0.235</c:v>
                </c:pt>
                <c:pt idx="235">
                  <c:v>0.236</c:v>
                </c:pt>
                <c:pt idx="236">
                  <c:v>0.237</c:v>
                </c:pt>
                <c:pt idx="237">
                  <c:v>0.238</c:v>
                </c:pt>
                <c:pt idx="238">
                  <c:v>0.239</c:v>
                </c:pt>
                <c:pt idx="239">
                  <c:v>0.24</c:v>
                </c:pt>
                <c:pt idx="240">
                  <c:v>0.241</c:v>
                </c:pt>
                <c:pt idx="241">
                  <c:v>0.242</c:v>
                </c:pt>
                <c:pt idx="242">
                  <c:v>0.243</c:v>
                </c:pt>
                <c:pt idx="243">
                  <c:v>0.244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</c:v>
                </c:pt>
                <c:pt idx="256">
                  <c:v>0.257</c:v>
                </c:pt>
                <c:pt idx="257">
                  <c:v>0.258</c:v>
                </c:pt>
                <c:pt idx="258">
                  <c:v>0.259</c:v>
                </c:pt>
                <c:pt idx="259">
                  <c:v>0.26</c:v>
                </c:pt>
                <c:pt idx="260">
                  <c:v>0.261</c:v>
                </c:pt>
                <c:pt idx="261">
                  <c:v>0.262</c:v>
                </c:pt>
                <c:pt idx="262">
                  <c:v>0.263</c:v>
                </c:pt>
                <c:pt idx="263">
                  <c:v>0.264</c:v>
                </c:pt>
                <c:pt idx="264">
                  <c:v>0.265</c:v>
                </c:pt>
                <c:pt idx="265">
                  <c:v>0.266</c:v>
                </c:pt>
                <c:pt idx="266">
                  <c:v>0.267</c:v>
                </c:pt>
                <c:pt idx="267">
                  <c:v>0.268</c:v>
                </c:pt>
                <c:pt idx="268">
                  <c:v>0.269</c:v>
                </c:pt>
                <c:pt idx="269">
                  <c:v>0.27</c:v>
                </c:pt>
              </c:numCache>
            </c:numRef>
          </c:xVal>
          <c:yVal>
            <c:numRef>
              <c:f>nodeReaction_po.txt!$E$1:$E$270</c:f>
              <c:numCache>
                <c:formatCode>General</c:formatCode>
                <c:ptCount val="270"/>
                <c:pt idx="0">
                  <c:v>-3.30204</c:v>
                </c:pt>
                <c:pt idx="1">
                  <c:v>-6.60004</c:v>
                </c:pt>
                <c:pt idx="2">
                  <c:v>-9.83978</c:v>
                </c:pt>
                <c:pt idx="3">
                  <c:v>-12.7302</c:v>
                </c:pt>
                <c:pt idx="4">
                  <c:v>-15.18943</c:v>
                </c:pt>
                <c:pt idx="5">
                  <c:v>-17.33919</c:v>
                </c:pt>
                <c:pt idx="6">
                  <c:v>-19.24855</c:v>
                </c:pt>
                <c:pt idx="7">
                  <c:v>-20.92358</c:v>
                </c:pt>
                <c:pt idx="8">
                  <c:v>-22.41604</c:v>
                </c:pt>
                <c:pt idx="9">
                  <c:v>-23.76288</c:v>
                </c:pt>
                <c:pt idx="10">
                  <c:v>-25.00581</c:v>
                </c:pt>
                <c:pt idx="11">
                  <c:v>-26.1686</c:v>
                </c:pt>
                <c:pt idx="12">
                  <c:v>-27.26415</c:v>
                </c:pt>
                <c:pt idx="13">
                  <c:v>-28.30631</c:v>
                </c:pt>
                <c:pt idx="14">
                  <c:v>-29.30714</c:v>
                </c:pt>
                <c:pt idx="15">
                  <c:v>-30.27056</c:v>
                </c:pt>
                <c:pt idx="16">
                  <c:v>-31.208</c:v>
                </c:pt>
                <c:pt idx="17">
                  <c:v>-32.11347</c:v>
                </c:pt>
                <c:pt idx="18">
                  <c:v>-33.00641</c:v>
                </c:pt>
                <c:pt idx="19">
                  <c:v>-33.8697</c:v>
                </c:pt>
                <c:pt idx="20">
                  <c:v>-34.7194</c:v>
                </c:pt>
                <c:pt idx="21">
                  <c:v>-35.5543</c:v>
                </c:pt>
                <c:pt idx="22">
                  <c:v>-36.383</c:v>
                </c:pt>
                <c:pt idx="23">
                  <c:v>-37.1874</c:v>
                </c:pt>
                <c:pt idx="24">
                  <c:v>-37.9887</c:v>
                </c:pt>
                <c:pt idx="25">
                  <c:v>-38.7836</c:v>
                </c:pt>
                <c:pt idx="26">
                  <c:v>-39.5641</c:v>
                </c:pt>
                <c:pt idx="27">
                  <c:v>-40.3342</c:v>
                </c:pt>
                <c:pt idx="28">
                  <c:v>-41.1053</c:v>
                </c:pt>
                <c:pt idx="29">
                  <c:v>-41.8702</c:v>
                </c:pt>
                <c:pt idx="30">
                  <c:v>-42.6208</c:v>
                </c:pt>
                <c:pt idx="31">
                  <c:v>-43.3745</c:v>
                </c:pt>
                <c:pt idx="32">
                  <c:v>-44.1231</c:v>
                </c:pt>
                <c:pt idx="33">
                  <c:v>-44.8661</c:v>
                </c:pt>
                <c:pt idx="34">
                  <c:v>-45.602</c:v>
                </c:pt>
                <c:pt idx="35">
                  <c:v>-46.3281</c:v>
                </c:pt>
                <c:pt idx="36">
                  <c:v>-47.0587</c:v>
                </c:pt>
                <c:pt idx="37">
                  <c:v>-47.7845</c:v>
                </c:pt>
                <c:pt idx="38">
                  <c:v>-48.5079</c:v>
                </c:pt>
                <c:pt idx="39">
                  <c:v>-49.2303</c:v>
                </c:pt>
                <c:pt idx="40">
                  <c:v>-49.9387</c:v>
                </c:pt>
                <c:pt idx="41">
                  <c:v>-50.6495</c:v>
                </c:pt>
                <c:pt idx="42">
                  <c:v>-51.3658</c:v>
                </c:pt>
                <c:pt idx="43">
                  <c:v>-52.0725</c:v>
                </c:pt>
                <c:pt idx="44">
                  <c:v>-52.7746</c:v>
                </c:pt>
                <c:pt idx="45">
                  <c:v>-53.4795</c:v>
                </c:pt>
                <c:pt idx="46">
                  <c:v>-54.1718</c:v>
                </c:pt>
                <c:pt idx="47">
                  <c:v>-54.86490000000001</c:v>
                </c:pt>
                <c:pt idx="48">
                  <c:v>-55.5587</c:v>
                </c:pt>
                <c:pt idx="49">
                  <c:v>-56.2497</c:v>
                </c:pt>
                <c:pt idx="50">
                  <c:v>-56.9405</c:v>
                </c:pt>
                <c:pt idx="51">
                  <c:v>-57.6306</c:v>
                </c:pt>
                <c:pt idx="52">
                  <c:v>-58.3229</c:v>
                </c:pt>
                <c:pt idx="53">
                  <c:v>-59.0094</c:v>
                </c:pt>
                <c:pt idx="54">
                  <c:v>-59.6963</c:v>
                </c:pt>
                <c:pt idx="55">
                  <c:v>-60.3767</c:v>
                </c:pt>
                <c:pt idx="56">
                  <c:v>-61.0571</c:v>
                </c:pt>
                <c:pt idx="57">
                  <c:v>-61.7341</c:v>
                </c:pt>
                <c:pt idx="58">
                  <c:v>-62.4113</c:v>
                </c:pt>
                <c:pt idx="59">
                  <c:v>-63.0909</c:v>
                </c:pt>
                <c:pt idx="60">
                  <c:v>-63.7658</c:v>
                </c:pt>
                <c:pt idx="61">
                  <c:v>-64.4423</c:v>
                </c:pt>
                <c:pt idx="62">
                  <c:v>-65.1121</c:v>
                </c:pt>
                <c:pt idx="63">
                  <c:v>-65.7815</c:v>
                </c:pt>
                <c:pt idx="64">
                  <c:v>-66.45</c:v>
                </c:pt>
                <c:pt idx="65">
                  <c:v>-67.1186</c:v>
                </c:pt>
                <c:pt idx="66">
                  <c:v>-67.7875</c:v>
                </c:pt>
                <c:pt idx="67">
                  <c:v>-68.4614</c:v>
                </c:pt>
                <c:pt idx="68">
                  <c:v>-69.12480000000001</c:v>
                </c:pt>
                <c:pt idx="69">
                  <c:v>-69.7843</c:v>
                </c:pt>
                <c:pt idx="70">
                  <c:v>-70.4445</c:v>
                </c:pt>
                <c:pt idx="71">
                  <c:v>-71.1049</c:v>
                </c:pt>
                <c:pt idx="72">
                  <c:v>-71.7655</c:v>
                </c:pt>
                <c:pt idx="73">
                  <c:v>-72.4281</c:v>
                </c:pt>
                <c:pt idx="74">
                  <c:v>-73.0899</c:v>
                </c:pt>
                <c:pt idx="75">
                  <c:v>-73.7446</c:v>
                </c:pt>
                <c:pt idx="76">
                  <c:v>-74.4003</c:v>
                </c:pt>
                <c:pt idx="77">
                  <c:v>-75.0564</c:v>
                </c:pt>
                <c:pt idx="78">
                  <c:v>-75.7126</c:v>
                </c:pt>
                <c:pt idx="79">
                  <c:v>-76.36930000000001</c:v>
                </c:pt>
                <c:pt idx="80">
                  <c:v>-77.0245</c:v>
                </c:pt>
                <c:pt idx="81">
                  <c:v>-77.68089999999999</c:v>
                </c:pt>
                <c:pt idx="82">
                  <c:v>-78.333</c:v>
                </c:pt>
                <c:pt idx="83">
                  <c:v>-78.9853</c:v>
                </c:pt>
                <c:pt idx="84">
                  <c:v>-79.63679999999999</c:v>
                </c:pt>
                <c:pt idx="85">
                  <c:v>-80.28880000000001</c:v>
                </c:pt>
                <c:pt idx="86">
                  <c:v>-80.9387</c:v>
                </c:pt>
                <c:pt idx="87">
                  <c:v>-81.589</c:v>
                </c:pt>
                <c:pt idx="88">
                  <c:v>-82.2385</c:v>
                </c:pt>
                <c:pt idx="89">
                  <c:v>-82.88809999999999</c:v>
                </c:pt>
                <c:pt idx="90">
                  <c:v>-83.5368</c:v>
                </c:pt>
                <c:pt idx="91">
                  <c:v>-84.1853</c:v>
                </c:pt>
                <c:pt idx="92">
                  <c:v>-84.8335</c:v>
                </c:pt>
                <c:pt idx="93">
                  <c:v>-85.4764</c:v>
                </c:pt>
                <c:pt idx="94">
                  <c:v>-86.1199</c:v>
                </c:pt>
                <c:pt idx="95">
                  <c:v>-86.7634</c:v>
                </c:pt>
                <c:pt idx="96">
                  <c:v>-87.4064</c:v>
                </c:pt>
                <c:pt idx="97">
                  <c:v>-88.0494</c:v>
                </c:pt>
                <c:pt idx="98">
                  <c:v>-88.6921</c:v>
                </c:pt>
                <c:pt idx="99">
                  <c:v>-89.3373</c:v>
                </c:pt>
                <c:pt idx="100">
                  <c:v>-89.9775</c:v>
                </c:pt>
                <c:pt idx="101">
                  <c:v>-90.6177</c:v>
                </c:pt>
                <c:pt idx="102">
                  <c:v>-91.2579</c:v>
                </c:pt>
                <c:pt idx="103">
                  <c:v>-91.8979</c:v>
                </c:pt>
                <c:pt idx="104">
                  <c:v>-92.53670000000001</c:v>
                </c:pt>
                <c:pt idx="105">
                  <c:v>-93.17830000000001</c:v>
                </c:pt>
                <c:pt idx="106">
                  <c:v>-93.8148</c:v>
                </c:pt>
                <c:pt idx="107">
                  <c:v>-94.4547</c:v>
                </c:pt>
                <c:pt idx="108">
                  <c:v>-95.0879</c:v>
                </c:pt>
                <c:pt idx="109">
                  <c:v>-95.7213</c:v>
                </c:pt>
                <c:pt idx="110">
                  <c:v>-96.3547</c:v>
                </c:pt>
                <c:pt idx="111">
                  <c:v>-96.98769999999998</c:v>
                </c:pt>
                <c:pt idx="112">
                  <c:v>-97.62049999999999</c:v>
                </c:pt>
                <c:pt idx="113">
                  <c:v>-98.25239999999999</c:v>
                </c:pt>
                <c:pt idx="114">
                  <c:v>-98.8831</c:v>
                </c:pt>
                <c:pt idx="115">
                  <c:v>-99.514</c:v>
                </c:pt>
                <c:pt idx="116">
                  <c:v>-100.141</c:v>
                </c:pt>
                <c:pt idx="117">
                  <c:v>-100.7672</c:v>
                </c:pt>
                <c:pt idx="118">
                  <c:v>-101.3916</c:v>
                </c:pt>
                <c:pt idx="119">
                  <c:v>-102.0147</c:v>
                </c:pt>
                <c:pt idx="120">
                  <c:v>-102.6356</c:v>
                </c:pt>
                <c:pt idx="121">
                  <c:v>-103.2544</c:v>
                </c:pt>
                <c:pt idx="122">
                  <c:v>-103.8707</c:v>
                </c:pt>
                <c:pt idx="123">
                  <c:v>-104.4845</c:v>
                </c:pt>
                <c:pt idx="124">
                  <c:v>-105.0964</c:v>
                </c:pt>
                <c:pt idx="125">
                  <c:v>-105.7023</c:v>
                </c:pt>
                <c:pt idx="126">
                  <c:v>-106.3018</c:v>
                </c:pt>
                <c:pt idx="127">
                  <c:v>-106.8969</c:v>
                </c:pt>
                <c:pt idx="128">
                  <c:v>-107.4863</c:v>
                </c:pt>
                <c:pt idx="129">
                  <c:v>-108.0699</c:v>
                </c:pt>
                <c:pt idx="130">
                  <c:v>-108.6468</c:v>
                </c:pt>
                <c:pt idx="131">
                  <c:v>-109.2161</c:v>
                </c:pt>
                <c:pt idx="132">
                  <c:v>-109.7774</c:v>
                </c:pt>
                <c:pt idx="133">
                  <c:v>-110.3288</c:v>
                </c:pt>
                <c:pt idx="134">
                  <c:v>-110.8707</c:v>
                </c:pt>
                <c:pt idx="135">
                  <c:v>-111.4021</c:v>
                </c:pt>
                <c:pt idx="136">
                  <c:v>-111.9228</c:v>
                </c:pt>
                <c:pt idx="137">
                  <c:v>-112.4326</c:v>
                </c:pt>
                <c:pt idx="138">
                  <c:v>-112.9324</c:v>
                </c:pt>
                <c:pt idx="139">
                  <c:v>-113.4187</c:v>
                </c:pt>
                <c:pt idx="140">
                  <c:v>-113.8941</c:v>
                </c:pt>
                <c:pt idx="141">
                  <c:v>-114.3583</c:v>
                </c:pt>
                <c:pt idx="142">
                  <c:v>-114.8124</c:v>
                </c:pt>
                <c:pt idx="143">
                  <c:v>-115.2568</c:v>
                </c:pt>
                <c:pt idx="144">
                  <c:v>-115.6922</c:v>
                </c:pt>
                <c:pt idx="145">
                  <c:v>-116.1186</c:v>
                </c:pt>
                <c:pt idx="146">
                  <c:v>-116.5364</c:v>
                </c:pt>
                <c:pt idx="147">
                  <c:v>-116.9441</c:v>
                </c:pt>
                <c:pt idx="148">
                  <c:v>-117.342</c:v>
                </c:pt>
                <c:pt idx="149">
                  <c:v>-117.7308</c:v>
                </c:pt>
                <c:pt idx="150">
                  <c:v>-118.1106</c:v>
                </c:pt>
                <c:pt idx="151">
                  <c:v>-118.4813</c:v>
                </c:pt>
                <c:pt idx="152">
                  <c:v>-118.8432</c:v>
                </c:pt>
                <c:pt idx="153">
                  <c:v>-119.1966</c:v>
                </c:pt>
                <c:pt idx="154">
                  <c:v>-119.5421</c:v>
                </c:pt>
                <c:pt idx="155">
                  <c:v>-119.8801</c:v>
                </c:pt>
                <c:pt idx="156">
                  <c:v>-120.2114</c:v>
                </c:pt>
                <c:pt idx="157">
                  <c:v>-120.5367</c:v>
                </c:pt>
                <c:pt idx="158">
                  <c:v>-120.8561</c:v>
                </c:pt>
                <c:pt idx="159">
                  <c:v>-121.1704</c:v>
                </c:pt>
                <c:pt idx="160">
                  <c:v>-121.4798</c:v>
                </c:pt>
                <c:pt idx="161">
                  <c:v>-121.7844</c:v>
                </c:pt>
                <c:pt idx="162">
                  <c:v>-122.0844</c:v>
                </c:pt>
                <c:pt idx="163">
                  <c:v>-122.3796</c:v>
                </c:pt>
                <c:pt idx="164">
                  <c:v>-122.6695</c:v>
                </c:pt>
                <c:pt idx="165">
                  <c:v>-122.954</c:v>
                </c:pt>
                <c:pt idx="166">
                  <c:v>-123.2327</c:v>
                </c:pt>
                <c:pt idx="167">
                  <c:v>-123.5046</c:v>
                </c:pt>
                <c:pt idx="168">
                  <c:v>-123.7695</c:v>
                </c:pt>
                <c:pt idx="169">
                  <c:v>-124.0272</c:v>
                </c:pt>
                <c:pt idx="170">
                  <c:v>-124.2773</c:v>
                </c:pt>
                <c:pt idx="171">
                  <c:v>-124.5199</c:v>
                </c:pt>
                <c:pt idx="172">
                  <c:v>-124.7551</c:v>
                </c:pt>
                <c:pt idx="173">
                  <c:v>-124.9776</c:v>
                </c:pt>
                <c:pt idx="174">
                  <c:v>-125.1961</c:v>
                </c:pt>
                <c:pt idx="175">
                  <c:v>-125.4082</c:v>
                </c:pt>
                <c:pt idx="176">
                  <c:v>-125.6148</c:v>
                </c:pt>
                <c:pt idx="177">
                  <c:v>-125.8168</c:v>
                </c:pt>
                <c:pt idx="178">
                  <c:v>-126.0148</c:v>
                </c:pt>
                <c:pt idx="179">
                  <c:v>-126.2094</c:v>
                </c:pt>
                <c:pt idx="180">
                  <c:v>-126.4009</c:v>
                </c:pt>
                <c:pt idx="181">
                  <c:v>-126.5896</c:v>
                </c:pt>
                <c:pt idx="182">
                  <c:v>-126.7759</c:v>
                </c:pt>
                <c:pt idx="183">
                  <c:v>-126.949</c:v>
                </c:pt>
                <c:pt idx="184">
                  <c:v>-127.1261</c:v>
                </c:pt>
                <c:pt idx="185">
                  <c:v>-127.2998</c:v>
                </c:pt>
                <c:pt idx="186">
                  <c:v>-127.4699</c:v>
                </c:pt>
                <c:pt idx="187">
                  <c:v>-127.6365</c:v>
                </c:pt>
                <c:pt idx="188">
                  <c:v>-127.7988</c:v>
                </c:pt>
                <c:pt idx="189">
                  <c:v>-127.9562</c:v>
                </c:pt>
                <c:pt idx="190">
                  <c:v>-128.1089</c:v>
                </c:pt>
                <c:pt idx="191">
                  <c:v>-128.2563</c:v>
                </c:pt>
                <c:pt idx="192">
                  <c:v>-128.398</c:v>
                </c:pt>
                <c:pt idx="193">
                  <c:v>-128.5342</c:v>
                </c:pt>
                <c:pt idx="194">
                  <c:v>-128.6634</c:v>
                </c:pt>
                <c:pt idx="195">
                  <c:v>-128.7862</c:v>
                </c:pt>
                <c:pt idx="196">
                  <c:v>-128.9027</c:v>
                </c:pt>
                <c:pt idx="197">
                  <c:v>-129.0133</c:v>
                </c:pt>
                <c:pt idx="198">
                  <c:v>-129.1182</c:v>
                </c:pt>
                <c:pt idx="199">
                  <c:v>-129.218</c:v>
                </c:pt>
                <c:pt idx="200">
                  <c:v>-129.3133</c:v>
                </c:pt>
                <c:pt idx="201">
                  <c:v>-129.4046</c:v>
                </c:pt>
                <c:pt idx="202">
                  <c:v>-129.4922</c:v>
                </c:pt>
                <c:pt idx="203">
                  <c:v>-129.5769</c:v>
                </c:pt>
                <c:pt idx="204">
                  <c:v>-129.659</c:v>
                </c:pt>
                <c:pt idx="205">
                  <c:v>-129.739</c:v>
                </c:pt>
                <c:pt idx="206">
                  <c:v>-129.8171</c:v>
                </c:pt>
                <c:pt idx="207">
                  <c:v>-129.8916</c:v>
                </c:pt>
                <c:pt idx="208">
                  <c:v>-129.9624</c:v>
                </c:pt>
                <c:pt idx="209">
                  <c:v>-130.032</c:v>
                </c:pt>
                <c:pt idx="210">
                  <c:v>-130.1004</c:v>
                </c:pt>
                <c:pt idx="211">
                  <c:v>-130.1677</c:v>
                </c:pt>
                <c:pt idx="212">
                  <c:v>-130.2342</c:v>
                </c:pt>
                <c:pt idx="213">
                  <c:v>-130.2995</c:v>
                </c:pt>
                <c:pt idx="214">
                  <c:v>-130.3636</c:v>
                </c:pt>
                <c:pt idx="215">
                  <c:v>-130.4269</c:v>
                </c:pt>
                <c:pt idx="216">
                  <c:v>-130.4892</c:v>
                </c:pt>
                <c:pt idx="217">
                  <c:v>-130.5506</c:v>
                </c:pt>
                <c:pt idx="218">
                  <c:v>-130.611</c:v>
                </c:pt>
                <c:pt idx="219">
                  <c:v>-130.6703</c:v>
                </c:pt>
                <c:pt idx="220">
                  <c:v>-130.7282</c:v>
                </c:pt>
                <c:pt idx="221">
                  <c:v>-130.7849</c:v>
                </c:pt>
                <c:pt idx="222">
                  <c:v>-130.8398</c:v>
                </c:pt>
                <c:pt idx="223">
                  <c:v>-130.8929</c:v>
                </c:pt>
                <c:pt idx="224">
                  <c:v>-130.9376</c:v>
                </c:pt>
                <c:pt idx="225">
                  <c:v>-130.9806</c:v>
                </c:pt>
                <c:pt idx="226">
                  <c:v>-131.0204</c:v>
                </c:pt>
                <c:pt idx="227">
                  <c:v>-131.057</c:v>
                </c:pt>
                <c:pt idx="228">
                  <c:v>-131.0902</c:v>
                </c:pt>
                <c:pt idx="229">
                  <c:v>-131.1199</c:v>
                </c:pt>
                <c:pt idx="230">
                  <c:v>-131.1458</c:v>
                </c:pt>
                <c:pt idx="231">
                  <c:v>-131.168</c:v>
                </c:pt>
                <c:pt idx="232">
                  <c:v>-131.1863</c:v>
                </c:pt>
                <c:pt idx="233">
                  <c:v>-131.2011</c:v>
                </c:pt>
                <c:pt idx="234">
                  <c:v>-131.2121</c:v>
                </c:pt>
                <c:pt idx="235">
                  <c:v>-131.2196</c:v>
                </c:pt>
                <c:pt idx="236">
                  <c:v>-131.224</c:v>
                </c:pt>
                <c:pt idx="237">
                  <c:v>-131.2251</c:v>
                </c:pt>
                <c:pt idx="238">
                  <c:v>-131.2235</c:v>
                </c:pt>
                <c:pt idx="239">
                  <c:v>-131.217</c:v>
                </c:pt>
                <c:pt idx="240">
                  <c:v>-131.2095</c:v>
                </c:pt>
                <c:pt idx="241">
                  <c:v>-131.1999</c:v>
                </c:pt>
                <c:pt idx="242">
                  <c:v>-131.1884</c:v>
                </c:pt>
                <c:pt idx="243">
                  <c:v>-131.1752</c:v>
                </c:pt>
                <c:pt idx="244">
                  <c:v>-131.1605</c:v>
                </c:pt>
                <c:pt idx="245">
                  <c:v>-131.1446</c:v>
                </c:pt>
                <c:pt idx="246">
                  <c:v>-131.1276</c:v>
                </c:pt>
                <c:pt idx="247">
                  <c:v>-131.1097</c:v>
                </c:pt>
                <c:pt idx="248">
                  <c:v>-131.091</c:v>
                </c:pt>
                <c:pt idx="249">
                  <c:v>-131.0716</c:v>
                </c:pt>
                <c:pt idx="250">
                  <c:v>-131.0514</c:v>
                </c:pt>
                <c:pt idx="251">
                  <c:v>-131.0307</c:v>
                </c:pt>
                <c:pt idx="252">
                  <c:v>-131.0095</c:v>
                </c:pt>
                <c:pt idx="253">
                  <c:v>-130.9879</c:v>
                </c:pt>
                <c:pt idx="254">
                  <c:v>-130.9661</c:v>
                </c:pt>
                <c:pt idx="255">
                  <c:v>-130.9437</c:v>
                </c:pt>
                <c:pt idx="256">
                  <c:v>-130.915</c:v>
                </c:pt>
                <c:pt idx="257">
                  <c:v>-130.8887</c:v>
                </c:pt>
                <c:pt idx="258">
                  <c:v>-130.8619</c:v>
                </c:pt>
                <c:pt idx="259">
                  <c:v>-130.8345</c:v>
                </c:pt>
                <c:pt idx="260">
                  <c:v>-130.8068</c:v>
                </c:pt>
                <c:pt idx="261">
                  <c:v>-130.7786</c:v>
                </c:pt>
                <c:pt idx="262">
                  <c:v>-130.7501</c:v>
                </c:pt>
                <c:pt idx="263">
                  <c:v>-130.7215</c:v>
                </c:pt>
                <c:pt idx="264">
                  <c:v>-130.6925</c:v>
                </c:pt>
                <c:pt idx="265">
                  <c:v>-130.6633</c:v>
                </c:pt>
                <c:pt idx="266">
                  <c:v>-130.6339</c:v>
                </c:pt>
                <c:pt idx="267">
                  <c:v>-130.6043</c:v>
                </c:pt>
                <c:pt idx="268">
                  <c:v>-130.5744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nodeReaction_po.txt!$A$1:$A$270</c:f>
              <c:numCache>
                <c:formatCode>General</c:formatCode>
                <c:ptCount val="270"/>
                <c:pt idx="0">
                  <c:v>0.001</c:v>
                </c:pt>
                <c:pt idx="1">
                  <c:v>0.002</c:v>
                </c:pt>
                <c:pt idx="2">
                  <c:v>0.003</c:v>
                </c:pt>
                <c:pt idx="3">
                  <c:v>0.004</c:v>
                </c:pt>
                <c:pt idx="4">
                  <c:v>0.005</c:v>
                </c:pt>
                <c:pt idx="5">
                  <c:v>0.006</c:v>
                </c:pt>
                <c:pt idx="6">
                  <c:v>0.007</c:v>
                </c:pt>
                <c:pt idx="7">
                  <c:v>0.008</c:v>
                </c:pt>
                <c:pt idx="8">
                  <c:v>0.009</c:v>
                </c:pt>
                <c:pt idx="9">
                  <c:v>0.01</c:v>
                </c:pt>
                <c:pt idx="10">
                  <c:v>0.011</c:v>
                </c:pt>
                <c:pt idx="11">
                  <c:v>0.012</c:v>
                </c:pt>
                <c:pt idx="12">
                  <c:v>0.013</c:v>
                </c:pt>
                <c:pt idx="13">
                  <c:v>0.014</c:v>
                </c:pt>
                <c:pt idx="14">
                  <c:v>0.015</c:v>
                </c:pt>
                <c:pt idx="15">
                  <c:v>0.016</c:v>
                </c:pt>
                <c:pt idx="16">
                  <c:v>0.017</c:v>
                </c:pt>
                <c:pt idx="17">
                  <c:v>0.018</c:v>
                </c:pt>
                <c:pt idx="18">
                  <c:v>0.019</c:v>
                </c:pt>
                <c:pt idx="19">
                  <c:v>0.02</c:v>
                </c:pt>
                <c:pt idx="20">
                  <c:v>0.021</c:v>
                </c:pt>
                <c:pt idx="21">
                  <c:v>0.022</c:v>
                </c:pt>
                <c:pt idx="22">
                  <c:v>0.023</c:v>
                </c:pt>
                <c:pt idx="23">
                  <c:v>0.024</c:v>
                </c:pt>
                <c:pt idx="24">
                  <c:v>0.025</c:v>
                </c:pt>
                <c:pt idx="25">
                  <c:v>0.026</c:v>
                </c:pt>
                <c:pt idx="26">
                  <c:v>0.027</c:v>
                </c:pt>
                <c:pt idx="27">
                  <c:v>0.028</c:v>
                </c:pt>
                <c:pt idx="28">
                  <c:v>0.029</c:v>
                </c:pt>
                <c:pt idx="29">
                  <c:v>0.03</c:v>
                </c:pt>
                <c:pt idx="30">
                  <c:v>0.031</c:v>
                </c:pt>
                <c:pt idx="31">
                  <c:v>0.032</c:v>
                </c:pt>
                <c:pt idx="32">
                  <c:v>0.033</c:v>
                </c:pt>
                <c:pt idx="33">
                  <c:v>0.034</c:v>
                </c:pt>
                <c:pt idx="34">
                  <c:v>0.035</c:v>
                </c:pt>
                <c:pt idx="35">
                  <c:v>0.036</c:v>
                </c:pt>
                <c:pt idx="36">
                  <c:v>0.037</c:v>
                </c:pt>
                <c:pt idx="37">
                  <c:v>0.038</c:v>
                </c:pt>
                <c:pt idx="38">
                  <c:v>0.039</c:v>
                </c:pt>
                <c:pt idx="39">
                  <c:v>0.04</c:v>
                </c:pt>
                <c:pt idx="40">
                  <c:v>0.041</c:v>
                </c:pt>
                <c:pt idx="41">
                  <c:v>0.042</c:v>
                </c:pt>
                <c:pt idx="42">
                  <c:v>0.043</c:v>
                </c:pt>
                <c:pt idx="43">
                  <c:v>0.044</c:v>
                </c:pt>
                <c:pt idx="44">
                  <c:v>0.045</c:v>
                </c:pt>
                <c:pt idx="45">
                  <c:v>0.046</c:v>
                </c:pt>
                <c:pt idx="46">
                  <c:v>0.047</c:v>
                </c:pt>
                <c:pt idx="47">
                  <c:v>0.048</c:v>
                </c:pt>
                <c:pt idx="48">
                  <c:v>0.049</c:v>
                </c:pt>
                <c:pt idx="49">
                  <c:v>0.05</c:v>
                </c:pt>
                <c:pt idx="50">
                  <c:v>0.051</c:v>
                </c:pt>
                <c:pt idx="51">
                  <c:v>0.052</c:v>
                </c:pt>
                <c:pt idx="52">
                  <c:v>0.053</c:v>
                </c:pt>
                <c:pt idx="53">
                  <c:v>0.054</c:v>
                </c:pt>
                <c:pt idx="54">
                  <c:v>0.055</c:v>
                </c:pt>
                <c:pt idx="55">
                  <c:v>0.056</c:v>
                </c:pt>
                <c:pt idx="56">
                  <c:v>0.057</c:v>
                </c:pt>
                <c:pt idx="57">
                  <c:v>0.058</c:v>
                </c:pt>
                <c:pt idx="58">
                  <c:v>0.059</c:v>
                </c:pt>
                <c:pt idx="59">
                  <c:v>0.06</c:v>
                </c:pt>
                <c:pt idx="60">
                  <c:v>0.061</c:v>
                </c:pt>
                <c:pt idx="61">
                  <c:v>0.062</c:v>
                </c:pt>
                <c:pt idx="62">
                  <c:v>0.063</c:v>
                </c:pt>
                <c:pt idx="63">
                  <c:v>0.064</c:v>
                </c:pt>
                <c:pt idx="64">
                  <c:v>0.065</c:v>
                </c:pt>
                <c:pt idx="65">
                  <c:v>0.066</c:v>
                </c:pt>
                <c:pt idx="66">
                  <c:v>0.067</c:v>
                </c:pt>
                <c:pt idx="67">
                  <c:v>0.068</c:v>
                </c:pt>
                <c:pt idx="68">
                  <c:v>0.069</c:v>
                </c:pt>
                <c:pt idx="69">
                  <c:v>0.07</c:v>
                </c:pt>
                <c:pt idx="70">
                  <c:v>0.071</c:v>
                </c:pt>
                <c:pt idx="71">
                  <c:v>0.072</c:v>
                </c:pt>
                <c:pt idx="72">
                  <c:v>0.073</c:v>
                </c:pt>
                <c:pt idx="73">
                  <c:v>0.074</c:v>
                </c:pt>
                <c:pt idx="74">
                  <c:v>0.075</c:v>
                </c:pt>
                <c:pt idx="75">
                  <c:v>0.076</c:v>
                </c:pt>
                <c:pt idx="76">
                  <c:v>0.077</c:v>
                </c:pt>
                <c:pt idx="77">
                  <c:v>0.078</c:v>
                </c:pt>
                <c:pt idx="78">
                  <c:v>0.079</c:v>
                </c:pt>
                <c:pt idx="79">
                  <c:v>0.08</c:v>
                </c:pt>
                <c:pt idx="80">
                  <c:v>0.081</c:v>
                </c:pt>
                <c:pt idx="81">
                  <c:v>0.082</c:v>
                </c:pt>
                <c:pt idx="82">
                  <c:v>0.083</c:v>
                </c:pt>
                <c:pt idx="83">
                  <c:v>0.084</c:v>
                </c:pt>
                <c:pt idx="84">
                  <c:v>0.085</c:v>
                </c:pt>
                <c:pt idx="85">
                  <c:v>0.086</c:v>
                </c:pt>
                <c:pt idx="86">
                  <c:v>0.087</c:v>
                </c:pt>
                <c:pt idx="87">
                  <c:v>0.088</c:v>
                </c:pt>
                <c:pt idx="88">
                  <c:v>0.089</c:v>
                </c:pt>
                <c:pt idx="89">
                  <c:v>0.09</c:v>
                </c:pt>
                <c:pt idx="90">
                  <c:v>0.091</c:v>
                </c:pt>
                <c:pt idx="91">
                  <c:v>0.092</c:v>
                </c:pt>
                <c:pt idx="92">
                  <c:v>0.093</c:v>
                </c:pt>
                <c:pt idx="93">
                  <c:v>0.094</c:v>
                </c:pt>
                <c:pt idx="94">
                  <c:v>0.095</c:v>
                </c:pt>
                <c:pt idx="95">
                  <c:v>0.096</c:v>
                </c:pt>
                <c:pt idx="96">
                  <c:v>0.097</c:v>
                </c:pt>
                <c:pt idx="97">
                  <c:v>0.098</c:v>
                </c:pt>
                <c:pt idx="98">
                  <c:v>0.099</c:v>
                </c:pt>
                <c:pt idx="99">
                  <c:v>0.1</c:v>
                </c:pt>
                <c:pt idx="100">
                  <c:v>0.101</c:v>
                </c:pt>
                <c:pt idx="101">
                  <c:v>0.102</c:v>
                </c:pt>
                <c:pt idx="102">
                  <c:v>0.103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</c:v>
                </c:pt>
                <c:pt idx="116">
                  <c:v>0.117</c:v>
                </c:pt>
                <c:pt idx="117">
                  <c:v>0.118</c:v>
                </c:pt>
                <c:pt idx="118">
                  <c:v>0.119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</c:v>
                </c:pt>
                <c:pt idx="131">
                  <c:v>0.132</c:v>
                </c:pt>
                <c:pt idx="132">
                  <c:v>0.133</c:v>
                </c:pt>
                <c:pt idx="133">
                  <c:v>0.134</c:v>
                </c:pt>
                <c:pt idx="134">
                  <c:v>0.135</c:v>
                </c:pt>
                <c:pt idx="135">
                  <c:v>0.136</c:v>
                </c:pt>
                <c:pt idx="136">
                  <c:v>0.137</c:v>
                </c:pt>
                <c:pt idx="137">
                  <c:v>0.138</c:v>
                </c:pt>
                <c:pt idx="138">
                  <c:v>0.139</c:v>
                </c:pt>
                <c:pt idx="139">
                  <c:v>0.14</c:v>
                </c:pt>
                <c:pt idx="140">
                  <c:v>0.141</c:v>
                </c:pt>
                <c:pt idx="141">
                  <c:v>0.142</c:v>
                </c:pt>
                <c:pt idx="142">
                  <c:v>0.143</c:v>
                </c:pt>
                <c:pt idx="143">
                  <c:v>0.144</c:v>
                </c:pt>
                <c:pt idx="144">
                  <c:v>0.145</c:v>
                </c:pt>
                <c:pt idx="145">
                  <c:v>0.146</c:v>
                </c:pt>
                <c:pt idx="146">
                  <c:v>0.147</c:v>
                </c:pt>
                <c:pt idx="147">
                  <c:v>0.148</c:v>
                </c:pt>
                <c:pt idx="148">
                  <c:v>0.149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</c:v>
                </c:pt>
                <c:pt idx="162">
                  <c:v>0.163</c:v>
                </c:pt>
                <c:pt idx="163">
                  <c:v>0.164</c:v>
                </c:pt>
                <c:pt idx="164">
                  <c:v>0.165</c:v>
                </c:pt>
                <c:pt idx="165">
                  <c:v>0.166</c:v>
                </c:pt>
                <c:pt idx="166">
                  <c:v>0.167</c:v>
                </c:pt>
                <c:pt idx="167">
                  <c:v>0.168</c:v>
                </c:pt>
                <c:pt idx="168">
                  <c:v>0.169</c:v>
                </c:pt>
                <c:pt idx="169">
                  <c:v>0.17</c:v>
                </c:pt>
                <c:pt idx="170">
                  <c:v>0.171</c:v>
                </c:pt>
                <c:pt idx="171">
                  <c:v>0.172</c:v>
                </c:pt>
                <c:pt idx="172">
                  <c:v>0.173</c:v>
                </c:pt>
                <c:pt idx="173">
                  <c:v>0.174</c:v>
                </c:pt>
                <c:pt idx="174">
                  <c:v>0.175</c:v>
                </c:pt>
                <c:pt idx="175">
                  <c:v>0.176</c:v>
                </c:pt>
                <c:pt idx="176">
                  <c:v>0.177</c:v>
                </c:pt>
                <c:pt idx="177">
                  <c:v>0.178</c:v>
                </c:pt>
                <c:pt idx="178">
                  <c:v>0.179</c:v>
                </c:pt>
                <c:pt idx="179">
                  <c:v>0.18</c:v>
                </c:pt>
                <c:pt idx="180">
                  <c:v>0.181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</c:v>
                </c:pt>
                <c:pt idx="194">
                  <c:v>0.195</c:v>
                </c:pt>
                <c:pt idx="195">
                  <c:v>0.196</c:v>
                </c:pt>
                <c:pt idx="196">
                  <c:v>0.197</c:v>
                </c:pt>
                <c:pt idx="197">
                  <c:v>0.198</c:v>
                </c:pt>
                <c:pt idx="198">
                  <c:v>0.199</c:v>
                </c:pt>
                <c:pt idx="199">
                  <c:v>0.2</c:v>
                </c:pt>
                <c:pt idx="200">
                  <c:v>0.201</c:v>
                </c:pt>
                <c:pt idx="201">
                  <c:v>0.202</c:v>
                </c:pt>
                <c:pt idx="202">
                  <c:v>0.203</c:v>
                </c:pt>
                <c:pt idx="203">
                  <c:v>0.204</c:v>
                </c:pt>
                <c:pt idx="204">
                  <c:v>0.205</c:v>
                </c:pt>
                <c:pt idx="205">
                  <c:v>0.206</c:v>
                </c:pt>
                <c:pt idx="206">
                  <c:v>0.207</c:v>
                </c:pt>
                <c:pt idx="207">
                  <c:v>0.208</c:v>
                </c:pt>
                <c:pt idx="208">
                  <c:v>0.209</c:v>
                </c:pt>
                <c:pt idx="209">
                  <c:v>0.21</c:v>
                </c:pt>
                <c:pt idx="210">
                  <c:v>0.211</c:v>
                </c:pt>
                <c:pt idx="211">
                  <c:v>0.212</c:v>
                </c:pt>
                <c:pt idx="212">
                  <c:v>0.213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</c:v>
                </c:pt>
                <c:pt idx="225">
                  <c:v>0.226</c:v>
                </c:pt>
                <c:pt idx="226">
                  <c:v>0.227</c:v>
                </c:pt>
                <c:pt idx="227">
                  <c:v>0.228</c:v>
                </c:pt>
                <c:pt idx="228">
                  <c:v>0.229</c:v>
                </c:pt>
                <c:pt idx="229">
                  <c:v>0.23</c:v>
                </c:pt>
                <c:pt idx="230">
                  <c:v>0.231</c:v>
                </c:pt>
                <c:pt idx="231">
                  <c:v>0.232</c:v>
                </c:pt>
                <c:pt idx="232">
                  <c:v>0.233</c:v>
                </c:pt>
                <c:pt idx="233">
                  <c:v>0.234</c:v>
                </c:pt>
                <c:pt idx="234">
                  <c:v>0.235</c:v>
                </c:pt>
                <c:pt idx="235">
                  <c:v>0.236</c:v>
                </c:pt>
                <c:pt idx="236">
                  <c:v>0.237</c:v>
                </c:pt>
                <c:pt idx="237">
                  <c:v>0.238</c:v>
                </c:pt>
                <c:pt idx="238">
                  <c:v>0.239</c:v>
                </c:pt>
                <c:pt idx="239">
                  <c:v>0.24</c:v>
                </c:pt>
                <c:pt idx="240">
                  <c:v>0.241</c:v>
                </c:pt>
                <c:pt idx="241">
                  <c:v>0.242</c:v>
                </c:pt>
                <c:pt idx="242">
                  <c:v>0.243</c:v>
                </c:pt>
                <c:pt idx="243">
                  <c:v>0.244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</c:v>
                </c:pt>
                <c:pt idx="256">
                  <c:v>0.257</c:v>
                </c:pt>
                <c:pt idx="257">
                  <c:v>0.258</c:v>
                </c:pt>
                <c:pt idx="258">
                  <c:v>0.259</c:v>
                </c:pt>
                <c:pt idx="259">
                  <c:v>0.26</c:v>
                </c:pt>
                <c:pt idx="260">
                  <c:v>0.261</c:v>
                </c:pt>
                <c:pt idx="261">
                  <c:v>0.262</c:v>
                </c:pt>
                <c:pt idx="262">
                  <c:v>0.263</c:v>
                </c:pt>
                <c:pt idx="263">
                  <c:v>0.264</c:v>
                </c:pt>
                <c:pt idx="264">
                  <c:v>0.265</c:v>
                </c:pt>
                <c:pt idx="265">
                  <c:v>0.266</c:v>
                </c:pt>
                <c:pt idx="266">
                  <c:v>0.267</c:v>
                </c:pt>
                <c:pt idx="267">
                  <c:v>0.268</c:v>
                </c:pt>
                <c:pt idx="268">
                  <c:v>0.269</c:v>
                </c:pt>
                <c:pt idx="269">
                  <c:v>0.27</c:v>
                </c:pt>
              </c:numCache>
            </c:numRef>
          </c:xVal>
          <c:yVal>
            <c:numRef>
              <c:f>nodeReaction_po.txt!$O$1:$O$270</c:f>
              <c:numCache>
                <c:formatCode>General</c:formatCode>
                <c:ptCount val="270"/>
                <c:pt idx="0">
                  <c:v>-3.30137</c:v>
                </c:pt>
                <c:pt idx="1">
                  <c:v>-6.59871</c:v>
                </c:pt>
                <c:pt idx="2">
                  <c:v>-9.837800000000001</c:v>
                </c:pt>
                <c:pt idx="3">
                  <c:v>-12.72765</c:v>
                </c:pt>
                <c:pt idx="4">
                  <c:v>-15.18629</c:v>
                </c:pt>
                <c:pt idx="5">
                  <c:v>-17.33551</c:v>
                </c:pt>
                <c:pt idx="6">
                  <c:v>-19.24436</c:v>
                </c:pt>
                <c:pt idx="7">
                  <c:v>-20.9189</c:v>
                </c:pt>
                <c:pt idx="8">
                  <c:v>-22.41083</c:v>
                </c:pt>
                <c:pt idx="9">
                  <c:v>-23.75715</c:v>
                </c:pt>
                <c:pt idx="10">
                  <c:v>-24.99958</c:v>
                </c:pt>
                <c:pt idx="11">
                  <c:v>-26.1618</c:v>
                </c:pt>
                <c:pt idx="12">
                  <c:v>-27.2569</c:v>
                </c:pt>
                <c:pt idx="13">
                  <c:v>-28.2986</c:v>
                </c:pt>
                <c:pt idx="14">
                  <c:v>-29.29886</c:v>
                </c:pt>
                <c:pt idx="15">
                  <c:v>-30.26172</c:v>
                </c:pt>
                <c:pt idx="16">
                  <c:v>-31.19859</c:v>
                </c:pt>
                <c:pt idx="17">
                  <c:v>-32.1036</c:v>
                </c:pt>
                <c:pt idx="18">
                  <c:v>-32.99598</c:v>
                </c:pt>
                <c:pt idx="19">
                  <c:v>-33.8587</c:v>
                </c:pt>
                <c:pt idx="20">
                  <c:v>-34.7079</c:v>
                </c:pt>
                <c:pt idx="21">
                  <c:v>-35.5423</c:v>
                </c:pt>
                <c:pt idx="22">
                  <c:v>-36.3706</c:v>
                </c:pt>
                <c:pt idx="23">
                  <c:v>-37.1743</c:v>
                </c:pt>
                <c:pt idx="24">
                  <c:v>-37.9752</c:v>
                </c:pt>
                <c:pt idx="25">
                  <c:v>-38.7693</c:v>
                </c:pt>
                <c:pt idx="26">
                  <c:v>-39.5494</c:v>
                </c:pt>
                <c:pt idx="27">
                  <c:v>-40.3191</c:v>
                </c:pt>
                <c:pt idx="28">
                  <c:v>-41.0895</c:v>
                </c:pt>
                <c:pt idx="29">
                  <c:v>-41.8539</c:v>
                </c:pt>
                <c:pt idx="30">
                  <c:v>-42.6039</c:v>
                </c:pt>
                <c:pt idx="31">
                  <c:v>-43.3571</c:v>
                </c:pt>
                <c:pt idx="32">
                  <c:v>-44.1053</c:v>
                </c:pt>
                <c:pt idx="33">
                  <c:v>-44.8474</c:v>
                </c:pt>
                <c:pt idx="34">
                  <c:v>-45.5831</c:v>
                </c:pt>
                <c:pt idx="35">
                  <c:v>-46.30840000000001</c:v>
                </c:pt>
                <c:pt idx="36">
                  <c:v>-47.0387</c:v>
                </c:pt>
                <c:pt idx="37">
                  <c:v>-47.7637</c:v>
                </c:pt>
                <c:pt idx="38">
                  <c:v>-48.4864</c:v>
                </c:pt>
                <c:pt idx="39">
                  <c:v>-49.2085</c:v>
                </c:pt>
                <c:pt idx="40">
                  <c:v>-49.9163</c:v>
                </c:pt>
                <c:pt idx="41">
                  <c:v>-50.6263</c:v>
                </c:pt>
                <c:pt idx="42">
                  <c:v>-51.3423</c:v>
                </c:pt>
                <c:pt idx="43">
                  <c:v>-52.0484</c:v>
                </c:pt>
                <c:pt idx="44">
                  <c:v>-52.7497</c:v>
                </c:pt>
                <c:pt idx="45">
                  <c:v>-53.4545</c:v>
                </c:pt>
                <c:pt idx="46">
                  <c:v>-54.1459</c:v>
                </c:pt>
                <c:pt idx="47">
                  <c:v>-54.8383</c:v>
                </c:pt>
                <c:pt idx="48">
                  <c:v>-55.5317</c:v>
                </c:pt>
                <c:pt idx="49">
                  <c:v>-56.2222</c:v>
                </c:pt>
                <c:pt idx="50">
                  <c:v>-56.912</c:v>
                </c:pt>
                <c:pt idx="51">
                  <c:v>-57.60140000000001</c:v>
                </c:pt>
                <c:pt idx="52">
                  <c:v>-58.2935</c:v>
                </c:pt>
                <c:pt idx="53">
                  <c:v>-58.97920000000001</c:v>
                </c:pt>
                <c:pt idx="54">
                  <c:v>-59.6655</c:v>
                </c:pt>
                <c:pt idx="55">
                  <c:v>-60.3451</c:v>
                </c:pt>
                <c:pt idx="56">
                  <c:v>-61.0252</c:v>
                </c:pt>
                <c:pt idx="57">
                  <c:v>-61.70140000000001</c:v>
                </c:pt>
                <c:pt idx="58">
                  <c:v>-62.3779</c:v>
                </c:pt>
                <c:pt idx="59">
                  <c:v>-63.0537</c:v>
                </c:pt>
                <c:pt idx="60">
                  <c:v>-63.7299</c:v>
                </c:pt>
                <c:pt idx="61">
                  <c:v>-64.4067</c:v>
                </c:pt>
                <c:pt idx="62">
                  <c:v>-65.07599999999999</c:v>
                </c:pt>
                <c:pt idx="63">
                  <c:v>-65.7453</c:v>
                </c:pt>
                <c:pt idx="64">
                  <c:v>-66.4127</c:v>
                </c:pt>
                <c:pt idx="65">
                  <c:v>-67.0805</c:v>
                </c:pt>
                <c:pt idx="66">
                  <c:v>-67.7489</c:v>
                </c:pt>
                <c:pt idx="67">
                  <c:v>-68.42270000000001</c:v>
                </c:pt>
                <c:pt idx="68">
                  <c:v>-69.0851</c:v>
                </c:pt>
                <c:pt idx="69">
                  <c:v>-69.7439</c:v>
                </c:pt>
                <c:pt idx="70">
                  <c:v>-70.4033</c:v>
                </c:pt>
                <c:pt idx="71">
                  <c:v>-71.063</c:v>
                </c:pt>
                <c:pt idx="72">
                  <c:v>-71.7231</c:v>
                </c:pt>
                <c:pt idx="73">
                  <c:v>-72.3853</c:v>
                </c:pt>
                <c:pt idx="74">
                  <c:v>-73.0471</c:v>
                </c:pt>
                <c:pt idx="75">
                  <c:v>-73.7007</c:v>
                </c:pt>
                <c:pt idx="76">
                  <c:v>-74.3554</c:v>
                </c:pt>
                <c:pt idx="77">
                  <c:v>-75.0109</c:v>
                </c:pt>
                <c:pt idx="78">
                  <c:v>-75.6665</c:v>
                </c:pt>
                <c:pt idx="79">
                  <c:v>-76.3229</c:v>
                </c:pt>
                <c:pt idx="80">
                  <c:v>-76.9772</c:v>
                </c:pt>
                <c:pt idx="81">
                  <c:v>-77.6331</c:v>
                </c:pt>
                <c:pt idx="82">
                  <c:v>-78.2844</c:v>
                </c:pt>
                <c:pt idx="83">
                  <c:v>-78.9359</c:v>
                </c:pt>
                <c:pt idx="84">
                  <c:v>-79.5868</c:v>
                </c:pt>
                <c:pt idx="85">
                  <c:v>-80.2386</c:v>
                </c:pt>
                <c:pt idx="86">
                  <c:v>-80.8875</c:v>
                </c:pt>
                <c:pt idx="87">
                  <c:v>-81.5372</c:v>
                </c:pt>
                <c:pt idx="88">
                  <c:v>-82.1859</c:v>
                </c:pt>
                <c:pt idx="89">
                  <c:v>-82.8347</c:v>
                </c:pt>
                <c:pt idx="90">
                  <c:v>-83.4826</c:v>
                </c:pt>
                <c:pt idx="91">
                  <c:v>-84.131</c:v>
                </c:pt>
                <c:pt idx="92">
                  <c:v>-84.779</c:v>
                </c:pt>
                <c:pt idx="93">
                  <c:v>-85.4208</c:v>
                </c:pt>
                <c:pt idx="94">
                  <c:v>-86.0635</c:v>
                </c:pt>
                <c:pt idx="95">
                  <c:v>-86.7062</c:v>
                </c:pt>
                <c:pt idx="96">
                  <c:v>-87.3484</c:v>
                </c:pt>
                <c:pt idx="97">
                  <c:v>-87.9907</c:v>
                </c:pt>
                <c:pt idx="98">
                  <c:v>-88.63279999999999</c:v>
                </c:pt>
                <c:pt idx="99">
                  <c:v>-89.278</c:v>
                </c:pt>
                <c:pt idx="100">
                  <c:v>-89.9171</c:v>
                </c:pt>
                <c:pt idx="101">
                  <c:v>-90.5566</c:v>
                </c:pt>
                <c:pt idx="102">
                  <c:v>-91.196</c:v>
                </c:pt>
                <c:pt idx="103">
                  <c:v>-91.8346</c:v>
                </c:pt>
                <c:pt idx="104">
                  <c:v>-92.4731</c:v>
                </c:pt>
                <c:pt idx="105">
                  <c:v>-93.1102</c:v>
                </c:pt>
                <c:pt idx="106">
                  <c:v>-93.7474</c:v>
                </c:pt>
                <c:pt idx="107">
                  <c:v>-94.3823</c:v>
                </c:pt>
                <c:pt idx="108">
                  <c:v>-95.017</c:v>
                </c:pt>
                <c:pt idx="109">
                  <c:v>-95.6511</c:v>
                </c:pt>
                <c:pt idx="110">
                  <c:v>-96.2849</c:v>
                </c:pt>
                <c:pt idx="111">
                  <c:v>-96.9179</c:v>
                </c:pt>
                <c:pt idx="112">
                  <c:v>-97.5507</c:v>
                </c:pt>
                <c:pt idx="113">
                  <c:v>-98.18180000000001</c:v>
                </c:pt>
                <c:pt idx="114">
                  <c:v>-98.8121</c:v>
                </c:pt>
                <c:pt idx="115">
                  <c:v>-99.4434</c:v>
                </c:pt>
                <c:pt idx="116">
                  <c:v>-100.0698</c:v>
                </c:pt>
                <c:pt idx="117">
                  <c:v>-100.6951</c:v>
                </c:pt>
                <c:pt idx="118">
                  <c:v>-101.319</c:v>
                </c:pt>
                <c:pt idx="119">
                  <c:v>-101.9413</c:v>
                </c:pt>
                <c:pt idx="120">
                  <c:v>-102.5619</c:v>
                </c:pt>
                <c:pt idx="121">
                  <c:v>-103.1802</c:v>
                </c:pt>
                <c:pt idx="122">
                  <c:v>-103.7958</c:v>
                </c:pt>
                <c:pt idx="123">
                  <c:v>-104.4092</c:v>
                </c:pt>
                <c:pt idx="124">
                  <c:v>-105.018</c:v>
                </c:pt>
                <c:pt idx="125">
                  <c:v>-105.6243</c:v>
                </c:pt>
                <c:pt idx="126">
                  <c:v>-106.2236</c:v>
                </c:pt>
                <c:pt idx="127">
                  <c:v>-106.8182</c:v>
                </c:pt>
                <c:pt idx="128">
                  <c:v>-107.4075</c:v>
                </c:pt>
                <c:pt idx="129">
                  <c:v>-107.9908</c:v>
                </c:pt>
                <c:pt idx="130">
                  <c:v>-108.5674</c:v>
                </c:pt>
                <c:pt idx="131">
                  <c:v>-109.1365</c:v>
                </c:pt>
                <c:pt idx="132">
                  <c:v>-109.6974</c:v>
                </c:pt>
                <c:pt idx="133">
                  <c:v>-110.2486</c:v>
                </c:pt>
                <c:pt idx="134">
                  <c:v>-110.7904</c:v>
                </c:pt>
                <c:pt idx="135">
                  <c:v>-111.3217</c:v>
                </c:pt>
                <c:pt idx="136">
                  <c:v>-111.8422</c:v>
                </c:pt>
                <c:pt idx="137">
                  <c:v>-112.3519</c:v>
                </c:pt>
                <c:pt idx="138">
                  <c:v>-112.8522</c:v>
                </c:pt>
                <c:pt idx="139">
                  <c:v>-113.3382</c:v>
                </c:pt>
                <c:pt idx="140">
                  <c:v>-113.8135</c:v>
                </c:pt>
                <c:pt idx="141">
                  <c:v>-114.2772</c:v>
                </c:pt>
                <c:pt idx="142">
                  <c:v>-114.731</c:v>
                </c:pt>
                <c:pt idx="143">
                  <c:v>-115.1751</c:v>
                </c:pt>
                <c:pt idx="144">
                  <c:v>-115.6103</c:v>
                </c:pt>
                <c:pt idx="145">
                  <c:v>-116.0364</c:v>
                </c:pt>
                <c:pt idx="146">
                  <c:v>-116.454</c:v>
                </c:pt>
                <c:pt idx="147">
                  <c:v>-116.8616</c:v>
                </c:pt>
                <c:pt idx="148">
                  <c:v>-117.2593</c:v>
                </c:pt>
                <c:pt idx="149">
                  <c:v>-117.6478</c:v>
                </c:pt>
                <c:pt idx="150">
                  <c:v>-118.0275</c:v>
                </c:pt>
                <c:pt idx="151">
                  <c:v>-118.3979</c:v>
                </c:pt>
                <c:pt idx="152">
                  <c:v>-118.7596</c:v>
                </c:pt>
                <c:pt idx="153">
                  <c:v>-119.1128</c:v>
                </c:pt>
                <c:pt idx="154">
                  <c:v>-119.4583</c:v>
                </c:pt>
                <c:pt idx="155">
                  <c:v>-119.796</c:v>
                </c:pt>
                <c:pt idx="156">
                  <c:v>-120.1271</c:v>
                </c:pt>
                <c:pt idx="157">
                  <c:v>-120.4527</c:v>
                </c:pt>
                <c:pt idx="158">
                  <c:v>-120.7716</c:v>
                </c:pt>
                <c:pt idx="159">
                  <c:v>-121.0856</c:v>
                </c:pt>
                <c:pt idx="160">
                  <c:v>-121.3949</c:v>
                </c:pt>
                <c:pt idx="161">
                  <c:v>-121.699</c:v>
                </c:pt>
                <c:pt idx="162">
                  <c:v>-121.9986</c:v>
                </c:pt>
                <c:pt idx="163">
                  <c:v>-122.2935</c:v>
                </c:pt>
                <c:pt idx="164">
                  <c:v>-122.5831</c:v>
                </c:pt>
                <c:pt idx="165">
                  <c:v>-122.8674</c:v>
                </c:pt>
                <c:pt idx="166">
                  <c:v>-123.1455</c:v>
                </c:pt>
                <c:pt idx="167">
                  <c:v>-123.4173</c:v>
                </c:pt>
                <c:pt idx="168">
                  <c:v>-123.6821</c:v>
                </c:pt>
                <c:pt idx="169">
                  <c:v>-123.9397</c:v>
                </c:pt>
                <c:pt idx="170">
                  <c:v>-124.1895</c:v>
                </c:pt>
                <c:pt idx="171">
                  <c:v>-124.432</c:v>
                </c:pt>
                <c:pt idx="172">
                  <c:v>-124.667</c:v>
                </c:pt>
                <c:pt idx="173">
                  <c:v>-124.8899</c:v>
                </c:pt>
                <c:pt idx="174">
                  <c:v>-125.1081</c:v>
                </c:pt>
                <c:pt idx="175">
                  <c:v>-125.32</c:v>
                </c:pt>
                <c:pt idx="176">
                  <c:v>-125.5264</c:v>
                </c:pt>
                <c:pt idx="177">
                  <c:v>-125.728</c:v>
                </c:pt>
                <c:pt idx="178">
                  <c:v>-125.9258</c:v>
                </c:pt>
                <c:pt idx="179">
                  <c:v>-126.12</c:v>
                </c:pt>
                <c:pt idx="180">
                  <c:v>-126.3113</c:v>
                </c:pt>
                <c:pt idx="181">
                  <c:v>-126.4997</c:v>
                </c:pt>
                <c:pt idx="182">
                  <c:v>-126.6856</c:v>
                </c:pt>
                <c:pt idx="183">
                  <c:v>-126.8589</c:v>
                </c:pt>
                <c:pt idx="184">
                  <c:v>-127.0357</c:v>
                </c:pt>
                <c:pt idx="185">
                  <c:v>-127.2089</c:v>
                </c:pt>
                <c:pt idx="186">
                  <c:v>-127.3787</c:v>
                </c:pt>
                <c:pt idx="187">
                  <c:v>-127.5452</c:v>
                </c:pt>
                <c:pt idx="188">
                  <c:v>-127.7071</c:v>
                </c:pt>
                <c:pt idx="189">
                  <c:v>-127.8645</c:v>
                </c:pt>
                <c:pt idx="190">
                  <c:v>-128.0168</c:v>
                </c:pt>
                <c:pt idx="191">
                  <c:v>-128.164</c:v>
                </c:pt>
                <c:pt idx="192">
                  <c:v>-128.3062</c:v>
                </c:pt>
                <c:pt idx="193">
                  <c:v>-128.4415</c:v>
                </c:pt>
                <c:pt idx="194">
                  <c:v>-128.5707</c:v>
                </c:pt>
                <c:pt idx="195">
                  <c:v>-128.6933</c:v>
                </c:pt>
                <c:pt idx="196">
                  <c:v>-128.8098</c:v>
                </c:pt>
                <c:pt idx="197">
                  <c:v>-128.9203</c:v>
                </c:pt>
                <c:pt idx="198">
                  <c:v>-129.0251</c:v>
                </c:pt>
                <c:pt idx="199">
                  <c:v>-129.1248</c:v>
                </c:pt>
                <c:pt idx="200">
                  <c:v>-129.2199</c:v>
                </c:pt>
                <c:pt idx="201">
                  <c:v>-129.3109</c:v>
                </c:pt>
                <c:pt idx="202">
                  <c:v>-129.3984</c:v>
                </c:pt>
                <c:pt idx="203">
                  <c:v>-129.4828</c:v>
                </c:pt>
                <c:pt idx="204">
                  <c:v>-129.5647</c:v>
                </c:pt>
                <c:pt idx="205">
                  <c:v>-129.6445</c:v>
                </c:pt>
                <c:pt idx="206">
                  <c:v>-129.7223</c:v>
                </c:pt>
                <c:pt idx="207">
                  <c:v>-129.7971</c:v>
                </c:pt>
                <c:pt idx="208">
                  <c:v>-129.8676</c:v>
                </c:pt>
                <c:pt idx="209">
                  <c:v>-129.9367</c:v>
                </c:pt>
                <c:pt idx="210">
                  <c:v>-130.0048</c:v>
                </c:pt>
                <c:pt idx="211">
                  <c:v>-130.0718</c:v>
                </c:pt>
                <c:pt idx="212">
                  <c:v>-130.1379</c:v>
                </c:pt>
                <c:pt idx="213">
                  <c:v>-130.2028</c:v>
                </c:pt>
                <c:pt idx="214">
                  <c:v>-130.2666</c:v>
                </c:pt>
                <c:pt idx="215">
                  <c:v>-130.3295</c:v>
                </c:pt>
                <c:pt idx="216">
                  <c:v>-130.3916</c:v>
                </c:pt>
                <c:pt idx="217">
                  <c:v>-130.4526</c:v>
                </c:pt>
                <c:pt idx="218">
                  <c:v>-130.5127</c:v>
                </c:pt>
                <c:pt idx="219">
                  <c:v>-130.5716</c:v>
                </c:pt>
                <c:pt idx="220">
                  <c:v>-130.6292</c:v>
                </c:pt>
                <c:pt idx="221">
                  <c:v>-130.6855</c:v>
                </c:pt>
                <c:pt idx="222">
                  <c:v>-130.7403</c:v>
                </c:pt>
                <c:pt idx="223">
                  <c:v>-130.7932</c:v>
                </c:pt>
                <c:pt idx="224">
                  <c:v>-130.8382</c:v>
                </c:pt>
                <c:pt idx="225">
                  <c:v>-130.8808</c:v>
                </c:pt>
                <c:pt idx="226">
                  <c:v>-130.9203</c:v>
                </c:pt>
                <c:pt idx="227">
                  <c:v>-130.9567</c:v>
                </c:pt>
                <c:pt idx="228">
                  <c:v>-130.9897</c:v>
                </c:pt>
                <c:pt idx="229">
                  <c:v>-131.0192</c:v>
                </c:pt>
                <c:pt idx="230">
                  <c:v>-131.0448</c:v>
                </c:pt>
                <c:pt idx="231">
                  <c:v>-131.0669</c:v>
                </c:pt>
                <c:pt idx="232">
                  <c:v>-131.0851</c:v>
                </c:pt>
                <c:pt idx="233">
                  <c:v>-131.0996</c:v>
                </c:pt>
                <c:pt idx="234">
                  <c:v>-131.1106</c:v>
                </c:pt>
                <c:pt idx="235">
                  <c:v>-131.1179</c:v>
                </c:pt>
                <c:pt idx="236">
                  <c:v>-131.1221</c:v>
                </c:pt>
                <c:pt idx="237">
                  <c:v>-131.1232</c:v>
                </c:pt>
                <c:pt idx="238">
                  <c:v>-131.1214</c:v>
                </c:pt>
                <c:pt idx="239">
                  <c:v>-131.1147</c:v>
                </c:pt>
                <c:pt idx="240">
                  <c:v>-131.1071</c:v>
                </c:pt>
                <c:pt idx="241">
                  <c:v>-131.0972</c:v>
                </c:pt>
                <c:pt idx="242">
                  <c:v>-131.0854</c:v>
                </c:pt>
                <c:pt idx="243">
                  <c:v>-131.072</c:v>
                </c:pt>
                <c:pt idx="244">
                  <c:v>-131.0571</c:v>
                </c:pt>
                <c:pt idx="245">
                  <c:v>-131.0409</c:v>
                </c:pt>
                <c:pt idx="246">
                  <c:v>-131.0236</c:v>
                </c:pt>
                <c:pt idx="247">
                  <c:v>-131.0054</c:v>
                </c:pt>
                <c:pt idx="248">
                  <c:v>-130.9864</c:v>
                </c:pt>
                <c:pt idx="249">
                  <c:v>-130.9666</c:v>
                </c:pt>
                <c:pt idx="250">
                  <c:v>-130.9463</c:v>
                </c:pt>
                <c:pt idx="251">
                  <c:v>-130.9252</c:v>
                </c:pt>
                <c:pt idx="252">
                  <c:v>-130.9039</c:v>
                </c:pt>
                <c:pt idx="253">
                  <c:v>-130.882</c:v>
                </c:pt>
                <c:pt idx="254">
                  <c:v>-130.8596</c:v>
                </c:pt>
                <c:pt idx="255">
                  <c:v>-130.8369</c:v>
                </c:pt>
                <c:pt idx="256">
                  <c:v>-130.8088</c:v>
                </c:pt>
                <c:pt idx="257">
                  <c:v>-130.782</c:v>
                </c:pt>
                <c:pt idx="258">
                  <c:v>-130.7547</c:v>
                </c:pt>
                <c:pt idx="259">
                  <c:v>-130.7269</c:v>
                </c:pt>
                <c:pt idx="260">
                  <c:v>-130.6989</c:v>
                </c:pt>
                <c:pt idx="261">
                  <c:v>-130.6704</c:v>
                </c:pt>
                <c:pt idx="262">
                  <c:v>-130.6416</c:v>
                </c:pt>
                <c:pt idx="263">
                  <c:v>-130.6124</c:v>
                </c:pt>
                <c:pt idx="264">
                  <c:v>-130.5832</c:v>
                </c:pt>
                <c:pt idx="265">
                  <c:v>-130.5536</c:v>
                </c:pt>
                <c:pt idx="266">
                  <c:v>-130.524</c:v>
                </c:pt>
                <c:pt idx="267">
                  <c:v>-130.494</c:v>
                </c:pt>
                <c:pt idx="268">
                  <c:v>-130.4638</c:v>
                </c:pt>
                <c:pt idx="269">
                  <c:v>-130.4335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689592"/>
        <c:axId val="2121705640"/>
      </c:scatterChart>
      <c:valAx>
        <c:axId val="2108689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1705640"/>
        <c:crosses val="autoZero"/>
        <c:crossBetween val="midCat"/>
      </c:valAx>
      <c:valAx>
        <c:axId val="2121705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689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9</xdr:row>
      <xdr:rowOff>171450</xdr:rowOff>
    </xdr:from>
    <xdr:to>
      <xdr:col>12</xdr:col>
      <xdr:colOff>406400</xdr:colOff>
      <xdr:row>24</xdr:row>
      <xdr:rowOff>57150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0"/>
  <sheetViews>
    <sheetView tabSelected="1" workbookViewId="0">
      <selection activeCell="N5" sqref="N5"/>
    </sheetView>
  </sheetViews>
  <sheetFormatPr baseColWidth="10" defaultRowHeight="15" x14ac:dyDescent="0"/>
  <sheetData>
    <row r="1" spans="1:15">
      <c r="A1">
        <v>1E-3</v>
      </c>
      <c r="B1">
        <f>-1.1132</f>
        <v>-1.1132</v>
      </c>
      <c r="C1">
        <v>-1.0756300000000001</v>
      </c>
      <c r="D1">
        <v>-1.11321</v>
      </c>
      <c r="E1">
        <f>SUM(B1:D1)</f>
        <v>-3.3020400000000003</v>
      </c>
      <c r="G1">
        <v>-1.13761</v>
      </c>
      <c r="H1">
        <v>-1.0999099999999999</v>
      </c>
      <c r="I1">
        <v>-1.13761</v>
      </c>
      <c r="J1">
        <f>SUM(G1:I1)</f>
        <v>-3.37513</v>
      </c>
      <c r="L1">
        <v>-1.11304</v>
      </c>
      <c r="M1">
        <v>-1.0752900000000001</v>
      </c>
      <c r="N1">
        <v>-1.11304</v>
      </c>
      <c r="O1">
        <f>SUM(L1:N1)</f>
        <v>-3.3013700000000004</v>
      </c>
    </row>
    <row r="2" spans="1:15">
      <c r="A2">
        <f>A1+0.001</f>
        <v>2E-3</v>
      </c>
      <c r="B2">
        <f>-2.22508</f>
        <v>-2.2250800000000002</v>
      </c>
      <c r="C2">
        <v>-2.1498599999999999</v>
      </c>
      <c r="D2">
        <v>-2.2250999999999999</v>
      </c>
      <c r="E2">
        <f t="shared" ref="E2:E65" si="0">SUM(B2:D2)</f>
        <v>-6.6000399999999999</v>
      </c>
      <c r="G2">
        <v>-2.2738999999999998</v>
      </c>
      <c r="H2">
        <v>-2.19842</v>
      </c>
      <c r="I2">
        <v>-2.2738999999999998</v>
      </c>
      <c r="J2">
        <f t="shared" ref="J2:J65" si="1">SUM(G2:I2)</f>
        <v>-6.7462199999999992</v>
      </c>
      <c r="L2">
        <v>-2.2247599999999998</v>
      </c>
      <c r="M2">
        <v>-2.1491899999999999</v>
      </c>
      <c r="N2">
        <v>-2.2247599999999998</v>
      </c>
      <c r="O2">
        <f t="shared" ref="O2:O65" si="2">SUM(L2:N2)</f>
        <v>-6.5987099999999996</v>
      </c>
    </row>
    <row r="3" spans="1:15">
      <c r="A3">
        <f t="shared" ref="A3:A66" si="3">A2+0.001</f>
        <v>3.0000000000000001E-3</v>
      </c>
      <c r="B3">
        <f>-3.3085</f>
        <v>-3.3085</v>
      </c>
      <c r="C3">
        <v>-3.2227600000000001</v>
      </c>
      <c r="D3">
        <v>-3.3085200000000001</v>
      </c>
      <c r="E3">
        <f t="shared" si="0"/>
        <v>-9.8397799999999993</v>
      </c>
      <c r="G3">
        <v>-3.3793099999999998</v>
      </c>
      <c r="H3">
        <v>-3.2956099999999999</v>
      </c>
      <c r="I3">
        <v>-3.3793099999999998</v>
      </c>
      <c r="J3">
        <f t="shared" si="1"/>
        <v>-10.05423</v>
      </c>
      <c r="L3">
        <v>-3.30802</v>
      </c>
      <c r="M3">
        <v>-3.2217600000000002</v>
      </c>
      <c r="N3">
        <v>-3.30802</v>
      </c>
      <c r="O3">
        <f t="shared" si="2"/>
        <v>-9.8378000000000014</v>
      </c>
    </row>
    <row r="4" spans="1:15">
      <c r="A4">
        <f t="shared" si="3"/>
        <v>4.0000000000000001E-3</v>
      </c>
      <c r="B4">
        <f>-4.21809</f>
        <v>-4.2180900000000001</v>
      </c>
      <c r="C4">
        <v>-4.2939999999999996</v>
      </c>
      <c r="D4">
        <v>-4.2181100000000002</v>
      </c>
      <c r="E4">
        <f t="shared" si="0"/>
        <v>-12.7302</v>
      </c>
      <c r="G4">
        <v>-4.3082000000000003</v>
      </c>
      <c r="H4">
        <v>-4.3911699999999998</v>
      </c>
      <c r="I4">
        <v>-4.3082000000000003</v>
      </c>
      <c r="J4">
        <f t="shared" si="1"/>
        <v>-13.007570000000001</v>
      </c>
      <c r="L4">
        <v>-4.2174899999999997</v>
      </c>
      <c r="M4">
        <v>-4.2926700000000002</v>
      </c>
      <c r="N4">
        <v>-4.2174899999999997</v>
      </c>
      <c r="O4">
        <f t="shared" si="2"/>
        <v>-12.727649999999999</v>
      </c>
    </row>
    <row r="5" spans="1:15">
      <c r="A5">
        <f t="shared" si="3"/>
        <v>5.0000000000000001E-3</v>
      </c>
      <c r="B5">
        <f>-4.91298</f>
        <v>-4.9129800000000001</v>
      </c>
      <c r="C5">
        <v>-5.3634500000000003</v>
      </c>
      <c r="D5">
        <v>-4.9130000000000003</v>
      </c>
      <c r="E5">
        <f t="shared" si="0"/>
        <v>-15.189430000000002</v>
      </c>
      <c r="G5">
        <v>-5.02454</v>
      </c>
      <c r="H5">
        <v>-5.4849199999999998</v>
      </c>
      <c r="I5">
        <v>-5.02454</v>
      </c>
      <c r="J5">
        <f t="shared" si="1"/>
        <v>-15.534000000000001</v>
      </c>
      <c r="L5">
        <v>-4.9122599999999998</v>
      </c>
      <c r="M5">
        <v>-5.3617699999999999</v>
      </c>
      <c r="N5">
        <v>-4.9122599999999998</v>
      </c>
      <c r="O5">
        <f t="shared" si="2"/>
        <v>-15.18629</v>
      </c>
    </row>
    <row r="6" spans="1:15">
      <c r="A6">
        <f t="shared" si="3"/>
        <v>6.0000000000000001E-3</v>
      </c>
      <c r="B6">
        <f>-5.48015</f>
        <v>-5.4801500000000001</v>
      </c>
      <c r="C6">
        <v>-6.37887</v>
      </c>
      <c r="D6">
        <v>-5.4801700000000002</v>
      </c>
      <c r="E6">
        <f t="shared" si="0"/>
        <v>-17.339190000000002</v>
      </c>
      <c r="G6">
        <v>-5.6147</v>
      </c>
      <c r="H6">
        <v>-6.52006</v>
      </c>
      <c r="I6">
        <v>-5.6147</v>
      </c>
      <c r="J6">
        <f t="shared" si="1"/>
        <v>-17.749459999999999</v>
      </c>
      <c r="L6">
        <v>-5.4792899999999998</v>
      </c>
      <c r="M6">
        <v>-6.3769299999999998</v>
      </c>
      <c r="N6">
        <v>-5.4792899999999998</v>
      </c>
      <c r="O6">
        <f t="shared" si="2"/>
        <v>-17.335509999999999</v>
      </c>
    </row>
    <row r="7" spans="1:15">
      <c r="A7">
        <f t="shared" si="3"/>
        <v>7.0000000000000001E-3</v>
      </c>
      <c r="B7">
        <f>-5.96537</f>
        <v>-5.9653700000000001</v>
      </c>
      <c r="C7">
        <v>-7.31778</v>
      </c>
      <c r="D7">
        <v>-5.9653999999999998</v>
      </c>
      <c r="E7">
        <f t="shared" si="0"/>
        <v>-19.248549999999998</v>
      </c>
      <c r="G7">
        <v>-6.1278499999999996</v>
      </c>
      <c r="H7">
        <v>-7.4802799999999996</v>
      </c>
      <c r="I7">
        <v>-6.1278499999999996</v>
      </c>
      <c r="J7">
        <f t="shared" si="1"/>
        <v>-19.735979999999998</v>
      </c>
      <c r="L7">
        <v>-5.9644000000000004</v>
      </c>
      <c r="M7">
        <v>-7.3155599999999996</v>
      </c>
      <c r="N7">
        <v>-5.9644000000000004</v>
      </c>
      <c r="O7">
        <f t="shared" si="2"/>
        <v>-19.24436</v>
      </c>
    </row>
    <row r="8" spans="1:15">
      <c r="A8">
        <f t="shared" si="3"/>
        <v>8.0000000000000002E-3</v>
      </c>
      <c r="B8">
        <f>-6.39683</f>
        <v>-6.3968299999999996</v>
      </c>
      <c r="C8">
        <v>-8.12988</v>
      </c>
      <c r="D8">
        <v>-6.3968699999999998</v>
      </c>
      <c r="E8">
        <f t="shared" si="0"/>
        <v>-20.923580000000001</v>
      </c>
      <c r="G8">
        <v>-6.5853299999999999</v>
      </c>
      <c r="H8">
        <v>-8.3115199999999998</v>
      </c>
      <c r="I8">
        <v>-6.5853299999999999</v>
      </c>
      <c r="J8">
        <f t="shared" si="1"/>
        <v>-21.48218</v>
      </c>
      <c r="L8">
        <v>-6.3957300000000004</v>
      </c>
      <c r="M8">
        <v>-8.12744</v>
      </c>
      <c r="N8">
        <v>-6.3957300000000004</v>
      </c>
      <c r="O8">
        <f t="shared" si="2"/>
        <v>-20.918900000000001</v>
      </c>
    </row>
    <row r="9" spans="1:15">
      <c r="A9">
        <f t="shared" si="3"/>
        <v>9.0000000000000011E-3</v>
      </c>
      <c r="B9">
        <f>-6.79056</f>
        <v>-6.7905600000000002</v>
      </c>
      <c r="C9">
        <v>-8.8348800000000001</v>
      </c>
      <c r="D9">
        <v>-6.7906000000000004</v>
      </c>
      <c r="E9">
        <f t="shared" si="0"/>
        <v>-22.416040000000002</v>
      </c>
      <c r="G9">
        <v>-7.0077800000000003</v>
      </c>
      <c r="H9">
        <v>-9.0342099999999999</v>
      </c>
      <c r="I9">
        <v>-7.0077800000000003</v>
      </c>
      <c r="J9">
        <f t="shared" si="1"/>
        <v>-23.049769999999999</v>
      </c>
      <c r="L9">
        <v>-6.7893299999999996</v>
      </c>
      <c r="M9">
        <v>-8.8321699999999996</v>
      </c>
      <c r="N9">
        <v>-6.7893299999999996</v>
      </c>
      <c r="O9">
        <f t="shared" si="2"/>
        <v>-22.410829999999997</v>
      </c>
    </row>
    <row r="10" spans="1:15">
      <c r="A10">
        <f t="shared" si="3"/>
        <v>1.0000000000000002E-2</v>
      </c>
      <c r="B10">
        <f>-7.15652</f>
        <v>-7.1565200000000004</v>
      </c>
      <c r="C10">
        <v>-9.4497999999999998</v>
      </c>
      <c r="D10">
        <v>-7.1565599999999998</v>
      </c>
      <c r="E10">
        <f t="shared" si="0"/>
        <v>-23.762879999999999</v>
      </c>
      <c r="G10">
        <v>-7.4005599999999996</v>
      </c>
      <c r="H10">
        <v>-9.6720299999999995</v>
      </c>
      <c r="I10">
        <v>-7.4005599999999996</v>
      </c>
      <c r="J10">
        <f t="shared" si="1"/>
        <v>-24.473149999999997</v>
      </c>
      <c r="L10">
        <v>-7.1551499999999999</v>
      </c>
      <c r="M10">
        <v>-9.4468499999999995</v>
      </c>
      <c r="N10">
        <v>-7.1551499999999999</v>
      </c>
      <c r="O10">
        <f t="shared" si="2"/>
        <v>-23.757149999999999</v>
      </c>
    </row>
    <row r="11" spans="1:15">
      <c r="A11">
        <f t="shared" si="3"/>
        <v>1.1000000000000003E-2</v>
      </c>
      <c r="B11">
        <f>-7.50008</f>
        <v>-7.5000799999999996</v>
      </c>
      <c r="C11">
        <v>-10.005599999999999</v>
      </c>
      <c r="D11">
        <v>-7.5001300000000004</v>
      </c>
      <c r="E11">
        <f t="shared" si="0"/>
        <v>-25.005809999999997</v>
      </c>
      <c r="G11">
        <v>-7.7747400000000004</v>
      </c>
      <c r="H11">
        <v>-10.251200000000001</v>
      </c>
      <c r="I11">
        <v>-7.7747400000000004</v>
      </c>
      <c r="J11">
        <f t="shared" si="1"/>
        <v>-25.800680000000003</v>
      </c>
      <c r="L11">
        <v>-7.4985900000000001</v>
      </c>
      <c r="M11">
        <v>-10.0024</v>
      </c>
      <c r="N11">
        <v>-7.4985900000000001</v>
      </c>
      <c r="O11">
        <f t="shared" si="2"/>
        <v>-24.999580000000002</v>
      </c>
    </row>
    <row r="12" spans="1:15">
      <c r="A12">
        <f t="shared" si="3"/>
        <v>1.2000000000000004E-2</v>
      </c>
      <c r="B12">
        <f>-7.82893</f>
        <v>-7.8289299999999997</v>
      </c>
      <c r="C12">
        <v>-10.5107</v>
      </c>
      <c r="D12">
        <v>-7.82897</v>
      </c>
      <c r="E12">
        <f t="shared" si="0"/>
        <v>-26.168599999999998</v>
      </c>
      <c r="G12">
        <v>-8.1323500000000006</v>
      </c>
      <c r="H12">
        <v>-10.7798</v>
      </c>
      <c r="I12">
        <v>-8.1323500000000006</v>
      </c>
      <c r="J12">
        <f t="shared" si="1"/>
        <v>-27.044499999999999</v>
      </c>
      <c r="L12">
        <v>-7.8273000000000001</v>
      </c>
      <c r="M12">
        <v>-10.507199999999999</v>
      </c>
      <c r="N12">
        <v>-7.8273000000000001</v>
      </c>
      <c r="O12">
        <f t="shared" si="2"/>
        <v>-26.161799999999999</v>
      </c>
    </row>
    <row r="13" spans="1:15">
      <c r="A13">
        <f t="shared" si="3"/>
        <v>1.3000000000000005E-2</v>
      </c>
      <c r="B13">
        <f>-8.1444</f>
        <v>-8.1443999999999992</v>
      </c>
      <c r="C13">
        <v>-10.975300000000001</v>
      </c>
      <c r="D13">
        <v>-8.1444500000000009</v>
      </c>
      <c r="E13">
        <f t="shared" si="0"/>
        <v>-27.264150000000001</v>
      </c>
      <c r="G13">
        <v>-8.47879</v>
      </c>
      <c r="H13">
        <v>-11.270899999999999</v>
      </c>
      <c r="I13">
        <v>-8.47879</v>
      </c>
      <c r="J13">
        <f t="shared" si="1"/>
        <v>-28.228480000000001</v>
      </c>
      <c r="L13">
        <v>-8.1426499999999997</v>
      </c>
      <c r="M13">
        <v>-10.9716</v>
      </c>
      <c r="N13">
        <v>-8.1426499999999997</v>
      </c>
      <c r="O13">
        <f t="shared" si="2"/>
        <v>-27.256899999999998</v>
      </c>
    </row>
    <row r="14" spans="1:15">
      <c r="A14">
        <f t="shared" si="3"/>
        <v>1.4000000000000005E-2</v>
      </c>
      <c r="B14">
        <f>-8.44863</f>
        <v>-8.4486299999999996</v>
      </c>
      <c r="C14">
        <v>-11.409000000000001</v>
      </c>
      <c r="D14">
        <v>-8.4486799999999995</v>
      </c>
      <c r="E14">
        <f t="shared" si="0"/>
        <v>-28.30631</v>
      </c>
      <c r="G14">
        <v>-8.8147300000000008</v>
      </c>
      <c r="H14">
        <v>-11.7325</v>
      </c>
      <c r="I14">
        <v>-8.8147300000000008</v>
      </c>
      <c r="J14">
        <f t="shared" si="1"/>
        <v>-29.36196</v>
      </c>
      <c r="L14">
        <v>-8.4467499999999998</v>
      </c>
      <c r="M14">
        <v>-11.405099999999999</v>
      </c>
      <c r="N14">
        <v>-8.4467499999999998</v>
      </c>
      <c r="O14">
        <f t="shared" si="2"/>
        <v>-28.2986</v>
      </c>
    </row>
    <row r="15" spans="1:15">
      <c r="A15">
        <f t="shared" si="3"/>
        <v>1.5000000000000006E-2</v>
      </c>
      <c r="B15">
        <f>-8.74669</f>
        <v>-8.7466899999999992</v>
      </c>
      <c r="C15">
        <v>-11.813700000000001</v>
      </c>
      <c r="D15">
        <v>-8.7467500000000005</v>
      </c>
      <c r="E15">
        <f t="shared" si="0"/>
        <v>-29.307139999999997</v>
      </c>
      <c r="G15">
        <v>-9.1429399999999994</v>
      </c>
      <c r="H15">
        <v>-12.1602</v>
      </c>
      <c r="I15">
        <v>-9.1429399999999994</v>
      </c>
      <c r="J15">
        <f t="shared" si="1"/>
        <v>-30.446079999999998</v>
      </c>
      <c r="L15">
        <v>-8.7446800000000007</v>
      </c>
      <c r="M15">
        <v>-11.8095</v>
      </c>
      <c r="N15">
        <v>-8.7446800000000007</v>
      </c>
      <c r="O15">
        <f t="shared" si="2"/>
        <v>-29.298860000000005</v>
      </c>
    </row>
    <row r="16" spans="1:15">
      <c r="A16">
        <f t="shared" si="3"/>
        <v>1.6000000000000007E-2</v>
      </c>
      <c r="B16">
        <f>-9.0353</f>
        <v>-9.0352999999999994</v>
      </c>
      <c r="C16">
        <v>-12.1999</v>
      </c>
      <c r="D16">
        <v>-9.0353600000000007</v>
      </c>
      <c r="E16">
        <f t="shared" si="0"/>
        <v>-30.27056</v>
      </c>
      <c r="G16">
        <v>-9.4651700000000005</v>
      </c>
      <c r="H16">
        <v>-12.573499999999999</v>
      </c>
      <c r="I16">
        <v>-9.4651700000000005</v>
      </c>
      <c r="J16">
        <f t="shared" si="1"/>
        <v>-31.50384</v>
      </c>
      <c r="L16">
        <v>-9.0331600000000005</v>
      </c>
      <c r="M16">
        <v>-12.195399999999999</v>
      </c>
      <c r="N16">
        <v>-9.0331600000000005</v>
      </c>
      <c r="O16">
        <f t="shared" si="2"/>
        <v>-30.261720000000004</v>
      </c>
    </row>
    <row r="17" spans="1:15">
      <c r="A17">
        <f t="shared" si="3"/>
        <v>1.7000000000000008E-2</v>
      </c>
      <c r="B17">
        <f>-9.32027</f>
        <v>-9.3202700000000007</v>
      </c>
      <c r="C17">
        <v>-12.567399999999999</v>
      </c>
      <c r="D17">
        <v>-9.3203300000000002</v>
      </c>
      <c r="E17">
        <f t="shared" si="0"/>
        <v>-31.207999999999998</v>
      </c>
      <c r="G17">
        <v>-9.7812800000000006</v>
      </c>
      <c r="H17">
        <v>-12.967700000000001</v>
      </c>
      <c r="I17">
        <v>-9.7812800000000006</v>
      </c>
      <c r="J17">
        <f t="shared" si="1"/>
        <v>-32.530260000000006</v>
      </c>
      <c r="L17">
        <v>-9.3179999999999996</v>
      </c>
      <c r="M17">
        <v>-12.5626</v>
      </c>
      <c r="N17">
        <v>-9.31799</v>
      </c>
      <c r="O17">
        <f t="shared" si="2"/>
        <v>-31.198590000000003</v>
      </c>
    </row>
    <row r="18" spans="1:15">
      <c r="A18">
        <f t="shared" si="3"/>
        <v>1.8000000000000009E-2</v>
      </c>
      <c r="B18">
        <f>-9.59825</f>
        <v>-9.5982500000000002</v>
      </c>
      <c r="C18">
        <v>-12.9169</v>
      </c>
      <c r="D18">
        <v>-9.5983199999999993</v>
      </c>
      <c r="E18">
        <f t="shared" si="0"/>
        <v>-32.11347</v>
      </c>
      <c r="G18">
        <v>-10.092000000000001</v>
      </c>
      <c r="H18">
        <v>-13.345499999999999</v>
      </c>
      <c r="I18">
        <v>-10.092000000000001</v>
      </c>
      <c r="J18">
        <f t="shared" si="1"/>
        <v>-33.529499999999999</v>
      </c>
      <c r="L18">
        <v>-9.5958500000000004</v>
      </c>
      <c r="M18">
        <v>-12.911899999999999</v>
      </c>
      <c r="N18">
        <v>-9.5958500000000004</v>
      </c>
      <c r="O18">
        <f t="shared" si="2"/>
        <v>-32.1036</v>
      </c>
    </row>
    <row r="19" spans="1:15">
      <c r="A19">
        <f t="shared" si="3"/>
        <v>1.900000000000001E-2</v>
      </c>
      <c r="B19">
        <f>-9.87652</f>
        <v>-9.8765199999999993</v>
      </c>
      <c r="C19">
        <v>-13.253299999999999</v>
      </c>
      <c r="D19">
        <v>-9.8765900000000002</v>
      </c>
      <c r="E19">
        <f t="shared" si="0"/>
        <v>-33.006410000000002</v>
      </c>
      <c r="G19">
        <v>-10.403700000000001</v>
      </c>
      <c r="H19">
        <v>-13.709</v>
      </c>
      <c r="I19">
        <v>-10.403700000000001</v>
      </c>
      <c r="J19">
        <f t="shared" si="1"/>
        <v>-34.516400000000004</v>
      </c>
      <c r="L19">
        <v>-9.8739899999999992</v>
      </c>
      <c r="M19">
        <v>-13.247999999999999</v>
      </c>
      <c r="N19">
        <v>-9.8739899999999992</v>
      </c>
      <c r="O19">
        <f t="shared" si="2"/>
        <v>-32.995979999999996</v>
      </c>
    </row>
    <row r="20" spans="1:15">
      <c r="A20">
        <f t="shared" si="3"/>
        <v>2.0000000000000011E-2</v>
      </c>
      <c r="B20">
        <f>-10.1466</f>
        <v>-10.146599999999999</v>
      </c>
      <c r="C20">
        <v>-13.576499999999999</v>
      </c>
      <c r="D20">
        <v>-10.146599999999999</v>
      </c>
      <c r="E20">
        <f t="shared" si="0"/>
        <v>-33.869699999999995</v>
      </c>
      <c r="G20">
        <v>-10.703900000000001</v>
      </c>
      <c r="H20">
        <v>-14.062099999999999</v>
      </c>
      <c r="I20">
        <v>-10.703900000000001</v>
      </c>
      <c r="J20">
        <f t="shared" si="1"/>
        <v>-35.469899999999996</v>
      </c>
      <c r="L20">
        <v>-10.1439</v>
      </c>
      <c r="M20">
        <v>-13.5709</v>
      </c>
      <c r="N20">
        <v>-10.1439</v>
      </c>
      <c r="O20">
        <f t="shared" si="2"/>
        <v>-33.858699999999999</v>
      </c>
    </row>
    <row r="21" spans="1:15">
      <c r="A21">
        <f t="shared" si="3"/>
        <v>2.1000000000000012E-2</v>
      </c>
      <c r="B21">
        <f>-10.4128</f>
        <v>-10.412800000000001</v>
      </c>
      <c r="C21">
        <v>-13.893700000000001</v>
      </c>
      <c r="D21">
        <v>-10.4129</v>
      </c>
      <c r="E21">
        <f t="shared" si="0"/>
        <v>-34.7194</v>
      </c>
      <c r="G21">
        <v>-11.003500000000001</v>
      </c>
      <c r="H21">
        <v>-14.4061</v>
      </c>
      <c r="I21">
        <v>-11.003500000000001</v>
      </c>
      <c r="J21">
        <f t="shared" si="1"/>
        <v>-36.4131</v>
      </c>
      <c r="L21">
        <v>-10.41</v>
      </c>
      <c r="M21">
        <v>-13.8879</v>
      </c>
      <c r="N21">
        <v>-10.41</v>
      </c>
      <c r="O21">
        <f t="shared" si="2"/>
        <v>-34.707899999999995</v>
      </c>
    </row>
    <row r="22" spans="1:15">
      <c r="A22">
        <f t="shared" si="3"/>
        <v>2.2000000000000013E-2</v>
      </c>
      <c r="B22">
        <f>-10.6795</f>
        <v>-10.679500000000001</v>
      </c>
      <c r="C22">
        <v>-14.1952</v>
      </c>
      <c r="D22">
        <v>-10.679600000000001</v>
      </c>
      <c r="E22">
        <f t="shared" si="0"/>
        <v>-35.554299999999998</v>
      </c>
      <c r="G22">
        <v>-11.3047</v>
      </c>
      <c r="H22">
        <v>-14.7395</v>
      </c>
      <c r="I22">
        <v>-11.3047</v>
      </c>
      <c r="J22">
        <f t="shared" si="1"/>
        <v>-37.3489</v>
      </c>
      <c r="L22">
        <v>-10.676600000000001</v>
      </c>
      <c r="M22">
        <v>-14.1891</v>
      </c>
      <c r="N22">
        <v>-10.676600000000001</v>
      </c>
      <c r="O22">
        <f t="shared" si="2"/>
        <v>-35.542299999999997</v>
      </c>
    </row>
    <row r="23" spans="1:15">
      <c r="A23">
        <f t="shared" si="3"/>
        <v>2.3000000000000013E-2</v>
      </c>
      <c r="B23">
        <f>-10.9441</f>
        <v>-10.944100000000001</v>
      </c>
      <c r="C23">
        <v>-14.4947</v>
      </c>
      <c r="D23">
        <v>-10.9442</v>
      </c>
      <c r="E23">
        <f t="shared" si="0"/>
        <v>-36.383000000000003</v>
      </c>
      <c r="G23">
        <v>-11.599399999999999</v>
      </c>
      <c r="H23">
        <v>-15.0671</v>
      </c>
      <c r="I23">
        <v>-11.599399999999999</v>
      </c>
      <c r="J23">
        <f t="shared" si="1"/>
        <v>-38.265900000000002</v>
      </c>
      <c r="L23">
        <v>-10.9411</v>
      </c>
      <c r="M23">
        <v>-14.4884</v>
      </c>
      <c r="N23">
        <v>-10.9411</v>
      </c>
      <c r="O23">
        <f t="shared" si="2"/>
        <v>-36.370600000000003</v>
      </c>
    </row>
    <row r="24" spans="1:15">
      <c r="A24">
        <f t="shared" si="3"/>
        <v>2.4000000000000014E-2</v>
      </c>
      <c r="B24">
        <f>-11.2024</f>
        <v>-11.202400000000001</v>
      </c>
      <c r="C24">
        <v>-14.782500000000001</v>
      </c>
      <c r="D24">
        <v>-11.202500000000001</v>
      </c>
      <c r="E24">
        <f t="shared" si="0"/>
        <v>-37.187400000000004</v>
      </c>
      <c r="G24">
        <v>-11.893000000000001</v>
      </c>
      <c r="H24">
        <v>-15.3834</v>
      </c>
      <c r="I24">
        <v>-11.893000000000001</v>
      </c>
      <c r="J24">
        <f t="shared" si="1"/>
        <v>-39.169400000000003</v>
      </c>
      <c r="L24">
        <v>-11.199199999999999</v>
      </c>
      <c r="M24">
        <v>-14.7759</v>
      </c>
      <c r="N24">
        <v>-11.199199999999999</v>
      </c>
      <c r="O24">
        <f t="shared" si="2"/>
        <v>-37.174299999999995</v>
      </c>
    </row>
    <row r="25" spans="1:15">
      <c r="A25">
        <f t="shared" si="3"/>
        <v>2.5000000000000015E-2</v>
      </c>
      <c r="B25">
        <f>-11.461</f>
        <v>-11.461</v>
      </c>
      <c r="C25">
        <v>-15.066599999999999</v>
      </c>
      <c r="D25">
        <v>-11.4611</v>
      </c>
      <c r="E25">
        <f t="shared" si="0"/>
        <v>-37.988700000000001</v>
      </c>
      <c r="G25">
        <v>-12.181800000000001</v>
      </c>
      <c r="H25">
        <v>-15.6996</v>
      </c>
      <c r="I25">
        <v>-12.181800000000001</v>
      </c>
      <c r="J25">
        <f t="shared" si="1"/>
        <v>-40.063200000000002</v>
      </c>
      <c r="L25">
        <v>-11.457700000000001</v>
      </c>
      <c r="M25">
        <v>-15.059799999999999</v>
      </c>
      <c r="N25">
        <v>-11.457700000000001</v>
      </c>
      <c r="O25">
        <f t="shared" si="2"/>
        <v>-37.975200000000001</v>
      </c>
    </row>
    <row r="26" spans="1:15">
      <c r="A26">
        <f t="shared" si="3"/>
        <v>2.6000000000000016E-2</v>
      </c>
      <c r="B26">
        <f>-11.7186</f>
        <v>-11.7186</v>
      </c>
      <c r="C26">
        <v>-15.346299999999999</v>
      </c>
      <c r="D26">
        <v>-11.7187</v>
      </c>
      <c r="E26">
        <f t="shared" si="0"/>
        <v>-38.7836</v>
      </c>
      <c r="G26">
        <v>-12.474500000000001</v>
      </c>
      <c r="H26">
        <v>-16.008299999999998</v>
      </c>
      <c r="I26">
        <v>-12.474500000000001</v>
      </c>
      <c r="J26">
        <f t="shared" si="1"/>
        <v>-40.957299999999996</v>
      </c>
      <c r="L26">
        <v>-11.7151</v>
      </c>
      <c r="M26">
        <v>-15.3391</v>
      </c>
      <c r="N26">
        <v>-11.7151</v>
      </c>
      <c r="O26">
        <f t="shared" si="2"/>
        <v>-38.769300000000001</v>
      </c>
    </row>
    <row r="27" spans="1:15">
      <c r="A27">
        <f t="shared" si="3"/>
        <v>2.7000000000000017E-2</v>
      </c>
      <c r="B27">
        <f>-11.9749</f>
        <v>-11.9749</v>
      </c>
      <c r="C27">
        <v>-15.6142</v>
      </c>
      <c r="D27">
        <v>-11.975</v>
      </c>
      <c r="E27">
        <f t="shared" si="0"/>
        <v>-39.564100000000003</v>
      </c>
      <c r="G27">
        <v>-12.762600000000001</v>
      </c>
      <c r="H27">
        <v>-16.307700000000001</v>
      </c>
      <c r="I27">
        <v>-12.762600000000001</v>
      </c>
      <c r="J27">
        <f t="shared" si="1"/>
        <v>-41.832900000000002</v>
      </c>
      <c r="L27">
        <v>-11.971299999999999</v>
      </c>
      <c r="M27">
        <v>-15.6068</v>
      </c>
      <c r="N27">
        <v>-11.971299999999999</v>
      </c>
      <c r="O27">
        <f t="shared" si="2"/>
        <v>-39.549399999999999</v>
      </c>
    </row>
    <row r="28" spans="1:15">
      <c r="A28">
        <f t="shared" si="3"/>
        <v>2.8000000000000018E-2</v>
      </c>
      <c r="B28">
        <f>-12.2261</f>
        <v>-12.226100000000001</v>
      </c>
      <c r="C28">
        <v>-15.8819</v>
      </c>
      <c r="D28">
        <v>-12.2262</v>
      </c>
      <c r="E28">
        <f t="shared" si="0"/>
        <v>-40.334200000000003</v>
      </c>
      <c r="G28">
        <v>-13.0496</v>
      </c>
      <c r="H28">
        <v>-16.607099999999999</v>
      </c>
      <c r="I28">
        <v>-13.0496</v>
      </c>
      <c r="J28">
        <f t="shared" si="1"/>
        <v>-42.706299999999999</v>
      </c>
      <c r="L28">
        <v>-12.2224</v>
      </c>
      <c r="M28">
        <v>-15.8743</v>
      </c>
      <c r="N28">
        <v>-12.2224</v>
      </c>
      <c r="O28">
        <f t="shared" si="2"/>
        <v>-40.319099999999999</v>
      </c>
    </row>
    <row r="29" spans="1:15">
      <c r="A29">
        <f t="shared" si="3"/>
        <v>2.9000000000000019E-2</v>
      </c>
      <c r="B29">
        <f>-12.4779</f>
        <v>-12.4779</v>
      </c>
      <c r="C29">
        <v>-16.1494</v>
      </c>
      <c r="D29">
        <v>-12.478</v>
      </c>
      <c r="E29">
        <f t="shared" si="0"/>
        <v>-41.1053</v>
      </c>
      <c r="G29">
        <v>-13.3314</v>
      </c>
      <c r="H29">
        <v>-16.905000000000001</v>
      </c>
      <c r="I29">
        <v>-13.3314</v>
      </c>
      <c r="J29">
        <f t="shared" si="1"/>
        <v>-43.567800000000005</v>
      </c>
      <c r="L29">
        <v>-12.474</v>
      </c>
      <c r="M29">
        <v>-16.141500000000001</v>
      </c>
      <c r="N29">
        <v>-12.474</v>
      </c>
      <c r="O29">
        <f t="shared" si="2"/>
        <v>-41.089500000000001</v>
      </c>
    </row>
    <row r="30" spans="1:15">
      <c r="A30">
        <f t="shared" si="3"/>
        <v>3.000000000000002E-2</v>
      </c>
      <c r="B30">
        <f>-12.7309</f>
        <v>-12.7309</v>
      </c>
      <c r="C30">
        <v>-16.408300000000001</v>
      </c>
      <c r="D30">
        <v>-12.731</v>
      </c>
      <c r="E30">
        <f t="shared" si="0"/>
        <v>-41.870200000000004</v>
      </c>
      <c r="G30">
        <v>-13.616300000000001</v>
      </c>
      <c r="H30">
        <v>-17.1922</v>
      </c>
      <c r="I30">
        <v>-13.616300000000001</v>
      </c>
      <c r="J30">
        <f t="shared" si="1"/>
        <v>-44.424800000000005</v>
      </c>
      <c r="L30">
        <v>-12.726900000000001</v>
      </c>
      <c r="M30">
        <v>-16.400099999999998</v>
      </c>
      <c r="N30">
        <v>-12.726900000000001</v>
      </c>
      <c r="O30">
        <f t="shared" si="2"/>
        <v>-41.853899999999996</v>
      </c>
    </row>
    <row r="31" spans="1:15">
      <c r="A31">
        <f t="shared" si="3"/>
        <v>3.1000000000000021E-2</v>
      </c>
      <c r="B31">
        <f>-12.9792</f>
        <v>-12.979200000000001</v>
      </c>
      <c r="C31">
        <v>-16.662299999999998</v>
      </c>
      <c r="D31">
        <v>-12.9793</v>
      </c>
      <c r="E31">
        <f t="shared" si="0"/>
        <v>-42.620800000000003</v>
      </c>
      <c r="G31">
        <v>-13.8963</v>
      </c>
      <c r="H31">
        <v>-17.479299999999999</v>
      </c>
      <c r="I31">
        <v>-13.8963</v>
      </c>
      <c r="J31">
        <f t="shared" si="1"/>
        <v>-45.271900000000002</v>
      </c>
      <c r="L31">
        <v>-12.975</v>
      </c>
      <c r="M31">
        <v>-16.6539</v>
      </c>
      <c r="N31">
        <v>-12.975</v>
      </c>
      <c r="O31">
        <f t="shared" si="2"/>
        <v>-42.603900000000003</v>
      </c>
    </row>
    <row r="32" spans="1:15">
      <c r="A32">
        <f t="shared" si="3"/>
        <v>3.2000000000000021E-2</v>
      </c>
      <c r="B32">
        <f>-13.2295</f>
        <v>-13.2295</v>
      </c>
      <c r="C32">
        <v>-16.915400000000002</v>
      </c>
      <c r="D32">
        <v>-13.2296</v>
      </c>
      <c r="E32">
        <f t="shared" si="0"/>
        <v>-43.374499999999998</v>
      </c>
      <c r="G32">
        <v>-14.179500000000001</v>
      </c>
      <c r="H32">
        <v>-17.766200000000001</v>
      </c>
      <c r="I32">
        <v>-14.179500000000001</v>
      </c>
      <c r="J32">
        <f t="shared" si="1"/>
        <v>-46.125200000000007</v>
      </c>
      <c r="L32">
        <v>-13.225199999999999</v>
      </c>
      <c r="M32">
        <v>-16.906700000000001</v>
      </c>
      <c r="N32">
        <v>-13.225199999999999</v>
      </c>
      <c r="O32">
        <f t="shared" si="2"/>
        <v>-43.357100000000003</v>
      </c>
    </row>
    <row r="33" spans="1:15">
      <c r="A33">
        <f t="shared" si="3"/>
        <v>3.3000000000000022E-2</v>
      </c>
      <c r="B33">
        <f>-13.4773</f>
        <v>-13.4773</v>
      </c>
      <c r="C33">
        <v>-17.168399999999998</v>
      </c>
      <c r="D33">
        <v>-13.477399999999999</v>
      </c>
      <c r="E33">
        <f t="shared" si="0"/>
        <v>-44.123099999999994</v>
      </c>
      <c r="G33">
        <v>-14.458600000000001</v>
      </c>
      <c r="H33">
        <v>-18.051200000000001</v>
      </c>
      <c r="I33">
        <v>-14.458600000000001</v>
      </c>
      <c r="J33">
        <f t="shared" si="1"/>
        <v>-46.968400000000003</v>
      </c>
      <c r="L33">
        <v>-13.472899999999999</v>
      </c>
      <c r="M33">
        <v>-17.159500000000001</v>
      </c>
      <c r="N33">
        <v>-13.472899999999999</v>
      </c>
      <c r="O33">
        <f t="shared" si="2"/>
        <v>-44.1053</v>
      </c>
    </row>
    <row r="34" spans="1:15">
      <c r="A34">
        <f t="shared" si="3"/>
        <v>3.4000000000000023E-2</v>
      </c>
      <c r="B34">
        <f>-13.7249</f>
        <v>-13.7249</v>
      </c>
      <c r="C34">
        <v>-17.4162</v>
      </c>
      <c r="D34">
        <v>-13.725</v>
      </c>
      <c r="E34">
        <f t="shared" si="0"/>
        <v>-44.866100000000003</v>
      </c>
      <c r="G34">
        <v>-14.7387</v>
      </c>
      <c r="H34">
        <v>-18.329000000000001</v>
      </c>
      <c r="I34">
        <v>-14.7387</v>
      </c>
      <c r="J34">
        <f t="shared" si="1"/>
        <v>-47.806400000000004</v>
      </c>
      <c r="L34">
        <v>-13.7202</v>
      </c>
      <c r="M34">
        <v>-17.407</v>
      </c>
      <c r="N34">
        <v>-13.7202</v>
      </c>
      <c r="O34">
        <f t="shared" si="2"/>
        <v>-44.8474</v>
      </c>
    </row>
    <row r="35" spans="1:15">
      <c r="A35">
        <f t="shared" si="3"/>
        <v>3.5000000000000024E-2</v>
      </c>
      <c r="B35">
        <f>-13.972</f>
        <v>-13.972</v>
      </c>
      <c r="C35">
        <v>-17.657900000000001</v>
      </c>
      <c r="D35">
        <v>-13.972099999999999</v>
      </c>
      <c r="E35">
        <f t="shared" si="0"/>
        <v>-45.601999999999997</v>
      </c>
      <c r="G35">
        <v>-15.0145</v>
      </c>
      <c r="H35">
        <v>-18.602900000000002</v>
      </c>
      <c r="I35">
        <v>-15.0145</v>
      </c>
      <c r="J35">
        <f t="shared" si="1"/>
        <v>-48.631900000000002</v>
      </c>
      <c r="L35">
        <v>-13.9673</v>
      </c>
      <c r="M35">
        <v>-17.648499999999999</v>
      </c>
      <c r="N35">
        <v>-13.9673</v>
      </c>
      <c r="O35">
        <f t="shared" si="2"/>
        <v>-45.583100000000002</v>
      </c>
    </row>
    <row r="36" spans="1:15">
      <c r="A36">
        <f t="shared" si="3"/>
        <v>3.6000000000000025E-2</v>
      </c>
      <c r="B36">
        <f>-14.2139</f>
        <v>-14.213900000000001</v>
      </c>
      <c r="C36">
        <v>-17.900200000000002</v>
      </c>
      <c r="D36">
        <v>-14.214</v>
      </c>
      <c r="E36">
        <f t="shared" si="0"/>
        <v>-46.328099999999999</v>
      </c>
      <c r="G36">
        <v>-15.2906</v>
      </c>
      <c r="H36">
        <v>-18.877700000000001</v>
      </c>
      <c r="I36">
        <v>-15.2906</v>
      </c>
      <c r="J36">
        <f t="shared" si="1"/>
        <v>-49.4589</v>
      </c>
      <c r="L36">
        <v>-14.209</v>
      </c>
      <c r="M36">
        <v>-17.8904</v>
      </c>
      <c r="N36">
        <v>-14.209</v>
      </c>
      <c r="O36">
        <f t="shared" si="2"/>
        <v>-46.308400000000006</v>
      </c>
    </row>
    <row r="37" spans="1:15">
      <c r="A37">
        <f t="shared" si="3"/>
        <v>3.7000000000000026E-2</v>
      </c>
      <c r="B37">
        <f>-14.4581</f>
        <v>-14.4581</v>
      </c>
      <c r="C37">
        <v>-18.142299999999999</v>
      </c>
      <c r="D37">
        <v>-14.458299999999999</v>
      </c>
      <c r="E37">
        <f t="shared" si="0"/>
        <v>-47.058700000000002</v>
      </c>
      <c r="G37">
        <v>-15.569000000000001</v>
      </c>
      <c r="H37">
        <v>-19.152000000000001</v>
      </c>
      <c r="I37">
        <v>-15.569000000000001</v>
      </c>
      <c r="J37">
        <f t="shared" si="1"/>
        <v>-50.290000000000006</v>
      </c>
      <c r="L37">
        <v>-14.453200000000001</v>
      </c>
      <c r="M37">
        <v>-18.132300000000001</v>
      </c>
      <c r="N37">
        <v>-14.453200000000001</v>
      </c>
      <c r="O37">
        <f t="shared" si="2"/>
        <v>-47.038700000000006</v>
      </c>
    </row>
    <row r="38" spans="1:15">
      <c r="A38">
        <f t="shared" si="3"/>
        <v>3.8000000000000027E-2</v>
      </c>
      <c r="B38">
        <f>-14.7</f>
        <v>-14.7</v>
      </c>
      <c r="C38">
        <v>-18.384399999999999</v>
      </c>
      <c r="D38">
        <v>-14.700100000000001</v>
      </c>
      <c r="E38">
        <f t="shared" si="0"/>
        <v>-47.784500000000001</v>
      </c>
      <c r="G38">
        <v>-15.842499999999999</v>
      </c>
      <c r="H38">
        <v>-19.424600000000002</v>
      </c>
      <c r="I38">
        <v>-15.842499999999999</v>
      </c>
      <c r="J38">
        <f t="shared" si="1"/>
        <v>-51.1096</v>
      </c>
      <c r="L38">
        <v>-14.694800000000001</v>
      </c>
      <c r="M38">
        <v>-18.374099999999999</v>
      </c>
      <c r="N38">
        <v>-14.694800000000001</v>
      </c>
      <c r="O38">
        <f t="shared" si="2"/>
        <v>-47.7637</v>
      </c>
    </row>
    <row r="39" spans="1:15">
      <c r="A39">
        <f t="shared" si="3"/>
        <v>3.9000000000000028E-2</v>
      </c>
      <c r="B39">
        <f>-14.9421</f>
        <v>-14.9421</v>
      </c>
      <c r="C39">
        <v>-18.6236</v>
      </c>
      <c r="D39">
        <v>-14.9422</v>
      </c>
      <c r="E39">
        <f t="shared" si="0"/>
        <v>-48.507899999999999</v>
      </c>
      <c r="G39">
        <v>-16.116700000000002</v>
      </c>
      <c r="H39">
        <v>-19.694199999999999</v>
      </c>
      <c r="I39">
        <v>-16.116700000000002</v>
      </c>
      <c r="J39">
        <f t="shared" si="1"/>
        <v>-51.927600000000005</v>
      </c>
      <c r="L39">
        <v>-14.9367</v>
      </c>
      <c r="M39">
        <v>-18.613</v>
      </c>
      <c r="N39">
        <v>-14.9367</v>
      </c>
      <c r="O39">
        <f t="shared" si="2"/>
        <v>-48.486400000000003</v>
      </c>
    </row>
    <row r="40" spans="1:15">
      <c r="A40">
        <f t="shared" si="3"/>
        <v>4.0000000000000029E-2</v>
      </c>
      <c r="B40">
        <f>-15.1861</f>
        <v>-15.1861</v>
      </c>
      <c r="C40">
        <v>-18.858000000000001</v>
      </c>
      <c r="D40">
        <v>-15.186199999999999</v>
      </c>
      <c r="E40">
        <f t="shared" si="0"/>
        <v>-49.2303</v>
      </c>
      <c r="G40">
        <v>-16.394300000000001</v>
      </c>
      <c r="H40">
        <v>-19.959099999999999</v>
      </c>
      <c r="I40">
        <v>-16.394300000000001</v>
      </c>
      <c r="J40">
        <f t="shared" si="1"/>
        <v>-52.747700000000002</v>
      </c>
      <c r="L40">
        <v>-15.1806</v>
      </c>
      <c r="M40">
        <v>-18.847300000000001</v>
      </c>
      <c r="N40">
        <v>-15.1806</v>
      </c>
      <c r="O40">
        <f t="shared" si="2"/>
        <v>-49.208500000000001</v>
      </c>
    </row>
    <row r="41" spans="1:15">
      <c r="A41">
        <f t="shared" si="3"/>
        <v>4.1000000000000029E-2</v>
      </c>
      <c r="B41">
        <f>-15.4256</f>
        <v>-15.425599999999999</v>
      </c>
      <c r="C41">
        <v>-19.087399999999999</v>
      </c>
      <c r="D41">
        <v>-15.425700000000001</v>
      </c>
      <c r="E41">
        <f t="shared" si="0"/>
        <v>-49.938699999999997</v>
      </c>
      <c r="G41">
        <v>-16.665299999999998</v>
      </c>
      <c r="H41">
        <v>-20.223099999999999</v>
      </c>
      <c r="I41">
        <v>-16.665299999999998</v>
      </c>
      <c r="J41">
        <f t="shared" si="1"/>
        <v>-53.553699999999992</v>
      </c>
      <c r="L41">
        <v>-15.42</v>
      </c>
      <c r="M41">
        <v>-19.0763</v>
      </c>
      <c r="N41">
        <v>-15.42</v>
      </c>
      <c r="O41">
        <f t="shared" si="2"/>
        <v>-49.9163</v>
      </c>
    </row>
    <row r="42" spans="1:15">
      <c r="A42">
        <f t="shared" si="3"/>
        <v>4.200000000000003E-2</v>
      </c>
      <c r="B42">
        <f>-15.6657</f>
        <v>-15.665699999999999</v>
      </c>
      <c r="C42">
        <v>-19.317900000000002</v>
      </c>
      <c r="D42">
        <v>-15.665900000000001</v>
      </c>
      <c r="E42">
        <f t="shared" si="0"/>
        <v>-50.649500000000003</v>
      </c>
      <c r="G42">
        <v>-16.937000000000001</v>
      </c>
      <c r="H42">
        <v>-20.487200000000001</v>
      </c>
      <c r="I42">
        <v>-16.937000000000001</v>
      </c>
      <c r="J42">
        <f t="shared" si="1"/>
        <v>-54.361199999999997</v>
      </c>
      <c r="L42">
        <v>-15.6599</v>
      </c>
      <c r="M42">
        <v>-19.3065</v>
      </c>
      <c r="N42">
        <v>-15.6599</v>
      </c>
      <c r="O42">
        <f t="shared" si="2"/>
        <v>-50.626300000000001</v>
      </c>
    </row>
    <row r="43" spans="1:15">
      <c r="A43">
        <f t="shared" si="3"/>
        <v>4.3000000000000031E-2</v>
      </c>
      <c r="B43">
        <f>-15.9086</f>
        <v>-15.9086</v>
      </c>
      <c r="C43">
        <v>-19.548500000000001</v>
      </c>
      <c r="D43">
        <v>-15.9087</v>
      </c>
      <c r="E43">
        <f t="shared" si="0"/>
        <v>-51.365799999999993</v>
      </c>
      <c r="G43">
        <v>-17.212599999999998</v>
      </c>
      <c r="H43">
        <v>-20.750900000000001</v>
      </c>
      <c r="I43">
        <v>-17.212599999999998</v>
      </c>
      <c r="J43">
        <f t="shared" si="1"/>
        <v>-55.176099999999991</v>
      </c>
      <c r="L43">
        <v>-15.902699999999999</v>
      </c>
      <c r="M43">
        <v>-19.536899999999999</v>
      </c>
      <c r="N43">
        <v>-15.902699999999999</v>
      </c>
      <c r="O43">
        <f t="shared" si="2"/>
        <v>-51.342299999999994</v>
      </c>
    </row>
    <row r="44" spans="1:15">
      <c r="A44">
        <f t="shared" si="3"/>
        <v>4.4000000000000032E-2</v>
      </c>
      <c r="B44">
        <f>-16.1468</f>
        <v>-16.146799999999999</v>
      </c>
      <c r="C44">
        <v>-19.778700000000001</v>
      </c>
      <c r="D44">
        <v>-16.146999999999998</v>
      </c>
      <c r="E44">
        <f t="shared" si="0"/>
        <v>-52.072499999999998</v>
      </c>
      <c r="G44">
        <v>-17.482099999999999</v>
      </c>
      <c r="H44">
        <v>-21.0122</v>
      </c>
      <c r="I44">
        <v>-17.482099999999999</v>
      </c>
      <c r="J44">
        <f t="shared" si="1"/>
        <v>-55.976399999999998</v>
      </c>
      <c r="L44">
        <v>-16.140799999999999</v>
      </c>
      <c r="M44">
        <v>-19.7668</v>
      </c>
      <c r="N44">
        <v>-16.140799999999999</v>
      </c>
      <c r="O44">
        <f t="shared" si="2"/>
        <v>-52.048400000000001</v>
      </c>
    </row>
    <row r="45" spans="1:15">
      <c r="A45">
        <f t="shared" si="3"/>
        <v>4.5000000000000033E-2</v>
      </c>
      <c r="B45">
        <f>-16.3828</f>
        <v>-16.3828</v>
      </c>
      <c r="C45">
        <v>-20.008900000000001</v>
      </c>
      <c r="D45">
        <v>-16.382899999999999</v>
      </c>
      <c r="E45">
        <f t="shared" si="0"/>
        <v>-52.7746</v>
      </c>
      <c r="G45">
        <v>-17.7515</v>
      </c>
      <c r="H45">
        <v>-21.273800000000001</v>
      </c>
      <c r="I45">
        <v>-17.7515</v>
      </c>
      <c r="J45">
        <f t="shared" si="1"/>
        <v>-56.776800000000001</v>
      </c>
      <c r="L45">
        <v>-16.3765</v>
      </c>
      <c r="M45">
        <v>-19.996700000000001</v>
      </c>
      <c r="N45">
        <v>-16.3765</v>
      </c>
      <c r="O45">
        <f t="shared" si="2"/>
        <v>-52.749699999999997</v>
      </c>
    </row>
    <row r="46" spans="1:15">
      <c r="A46">
        <f t="shared" si="3"/>
        <v>4.6000000000000034E-2</v>
      </c>
      <c r="B46">
        <f>-16.6211</f>
        <v>-16.621099999999998</v>
      </c>
      <c r="C46">
        <v>-20.237200000000001</v>
      </c>
      <c r="D46">
        <v>-16.621200000000002</v>
      </c>
      <c r="E46">
        <f t="shared" si="0"/>
        <v>-53.479500000000002</v>
      </c>
      <c r="G46">
        <v>-18.022500000000001</v>
      </c>
      <c r="H46">
        <v>-21.5335</v>
      </c>
      <c r="I46">
        <v>-18.022500000000001</v>
      </c>
      <c r="J46">
        <f t="shared" si="1"/>
        <v>-57.578499999999998</v>
      </c>
      <c r="L46">
        <v>-16.614799999999999</v>
      </c>
      <c r="M46">
        <v>-20.224900000000002</v>
      </c>
      <c r="N46">
        <v>-16.614799999999999</v>
      </c>
      <c r="O46">
        <f t="shared" si="2"/>
        <v>-53.454499999999996</v>
      </c>
    </row>
    <row r="47" spans="1:15">
      <c r="A47">
        <f t="shared" si="3"/>
        <v>4.7000000000000035E-2</v>
      </c>
      <c r="B47">
        <f>-16.856</f>
        <v>-16.856000000000002</v>
      </c>
      <c r="C47">
        <v>-20.459700000000002</v>
      </c>
      <c r="D47">
        <v>-16.856100000000001</v>
      </c>
      <c r="E47">
        <f t="shared" si="0"/>
        <v>-54.171800000000005</v>
      </c>
      <c r="G47">
        <v>-18.288499999999999</v>
      </c>
      <c r="H47">
        <v>-21.790500000000002</v>
      </c>
      <c r="I47">
        <v>-18.288499999999999</v>
      </c>
      <c r="J47">
        <f t="shared" si="1"/>
        <v>-58.3675</v>
      </c>
      <c r="L47">
        <v>-16.849499999999999</v>
      </c>
      <c r="M47">
        <v>-20.446899999999999</v>
      </c>
      <c r="N47">
        <v>-16.849499999999999</v>
      </c>
      <c r="O47">
        <f t="shared" si="2"/>
        <v>-54.145899999999997</v>
      </c>
    </row>
    <row r="48" spans="1:15">
      <c r="A48">
        <f t="shared" si="3"/>
        <v>4.8000000000000036E-2</v>
      </c>
      <c r="B48">
        <f>-17.091</f>
        <v>-17.091000000000001</v>
      </c>
      <c r="C48">
        <v>-20.682700000000001</v>
      </c>
      <c r="D48">
        <v>-17.091200000000001</v>
      </c>
      <c r="E48">
        <f t="shared" si="0"/>
        <v>-54.864900000000006</v>
      </c>
      <c r="G48">
        <v>-18.555700000000002</v>
      </c>
      <c r="H48">
        <v>-22.044499999999999</v>
      </c>
      <c r="I48">
        <v>-18.555700000000002</v>
      </c>
      <c r="J48">
        <f t="shared" si="1"/>
        <v>-59.155900000000003</v>
      </c>
      <c r="L48">
        <v>-17.084299999999999</v>
      </c>
      <c r="M48">
        <v>-20.669699999999999</v>
      </c>
      <c r="N48">
        <v>-17.084299999999999</v>
      </c>
      <c r="O48">
        <f t="shared" si="2"/>
        <v>-54.838299999999997</v>
      </c>
    </row>
    <row r="49" spans="1:15">
      <c r="A49">
        <f t="shared" si="3"/>
        <v>4.9000000000000037E-2</v>
      </c>
      <c r="B49">
        <f>-17.3266</f>
        <v>-17.326599999999999</v>
      </c>
      <c r="C49">
        <v>-20.9054</v>
      </c>
      <c r="D49">
        <v>-17.326699999999999</v>
      </c>
      <c r="E49">
        <f t="shared" si="0"/>
        <v>-55.558700000000002</v>
      </c>
      <c r="G49">
        <v>-18.822700000000001</v>
      </c>
      <c r="H49">
        <v>-22.299399999999999</v>
      </c>
      <c r="I49">
        <v>-18.822700000000001</v>
      </c>
      <c r="J49">
        <f t="shared" si="1"/>
        <v>-59.944800000000001</v>
      </c>
      <c r="L49">
        <v>-17.319800000000001</v>
      </c>
      <c r="M49">
        <v>-20.892099999999999</v>
      </c>
      <c r="N49">
        <v>-17.319800000000001</v>
      </c>
      <c r="O49">
        <f t="shared" si="2"/>
        <v>-55.531700000000001</v>
      </c>
    </row>
    <row r="50" spans="1:15">
      <c r="A50">
        <f t="shared" si="3"/>
        <v>5.0000000000000037E-2</v>
      </c>
      <c r="B50">
        <f>-17.561</f>
        <v>-17.561</v>
      </c>
      <c r="C50">
        <v>-21.127600000000001</v>
      </c>
      <c r="D50">
        <v>-17.5611</v>
      </c>
      <c r="E50">
        <f t="shared" si="0"/>
        <v>-56.249700000000004</v>
      </c>
      <c r="G50">
        <v>-19.0883</v>
      </c>
      <c r="H50">
        <v>-22.553100000000001</v>
      </c>
      <c r="I50">
        <v>-19.0883</v>
      </c>
      <c r="J50">
        <f t="shared" si="1"/>
        <v>-60.729700000000008</v>
      </c>
      <c r="L50">
        <v>-17.553999999999998</v>
      </c>
      <c r="M50">
        <v>-21.1142</v>
      </c>
      <c r="N50">
        <v>-17.553999999999998</v>
      </c>
      <c r="O50">
        <f t="shared" si="2"/>
        <v>-56.222200000000001</v>
      </c>
    </row>
    <row r="51" spans="1:15">
      <c r="A51">
        <f t="shared" si="3"/>
        <v>5.1000000000000038E-2</v>
      </c>
      <c r="B51">
        <f>-17.7956</f>
        <v>-17.7956</v>
      </c>
      <c r="C51">
        <v>-21.3491</v>
      </c>
      <c r="D51">
        <v>-17.7958</v>
      </c>
      <c r="E51">
        <f t="shared" si="0"/>
        <v>-56.9405</v>
      </c>
      <c r="G51">
        <v>-19.354099999999999</v>
      </c>
      <c r="H51">
        <v>-22.808499999999999</v>
      </c>
      <c r="I51">
        <v>-19.354099999999999</v>
      </c>
      <c r="J51">
        <f t="shared" si="1"/>
        <v>-61.5167</v>
      </c>
      <c r="L51">
        <v>-17.788399999999999</v>
      </c>
      <c r="M51">
        <v>-21.3352</v>
      </c>
      <c r="N51">
        <v>-17.788399999999999</v>
      </c>
      <c r="O51">
        <f t="shared" si="2"/>
        <v>-56.911999999999992</v>
      </c>
    </row>
    <row r="52" spans="1:15">
      <c r="A52">
        <f t="shared" si="3"/>
        <v>5.2000000000000039E-2</v>
      </c>
      <c r="B52">
        <f>-18.0299</f>
        <v>-18.029900000000001</v>
      </c>
      <c r="C52">
        <v>-21.570599999999999</v>
      </c>
      <c r="D52">
        <v>-18.030100000000001</v>
      </c>
      <c r="E52">
        <f t="shared" si="0"/>
        <v>-57.630600000000001</v>
      </c>
      <c r="G52">
        <v>-19.6203</v>
      </c>
      <c r="H52">
        <v>-23.060300000000002</v>
      </c>
      <c r="I52">
        <v>-19.6203</v>
      </c>
      <c r="J52">
        <f t="shared" si="1"/>
        <v>-62.300899999999999</v>
      </c>
      <c r="L52">
        <v>-18.022500000000001</v>
      </c>
      <c r="M52">
        <v>-21.5564</v>
      </c>
      <c r="N52">
        <v>-18.022500000000001</v>
      </c>
      <c r="O52">
        <f t="shared" si="2"/>
        <v>-57.601400000000005</v>
      </c>
    </row>
    <row r="53" spans="1:15">
      <c r="A53">
        <f t="shared" si="3"/>
        <v>5.300000000000004E-2</v>
      </c>
      <c r="B53">
        <f>-18.2655</f>
        <v>-18.265499999999999</v>
      </c>
      <c r="C53">
        <v>-21.791799999999999</v>
      </c>
      <c r="D53">
        <v>-18.265599999999999</v>
      </c>
      <c r="E53">
        <f t="shared" si="0"/>
        <v>-58.322899999999997</v>
      </c>
      <c r="G53">
        <v>-19.886199999999999</v>
      </c>
      <c r="H53">
        <v>-23.312999999999999</v>
      </c>
      <c r="I53">
        <v>-19.886099999999999</v>
      </c>
      <c r="J53">
        <f t="shared" si="1"/>
        <v>-63.085299999999997</v>
      </c>
      <c r="L53">
        <v>-18.258099999999999</v>
      </c>
      <c r="M53">
        <v>-21.7773</v>
      </c>
      <c r="N53">
        <v>-18.258099999999999</v>
      </c>
      <c r="O53">
        <f t="shared" si="2"/>
        <v>-58.293499999999995</v>
      </c>
    </row>
    <row r="54" spans="1:15">
      <c r="A54">
        <f t="shared" si="3"/>
        <v>5.4000000000000041E-2</v>
      </c>
      <c r="B54">
        <f>-18.4982</f>
        <v>-18.498200000000001</v>
      </c>
      <c r="C54">
        <v>-22.012899999999998</v>
      </c>
      <c r="D54">
        <v>-18.4983</v>
      </c>
      <c r="E54">
        <f t="shared" si="0"/>
        <v>-59.009399999999999</v>
      </c>
      <c r="G54">
        <v>-20.150500000000001</v>
      </c>
      <c r="H54">
        <v>-23.5655</v>
      </c>
      <c r="I54">
        <v>-20.150500000000001</v>
      </c>
      <c r="J54">
        <f t="shared" si="1"/>
        <v>-63.866500000000002</v>
      </c>
      <c r="L54">
        <v>-18.490500000000001</v>
      </c>
      <c r="M54">
        <v>-21.998200000000001</v>
      </c>
      <c r="N54">
        <v>-18.490500000000001</v>
      </c>
      <c r="O54">
        <f t="shared" si="2"/>
        <v>-58.979200000000006</v>
      </c>
    </row>
    <row r="55" spans="1:15">
      <c r="A55">
        <f t="shared" si="3"/>
        <v>5.5000000000000042E-2</v>
      </c>
      <c r="B55">
        <f>-18.731</f>
        <v>-18.731000000000002</v>
      </c>
      <c r="C55">
        <v>-22.234100000000002</v>
      </c>
      <c r="D55">
        <v>-18.731200000000001</v>
      </c>
      <c r="E55">
        <f t="shared" si="0"/>
        <v>-59.696300000000008</v>
      </c>
      <c r="G55">
        <v>-20.414899999999999</v>
      </c>
      <c r="H55">
        <v>-23.818999999999999</v>
      </c>
      <c r="I55">
        <v>-20.414899999999999</v>
      </c>
      <c r="J55">
        <f t="shared" si="1"/>
        <v>-64.648799999999994</v>
      </c>
      <c r="L55">
        <v>-18.723099999999999</v>
      </c>
      <c r="M55">
        <v>-22.2193</v>
      </c>
      <c r="N55">
        <v>-18.723099999999999</v>
      </c>
      <c r="O55">
        <f t="shared" si="2"/>
        <v>-59.665499999999994</v>
      </c>
    </row>
    <row r="56" spans="1:15">
      <c r="A56">
        <f t="shared" si="3"/>
        <v>5.6000000000000043E-2</v>
      </c>
      <c r="B56">
        <f>-18.9643</f>
        <v>-18.964300000000001</v>
      </c>
      <c r="C56">
        <v>-22.448</v>
      </c>
      <c r="D56">
        <v>-18.964400000000001</v>
      </c>
      <c r="E56">
        <f t="shared" si="0"/>
        <v>-60.3767</v>
      </c>
      <c r="G56">
        <v>-20.679400000000001</v>
      </c>
      <c r="H56">
        <v>-24.068200000000001</v>
      </c>
      <c r="I56">
        <v>-20.679400000000001</v>
      </c>
      <c r="J56">
        <f t="shared" si="1"/>
        <v>-65.427000000000007</v>
      </c>
      <c r="L56">
        <v>-18.956199999999999</v>
      </c>
      <c r="M56">
        <v>-22.432700000000001</v>
      </c>
      <c r="N56">
        <v>-18.956199999999999</v>
      </c>
      <c r="O56">
        <f t="shared" si="2"/>
        <v>-60.345100000000002</v>
      </c>
    </row>
    <row r="57" spans="1:15">
      <c r="A57">
        <f t="shared" si="3"/>
        <v>5.7000000000000044E-2</v>
      </c>
      <c r="B57">
        <f>-19.1972</f>
        <v>-19.197199999999999</v>
      </c>
      <c r="C57">
        <v>-22.662600000000001</v>
      </c>
      <c r="D57">
        <v>-19.197299999999998</v>
      </c>
      <c r="E57">
        <f t="shared" si="0"/>
        <v>-61.057099999999998</v>
      </c>
      <c r="G57">
        <v>-20.943999999999999</v>
      </c>
      <c r="H57">
        <v>-24.314900000000002</v>
      </c>
      <c r="I57">
        <v>-20.943999999999999</v>
      </c>
      <c r="J57">
        <f t="shared" si="1"/>
        <v>-66.2029</v>
      </c>
      <c r="L57">
        <v>-19.1891</v>
      </c>
      <c r="M57">
        <v>-22.646999999999998</v>
      </c>
      <c r="N57">
        <v>-19.1891</v>
      </c>
      <c r="O57">
        <f t="shared" si="2"/>
        <v>-61.025199999999998</v>
      </c>
    </row>
    <row r="58" spans="1:15">
      <c r="A58">
        <f t="shared" si="3"/>
        <v>5.8000000000000045E-2</v>
      </c>
      <c r="B58">
        <f>-19.4283</f>
        <v>-19.4283</v>
      </c>
      <c r="C58">
        <v>-22.877300000000002</v>
      </c>
      <c r="D58">
        <v>-19.4285</v>
      </c>
      <c r="E58">
        <f t="shared" si="0"/>
        <v>-61.734099999999998</v>
      </c>
      <c r="G58">
        <v>-21.209900000000001</v>
      </c>
      <c r="H58">
        <v>-24.562100000000001</v>
      </c>
      <c r="I58">
        <v>-21.209900000000001</v>
      </c>
      <c r="J58">
        <f t="shared" si="1"/>
        <v>-66.98190000000001</v>
      </c>
      <c r="L58">
        <v>-19.420000000000002</v>
      </c>
      <c r="M58">
        <v>-22.8614</v>
      </c>
      <c r="N58">
        <v>-19.420000000000002</v>
      </c>
      <c r="O58">
        <f t="shared" si="2"/>
        <v>-61.701400000000007</v>
      </c>
    </row>
    <row r="59" spans="1:15">
      <c r="A59">
        <f t="shared" si="3"/>
        <v>5.9000000000000045E-2</v>
      </c>
      <c r="B59">
        <f>-19.6596</f>
        <v>-19.659600000000001</v>
      </c>
      <c r="C59">
        <v>-23.091999999999999</v>
      </c>
      <c r="D59">
        <v>-19.659700000000001</v>
      </c>
      <c r="E59">
        <f t="shared" si="0"/>
        <v>-62.411299999999997</v>
      </c>
      <c r="G59">
        <v>-21.472100000000001</v>
      </c>
      <c r="H59">
        <v>-24.808800000000002</v>
      </c>
      <c r="I59">
        <v>-21.472100000000001</v>
      </c>
      <c r="J59">
        <f t="shared" si="1"/>
        <v>-67.753</v>
      </c>
      <c r="L59">
        <v>-19.651</v>
      </c>
      <c r="M59">
        <v>-23.075900000000001</v>
      </c>
      <c r="N59">
        <v>-19.651</v>
      </c>
      <c r="O59">
        <f t="shared" si="2"/>
        <v>-62.377899999999997</v>
      </c>
    </row>
    <row r="60" spans="1:15">
      <c r="A60">
        <f t="shared" si="3"/>
        <v>6.0000000000000046E-2</v>
      </c>
      <c r="B60">
        <f>-19.8909</f>
        <v>-19.890899999999998</v>
      </c>
      <c r="C60">
        <v>-23.309000000000001</v>
      </c>
      <c r="D60">
        <v>-19.890999999999998</v>
      </c>
      <c r="E60">
        <f t="shared" si="0"/>
        <v>-63.090899999999998</v>
      </c>
      <c r="G60">
        <v>-21.734400000000001</v>
      </c>
      <c r="H60">
        <v>-25.0581</v>
      </c>
      <c r="I60">
        <v>-21.734400000000001</v>
      </c>
      <c r="J60">
        <f t="shared" si="1"/>
        <v>-68.526900000000012</v>
      </c>
      <c r="L60">
        <v>-19.882100000000001</v>
      </c>
      <c r="M60">
        <v>-23.2895</v>
      </c>
      <c r="N60">
        <v>-19.882100000000001</v>
      </c>
      <c r="O60">
        <f t="shared" si="2"/>
        <v>-63.053699999999999</v>
      </c>
    </row>
    <row r="61" spans="1:15">
      <c r="A61">
        <f t="shared" si="3"/>
        <v>6.1000000000000047E-2</v>
      </c>
      <c r="B61">
        <f>-20.1224</f>
        <v>-20.122399999999999</v>
      </c>
      <c r="C61">
        <v>-23.520900000000001</v>
      </c>
      <c r="D61">
        <v>-20.122499999999999</v>
      </c>
      <c r="E61">
        <f t="shared" si="0"/>
        <v>-63.765799999999999</v>
      </c>
      <c r="G61">
        <v>-21.9968</v>
      </c>
      <c r="H61">
        <v>-25.301300000000001</v>
      </c>
      <c r="I61">
        <v>-21.9968</v>
      </c>
      <c r="J61">
        <f t="shared" si="1"/>
        <v>-69.294900000000013</v>
      </c>
      <c r="L61">
        <v>-20.113499999999998</v>
      </c>
      <c r="M61">
        <v>-23.5029</v>
      </c>
      <c r="N61">
        <v>-20.113499999999998</v>
      </c>
      <c r="O61">
        <f t="shared" si="2"/>
        <v>-63.729900000000001</v>
      </c>
    </row>
    <row r="62" spans="1:15">
      <c r="A62">
        <f t="shared" si="3"/>
        <v>6.2000000000000048E-2</v>
      </c>
      <c r="B62">
        <f>-20.3544</f>
        <v>-20.354399999999998</v>
      </c>
      <c r="C62">
        <v>-23.7333</v>
      </c>
      <c r="D62">
        <v>-20.354600000000001</v>
      </c>
      <c r="E62">
        <f t="shared" si="0"/>
        <v>-64.442300000000003</v>
      </c>
      <c r="G62">
        <v>-22.2592</v>
      </c>
      <c r="H62">
        <v>-25.5456</v>
      </c>
      <c r="I62">
        <v>-22.2592</v>
      </c>
      <c r="J62">
        <f t="shared" si="1"/>
        <v>-70.063999999999993</v>
      </c>
      <c r="L62">
        <v>-20.345500000000001</v>
      </c>
      <c r="M62">
        <v>-23.715699999999998</v>
      </c>
      <c r="N62">
        <v>-20.345500000000001</v>
      </c>
      <c r="O62">
        <f t="shared" si="2"/>
        <v>-64.406700000000001</v>
      </c>
    </row>
    <row r="63" spans="1:15">
      <c r="A63">
        <f t="shared" si="3"/>
        <v>6.3000000000000042E-2</v>
      </c>
      <c r="B63">
        <f>-20.5828</f>
        <v>-20.582799999999999</v>
      </c>
      <c r="C63">
        <v>-23.946300000000001</v>
      </c>
      <c r="D63">
        <v>-20.582999999999998</v>
      </c>
      <c r="E63">
        <f t="shared" si="0"/>
        <v>-65.112099999999998</v>
      </c>
      <c r="G63">
        <v>-22.522200000000002</v>
      </c>
      <c r="H63">
        <v>-25.789899999999999</v>
      </c>
      <c r="I63">
        <v>-22.522200000000002</v>
      </c>
      <c r="J63">
        <f t="shared" si="1"/>
        <v>-70.834299999999999</v>
      </c>
      <c r="L63">
        <v>-20.573599999999999</v>
      </c>
      <c r="M63">
        <v>-23.928799999999999</v>
      </c>
      <c r="N63">
        <v>-20.573599999999999</v>
      </c>
      <c r="O63">
        <f t="shared" si="2"/>
        <v>-65.075999999999993</v>
      </c>
    </row>
    <row r="64" spans="1:15">
      <c r="A64">
        <f t="shared" si="3"/>
        <v>6.4000000000000043E-2</v>
      </c>
      <c r="B64">
        <f>-20.8111</f>
        <v>-20.8111</v>
      </c>
      <c r="C64">
        <v>-24.159099999999999</v>
      </c>
      <c r="D64">
        <v>-20.811299999999999</v>
      </c>
      <c r="E64">
        <f t="shared" si="0"/>
        <v>-65.781499999999994</v>
      </c>
      <c r="G64">
        <v>-22.783200000000001</v>
      </c>
      <c r="H64">
        <v>-26.035299999999999</v>
      </c>
      <c r="I64">
        <v>-22.783200000000001</v>
      </c>
      <c r="J64">
        <f t="shared" si="1"/>
        <v>-71.601699999999994</v>
      </c>
      <c r="L64">
        <v>-20.8018</v>
      </c>
      <c r="M64">
        <v>-24.1417</v>
      </c>
      <c r="N64">
        <v>-20.8018</v>
      </c>
      <c r="O64">
        <f t="shared" si="2"/>
        <v>-65.7453</v>
      </c>
    </row>
    <row r="65" spans="1:15">
      <c r="A65">
        <f t="shared" si="3"/>
        <v>6.5000000000000044E-2</v>
      </c>
      <c r="B65">
        <f>-21.0395</f>
        <v>-21.0395</v>
      </c>
      <c r="C65">
        <v>-24.370799999999999</v>
      </c>
      <c r="D65">
        <v>-21.0397</v>
      </c>
      <c r="E65">
        <f t="shared" si="0"/>
        <v>-66.45</v>
      </c>
      <c r="G65">
        <v>-23.0443</v>
      </c>
      <c r="H65">
        <v>-26.277699999999999</v>
      </c>
      <c r="I65">
        <v>-23.0443</v>
      </c>
      <c r="J65">
        <f t="shared" si="1"/>
        <v>-72.366299999999995</v>
      </c>
      <c r="L65">
        <v>-21.029900000000001</v>
      </c>
      <c r="M65">
        <v>-24.352900000000002</v>
      </c>
      <c r="N65">
        <v>-21.029900000000001</v>
      </c>
      <c r="O65">
        <f t="shared" si="2"/>
        <v>-66.412700000000001</v>
      </c>
    </row>
    <row r="66" spans="1:15">
      <c r="A66">
        <f t="shared" si="3"/>
        <v>6.6000000000000045E-2</v>
      </c>
      <c r="B66">
        <f>-21.2679</f>
        <v>-21.267900000000001</v>
      </c>
      <c r="C66">
        <v>-24.582599999999999</v>
      </c>
      <c r="D66">
        <v>-21.2681</v>
      </c>
      <c r="E66">
        <f t="shared" ref="E66:E129" si="4">SUM(B66:D66)</f>
        <v>-67.118600000000001</v>
      </c>
      <c r="G66">
        <v>-23.305299999999999</v>
      </c>
      <c r="H66">
        <v>-26.520600000000002</v>
      </c>
      <c r="I66">
        <v>-23.305299999999999</v>
      </c>
      <c r="J66">
        <f t="shared" ref="J66:J129" si="5">SUM(G66:I66)</f>
        <v>-73.131200000000007</v>
      </c>
      <c r="L66">
        <v>-21.258099999999999</v>
      </c>
      <c r="M66">
        <v>-24.564299999999999</v>
      </c>
      <c r="N66">
        <v>-21.258099999999999</v>
      </c>
      <c r="O66">
        <f t="shared" ref="O66:O129" si="6">SUM(L66:N66)</f>
        <v>-67.080500000000001</v>
      </c>
    </row>
    <row r="67" spans="1:15">
      <c r="A67">
        <f t="shared" ref="A67:A130" si="7">A66+0.001</f>
        <v>6.7000000000000046E-2</v>
      </c>
      <c r="B67">
        <f>-21.4965</f>
        <v>-21.496500000000001</v>
      </c>
      <c r="C67">
        <v>-24.7943</v>
      </c>
      <c r="D67">
        <v>-21.496700000000001</v>
      </c>
      <c r="E67">
        <f t="shared" si="4"/>
        <v>-67.787500000000009</v>
      </c>
      <c r="G67">
        <v>-23.565899999999999</v>
      </c>
      <c r="H67">
        <v>-26.7636</v>
      </c>
      <c r="I67">
        <v>-23.565899999999999</v>
      </c>
      <c r="J67">
        <f t="shared" si="5"/>
        <v>-73.895399999999995</v>
      </c>
      <c r="L67">
        <v>-21.486599999999999</v>
      </c>
      <c r="M67">
        <v>-24.775700000000001</v>
      </c>
      <c r="N67">
        <v>-21.486599999999999</v>
      </c>
      <c r="O67">
        <f t="shared" si="6"/>
        <v>-67.748899999999992</v>
      </c>
    </row>
    <row r="68" spans="1:15">
      <c r="A68">
        <f t="shared" si="7"/>
        <v>6.8000000000000047E-2</v>
      </c>
      <c r="B68">
        <f>-21.7277</f>
        <v>-21.727699999999999</v>
      </c>
      <c r="C68">
        <v>-25.0059</v>
      </c>
      <c r="D68">
        <v>-21.727799999999998</v>
      </c>
      <c r="E68">
        <f t="shared" si="4"/>
        <v>-68.461399999999998</v>
      </c>
      <c r="G68">
        <v>-23.8262</v>
      </c>
      <c r="H68">
        <v>-27.006499999999999</v>
      </c>
      <c r="I68">
        <v>-23.8262</v>
      </c>
      <c r="J68">
        <f t="shared" si="5"/>
        <v>-74.658900000000003</v>
      </c>
      <c r="L68">
        <v>-21.7178</v>
      </c>
      <c r="M68">
        <v>-24.987100000000002</v>
      </c>
      <c r="N68">
        <v>-21.7178</v>
      </c>
      <c r="O68">
        <f t="shared" si="6"/>
        <v>-68.422700000000006</v>
      </c>
    </row>
    <row r="69" spans="1:15">
      <c r="A69">
        <f t="shared" si="7"/>
        <v>6.9000000000000047E-2</v>
      </c>
      <c r="B69">
        <f>-21.9537</f>
        <v>-21.953700000000001</v>
      </c>
      <c r="C69">
        <v>-25.217199999999998</v>
      </c>
      <c r="D69">
        <v>-21.953900000000001</v>
      </c>
      <c r="E69">
        <f t="shared" si="4"/>
        <v>-69.124800000000008</v>
      </c>
      <c r="G69">
        <v>-24.086200000000002</v>
      </c>
      <c r="H69">
        <v>-27.2515</v>
      </c>
      <c r="I69">
        <v>-24.086200000000002</v>
      </c>
      <c r="J69">
        <f t="shared" si="5"/>
        <v>-75.423900000000003</v>
      </c>
      <c r="L69">
        <v>-21.9436</v>
      </c>
      <c r="M69">
        <v>-25.197900000000001</v>
      </c>
      <c r="N69">
        <v>-21.9436</v>
      </c>
      <c r="O69">
        <f t="shared" si="6"/>
        <v>-69.085099999999997</v>
      </c>
    </row>
    <row r="70" spans="1:15">
      <c r="A70">
        <f t="shared" si="7"/>
        <v>7.0000000000000048E-2</v>
      </c>
      <c r="B70">
        <f>-22.1801</f>
        <v>-22.180099999999999</v>
      </c>
      <c r="C70">
        <v>-25.423999999999999</v>
      </c>
      <c r="D70">
        <v>-22.180199999999999</v>
      </c>
      <c r="E70">
        <f t="shared" si="4"/>
        <v>-69.784300000000002</v>
      </c>
      <c r="G70">
        <v>-24.348099999999999</v>
      </c>
      <c r="H70">
        <v>-27.491800000000001</v>
      </c>
      <c r="I70">
        <v>-24.348099999999999</v>
      </c>
      <c r="J70">
        <f t="shared" si="5"/>
        <v>-76.188000000000002</v>
      </c>
      <c r="L70">
        <v>-22.169699999999999</v>
      </c>
      <c r="M70">
        <v>-25.404499999999999</v>
      </c>
      <c r="N70">
        <v>-22.169699999999999</v>
      </c>
      <c r="O70">
        <f t="shared" si="6"/>
        <v>-69.743899999999996</v>
      </c>
    </row>
    <row r="71" spans="1:15">
      <c r="A71">
        <f t="shared" si="7"/>
        <v>7.1000000000000049E-2</v>
      </c>
      <c r="B71">
        <f>-22.4066</f>
        <v>-22.406600000000001</v>
      </c>
      <c r="C71">
        <v>-25.6311</v>
      </c>
      <c r="D71">
        <v>-22.4068</v>
      </c>
      <c r="E71">
        <f t="shared" si="4"/>
        <v>-70.444500000000005</v>
      </c>
      <c r="G71">
        <v>-24.606200000000001</v>
      </c>
      <c r="H71">
        <v>-27.731300000000001</v>
      </c>
      <c r="I71">
        <v>-24.606200000000001</v>
      </c>
      <c r="J71">
        <f t="shared" si="5"/>
        <v>-76.943700000000007</v>
      </c>
      <c r="L71">
        <v>-22.396000000000001</v>
      </c>
      <c r="M71">
        <v>-25.6113</v>
      </c>
      <c r="N71">
        <v>-22.396000000000001</v>
      </c>
      <c r="O71">
        <f t="shared" si="6"/>
        <v>-70.403300000000002</v>
      </c>
    </row>
    <row r="72" spans="1:15">
      <c r="A72">
        <f t="shared" si="7"/>
        <v>7.200000000000005E-2</v>
      </c>
      <c r="B72">
        <f>-22.6332</f>
        <v>-22.633199999999999</v>
      </c>
      <c r="C72">
        <v>-25.8383</v>
      </c>
      <c r="D72">
        <v>-22.633400000000002</v>
      </c>
      <c r="E72">
        <f t="shared" si="4"/>
        <v>-71.104900000000001</v>
      </c>
      <c r="G72">
        <v>-24.8644</v>
      </c>
      <c r="H72">
        <v>-27.9695</v>
      </c>
      <c r="I72">
        <v>-24.8644</v>
      </c>
      <c r="J72">
        <f t="shared" si="5"/>
        <v>-77.698300000000003</v>
      </c>
      <c r="L72">
        <v>-22.622399999999999</v>
      </c>
      <c r="M72">
        <v>-25.818200000000001</v>
      </c>
      <c r="N72">
        <v>-22.622399999999999</v>
      </c>
      <c r="O72">
        <f t="shared" si="6"/>
        <v>-71.063000000000002</v>
      </c>
    </row>
    <row r="73" spans="1:15">
      <c r="A73">
        <f t="shared" si="7"/>
        <v>7.3000000000000051E-2</v>
      </c>
      <c r="B73">
        <f>-22.8599</f>
        <v>-22.8599</v>
      </c>
      <c r="C73">
        <v>-26.045500000000001</v>
      </c>
      <c r="D73">
        <v>-22.860099999999999</v>
      </c>
      <c r="E73">
        <f t="shared" si="4"/>
        <v>-71.765500000000003</v>
      </c>
      <c r="G73">
        <v>-25.122800000000002</v>
      </c>
      <c r="H73">
        <v>-28.207799999999999</v>
      </c>
      <c r="I73">
        <v>-25.122800000000002</v>
      </c>
      <c r="J73">
        <f t="shared" si="5"/>
        <v>-78.453400000000002</v>
      </c>
      <c r="L73">
        <v>-22.849</v>
      </c>
      <c r="M73">
        <v>-26.025099999999998</v>
      </c>
      <c r="N73">
        <v>-22.849</v>
      </c>
      <c r="O73">
        <f t="shared" si="6"/>
        <v>-71.723100000000002</v>
      </c>
    </row>
    <row r="74" spans="1:15">
      <c r="A74">
        <f t="shared" si="7"/>
        <v>7.4000000000000052E-2</v>
      </c>
      <c r="B74">
        <f>-23.0877</f>
        <v>-23.087700000000002</v>
      </c>
      <c r="C74">
        <v>-26.252600000000001</v>
      </c>
      <c r="D74">
        <v>-23.087800000000001</v>
      </c>
      <c r="E74">
        <f t="shared" si="4"/>
        <v>-72.428100000000001</v>
      </c>
      <c r="G74">
        <v>-25.3811</v>
      </c>
      <c r="H74">
        <v>-28.447299999999998</v>
      </c>
      <c r="I74">
        <v>-25.3811</v>
      </c>
      <c r="J74">
        <f t="shared" si="5"/>
        <v>-79.209500000000006</v>
      </c>
      <c r="L74">
        <v>-23.076699999999999</v>
      </c>
      <c r="M74">
        <v>-26.2319</v>
      </c>
      <c r="N74">
        <v>-23.076699999999999</v>
      </c>
      <c r="O74">
        <f t="shared" si="6"/>
        <v>-72.385300000000001</v>
      </c>
    </row>
    <row r="75" spans="1:15">
      <c r="A75">
        <f t="shared" si="7"/>
        <v>7.5000000000000053E-2</v>
      </c>
      <c r="B75">
        <f>-23.3136</f>
        <v>-23.313600000000001</v>
      </c>
      <c r="C75">
        <v>-26.462499999999999</v>
      </c>
      <c r="D75">
        <v>-23.313800000000001</v>
      </c>
      <c r="E75">
        <f t="shared" si="4"/>
        <v>-73.0899</v>
      </c>
      <c r="G75">
        <v>-25.639500000000002</v>
      </c>
      <c r="H75">
        <v>-28.6844</v>
      </c>
      <c r="I75">
        <v>-25.639500000000002</v>
      </c>
      <c r="J75">
        <f t="shared" si="5"/>
        <v>-79.963400000000007</v>
      </c>
      <c r="L75">
        <v>-23.302499999999998</v>
      </c>
      <c r="M75">
        <v>-26.4421</v>
      </c>
      <c r="N75">
        <v>-23.302499999999998</v>
      </c>
      <c r="O75">
        <f t="shared" si="6"/>
        <v>-73.0471</v>
      </c>
    </row>
    <row r="76" spans="1:15">
      <c r="A76">
        <f t="shared" si="7"/>
        <v>7.6000000000000054E-2</v>
      </c>
      <c r="B76">
        <f>-23.5389</f>
        <v>-23.538900000000002</v>
      </c>
      <c r="C76">
        <v>-26.666599999999999</v>
      </c>
      <c r="D76">
        <v>-23.539100000000001</v>
      </c>
      <c r="E76">
        <f t="shared" si="4"/>
        <v>-73.744600000000005</v>
      </c>
      <c r="G76">
        <v>-25.8979</v>
      </c>
      <c r="H76">
        <v>-28.9209</v>
      </c>
      <c r="I76">
        <v>-25.8979</v>
      </c>
      <c r="J76">
        <f t="shared" si="5"/>
        <v>-80.716700000000003</v>
      </c>
      <c r="L76">
        <v>-23.5276</v>
      </c>
      <c r="M76">
        <v>-26.645499999999998</v>
      </c>
      <c r="N76">
        <v>-23.5276</v>
      </c>
      <c r="O76">
        <f t="shared" si="6"/>
        <v>-73.700699999999998</v>
      </c>
    </row>
    <row r="77" spans="1:15">
      <c r="A77">
        <f t="shared" si="7"/>
        <v>7.7000000000000055E-2</v>
      </c>
      <c r="B77">
        <f>-23.7643</f>
        <v>-23.764299999999999</v>
      </c>
      <c r="C77">
        <v>-26.871500000000001</v>
      </c>
      <c r="D77">
        <v>-23.764500000000002</v>
      </c>
      <c r="E77">
        <f t="shared" si="4"/>
        <v>-74.400300000000001</v>
      </c>
      <c r="G77">
        <v>-26.156199999999998</v>
      </c>
      <c r="H77">
        <v>-29.157699999999998</v>
      </c>
      <c r="I77">
        <v>-26.156199999999998</v>
      </c>
      <c r="J77">
        <f t="shared" si="5"/>
        <v>-81.470100000000002</v>
      </c>
      <c r="L77">
        <v>-23.752700000000001</v>
      </c>
      <c r="M77">
        <v>-26.85</v>
      </c>
      <c r="N77">
        <v>-23.752700000000001</v>
      </c>
      <c r="O77">
        <f t="shared" si="6"/>
        <v>-74.355400000000003</v>
      </c>
    </row>
    <row r="78" spans="1:15">
      <c r="A78">
        <f t="shared" si="7"/>
        <v>7.8000000000000055E-2</v>
      </c>
      <c r="B78">
        <f>-23.9897</f>
        <v>-23.989699999999999</v>
      </c>
      <c r="C78">
        <v>-27.076799999999999</v>
      </c>
      <c r="D78">
        <v>-23.989899999999999</v>
      </c>
      <c r="E78">
        <f t="shared" si="4"/>
        <v>-75.056399999999996</v>
      </c>
      <c r="G78">
        <v>-26.4163</v>
      </c>
      <c r="H78">
        <v>-29.394500000000001</v>
      </c>
      <c r="I78">
        <v>-26.4163</v>
      </c>
      <c r="J78">
        <f t="shared" si="5"/>
        <v>-82.227100000000007</v>
      </c>
      <c r="L78">
        <v>-23.978000000000002</v>
      </c>
      <c r="M78">
        <v>-27.0549</v>
      </c>
      <c r="N78">
        <v>-23.978000000000002</v>
      </c>
      <c r="O78">
        <f t="shared" si="6"/>
        <v>-75.010899999999992</v>
      </c>
    </row>
    <row r="79" spans="1:15">
      <c r="A79">
        <f t="shared" si="7"/>
        <v>7.9000000000000056E-2</v>
      </c>
      <c r="B79">
        <f>-24.2151</f>
        <v>-24.2151</v>
      </c>
      <c r="C79">
        <v>-27.2822</v>
      </c>
      <c r="D79">
        <v>-24.215299999999999</v>
      </c>
      <c r="E79">
        <f t="shared" si="4"/>
        <v>-75.712599999999995</v>
      </c>
      <c r="G79">
        <v>-26.673200000000001</v>
      </c>
      <c r="H79">
        <v>-29.6313</v>
      </c>
      <c r="I79">
        <v>-26.673200000000001</v>
      </c>
      <c r="J79">
        <f t="shared" si="5"/>
        <v>-82.977699999999999</v>
      </c>
      <c r="L79">
        <v>-24.203199999999999</v>
      </c>
      <c r="M79">
        <v>-27.260100000000001</v>
      </c>
      <c r="N79">
        <v>-24.203199999999999</v>
      </c>
      <c r="O79">
        <f t="shared" si="6"/>
        <v>-75.666499999999999</v>
      </c>
    </row>
    <row r="80" spans="1:15">
      <c r="A80">
        <f t="shared" si="7"/>
        <v>8.0000000000000057E-2</v>
      </c>
      <c r="B80">
        <f>-24.4405</f>
        <v>-24.4405</v>
      </c>
      <c r="C80">
        <v>-27.488099999999999</v>
      </c>
      <c r="D80">
        <v>-24.4407</v>
      </c>
      <c r="E80">
        <f t="shared" si="4"/>
        <v>-76.36930000000001</v>
      </c>
      <c r="G80">
        <v>-26.930599999999998</v>
      </c>
      <c r="H80">
        <v>-29.870899999999999</v>
      </c>
      <c r="I80">
        <v>-26.930499999999999</v>
      </c>
      <c r="J80">
        <f t="shared" si="5"/>
        <v>-83.731999999999999</v>
      </c>
      <c r="L80">
        <v>-24.4284</v>
      </c>
      <c r="M80">
        <v>-27.466100000000001</v>
      </c>
      <c r="N80">
        <v>-24.4284</v>
      </c>
      <c r="O80">
        <f t="shared" si="6"/>
        <v>-76.322900000000004</v>
      </c>
    </row>
    <row r="81" spans="1:15">
      <c r="A81">
        <f t="shared" si="7"/>
        <v>8.1000000000000058E-2</v>
      </c>
      <c r="B81">
        <f>-24.6659</f>
        <v>-24.665900000000001</v>
      </c>
      <c r="C81">
        <v>-27.692499999999999</v>
      </c>
      <c r="D81">
        <v>-24.6661</v>
      </c>
      <c r="E81">
        <f t="shared" si="4"/>
        <v>-77.024500000000003</v>
      </c>
      <c r="G81">
        <v>-27.1874</v>
      </c>
      <c r="H81">
        <v>-30.105</v>
      </c>
      <c r="I81">
        <v>-27.1874</v>
      </c>
      <c r="J81">
        <f t="shared" si="5"/>
        <v>-84.479799999999997</v>
      </c>
      <c r="L81">
        <v>-24.653600000000001</v>
      </c>
      <c r="M81">
        <v>-27.67</v>
      </c>
      <c r="N81">
        <v>-24.653600000000001</v>
      </c>
      <c r="O81">
        <f t="shared" si="6"/>
        <v>-76.977199999999996</v>
      </c>
    </row>
    <row r="82" spans="1:15">
      <c r="A82">
        <f t="shared" si="7"/>
        <v>8.2000000000000059E-2</v>
      </c>
      <c r="B82">
        <f>-24.8923</f>
        <v>-24.892299999999999</v>
      </c>
      <c r="C82">
        <v>-27.896100000000001</v>
      </c>
      <c r="D82">
        <v>-24.892499999999998</v>
      </c>
      <c r="E82">
        <f t="shared" si="4"/>
        <v>-77.680899999999994</v>
      </c>
      <c r="G82">
        <v>-27.444199999999999</v>
      </c>
      <c r="H82">
        <v>-30.339300000000001</v>
      </c>
      <c r="I82">
        <v>-27.444199999999999</v>
      </c>
      <c r="J82">
        <f t="shared" si="5"/>
        <v>-85.227699999999999</v>
      </c>
      <c r="L82">
        <v>-24.88</v>
      </c>
      <c r="M82">
        <v>-27.873100000000001</v>
      </c>
      <c r="N82">
        <v>-24.88</v>
      </c>
      <c r="O82">
        <f t="shared" si="6"/>
        <v>-77.633099999999999</v>
      </c>
    </row>
    <row r="83" spans="1:15">
      <c r="A83">
        <f t="shared" si="7"/>
        <v>8.300000000000006E-2</v>
      </c>
      <c r="B83">
        <f>-25.1165</f>
        <v>-25.116499999999998</v>
      </c>
      <c r="C83">
        <v>-28.099799999999998</v>
      </c>
      <c r="D83">
        <v>-25.116700000000002</v>
      </c>
      <c r="E83">
        <f t="shared" si="4"/>
        <v>-78.332999999999998</v>
      </c>
      <c r="G83">
        <v>-27.701000000000001</v>
      </c>
      <c r="H83">
        <v>-30.574000000000002</v>
      </c>
      <c r="I83">
        <v>-27.701000000000001</v>
      </c>
      <c r="J83">
        <f t="shared" si="5"/>
        <v>-85.975999999999999</v>
      </c>
      <c r="L83">
        <v>-25.103999999999999</v>
      </c>
      <c r="M83">
        <v>-28.0764</v>
      </c>
      <c r="N83">
        <v>-25.103999999999999</v>
      </c>
      <c r="O83">
        <f t="shared" si="6"/>
        <v>-78.284400000000005</v>
      </c>
    </row>
    <row r="84" spans="1:15">
      <c r="A84">
        <f t="shared" si="7"/>
        <v>8.4000000000000061E-2</v>
      </c>
      <c r="B84">
        <f>-25.341</f>
        <v>-25.341000000000001</v>
      </c>
      <c r="C84">
        <v>-28.303100000000001</v>
      </c>
      <c r="D84">
        <v>-25.341200000000001</v>
      </c>
      <c r="E84">
        <f t="shared" si="4"/>
        <v>-78.985299999999995</v>
      </c>
      <c r="G84">
        <v>-27.957899999999999</v>
      </c>
      <c r="H84">
        <v>-30.808700000000002</v>
      </c>
      <c r="I84">
        <v>-27.957899999999999</v>
      </c>
      <c r="J84">
        <f t="shared" si="5"/>
        <v>-86.724499999999992</v>
      </c>
      <c r="L84">
        <v>-25.328299999999999</v>
      </c>
      <c r="M84">
        <v>-28.279299999999999</v>
      </c>
      <c r="N84">
        <v>-25.328299999999999</v>
      </c>
      <c r="O84">
        <f t="shared" si="6"/>
        <v>-78.935900000000004</v>
      </c>
    </row>
    <row r="85" spans="1:15">
      <c r="A85">
        <f t="shared" si="7"/>
        <v>8.5000000000000062E-2</v>
      </c>
      <c r="B85">
        <f>-25.5651</f>
        <v>-25.565100000000001</v>
      </c>
      <c r="C85">
        <v>-28.506399999999999</v>
      </c>
      <c r="D85">
        <v>-25.565300000000001</v>
      </c>
      <c r="E85">
        <f t="shared" si="4"/>
        <v>-79.636799999999994</v>
      </c>
      <c r="G85">
        <v>-28.214700000000001</v>
      </c>
      <c r="H85">
        <v>-31.043199999999999</v>
      </c>
      <c r="I85">
        <v>-28.214700000000001</v>
      </c>
      <c r="J85">
        <f t="shared" si="5"/>
        <v>-87.4726</v>
      </c>
      <c r="L85">
        <v>-25.552199999999999</v>
      </c>
      <c r="M85">
        <v>-28.482399999999998</v>
      </c>
      <c r="N85">
        <v>-25.552199999999999</v>
      </c>
      <c r="O85">
        <f t="shared" si="6"/>
        <v>-79.586799999999997</v>
      </c>
    </row>
    <row r="86" spans="1:15">
      <c r="A86">
        <f t="shared" si="7"/>
        <v>8.6000000000000063E-2</v>
      </c>
      <c r="B86">
        <f>-25.7892</f>
        <v>-25.789200000000001</v>
      </c>
      <c r="C86">
        <v>-28.7102</v>
      </c>
      <c r="D86">
        <v>-25.789400000000001</v>
      </c>
      <c r="E86">
        <f t="shared" si="4"/>
        <v>-80.288800000000009</v>
      </c>
      <c r="G86">
        <v>-28.471399999999999</v>
      </c>
      <c r="H86">
        <v>-31.2805</v>
      </c>
      <c r="I86">
        <v>-28.471399999999999</v>
      </c>
      <c r="J86">
        <f t="shared" si="5"/>
        <v>-88.223299999999995</v>
      </c>
      <c r="L86">
        <v>-25.7761</v>
      </c>
      <c r="M86">
        <v>-28.686399999999999</v>
      </c>
      <c r="N86">
        <v>-25.7761</v>
      </c>
      <c r="O86">
        <f t="shared" si="6"/>
        <v>-80.238599999999991</v>
      </c>
    </row>
    <row r="87" spans="1:15">
      <c r="A87">
        <f t="shared" si="7"/>
        <v>8.7000000000000063E-2</v>
      </c>
      <c r="B87">
        <f>-26.0132</f>
        <v>-26.013200000000001</v>
      </c>
      <c r="C87">
        <v>-28.912099999999999</v>
      </c>
      <c r="D87">
        <v>-26.013400000000001</v>
      </c>
      <c r="E87">
        <f t="shared" si="4"/>
        <v>-80.938699999999997</v>
      </c>
      <c r="G87">
        <v>-28.728000000000002</v>
      </c>
      <c r="H87">
        <v>-31.5123</v>
      </c>
      <c r="I87">
        <v>-28.728000000000002</v>
      </c>
      <c r="J87">
        <f t="shared" si="5"/>
        <v>-88.968299999999999</v>
      </c>
      <c r="L87">
        <v>-25.9999</v>
      </c>
      <c r="M87">
        <v>-28.887699999999999</v>
      </c>
      <c r="N87">
        <v>-25.9999</v>
      </c>
      <c r="O87">
        <f t="shared" si="6"/>
        <v>-80.887500000000003</v>
      </c>
    </row>
    <row r="88" spans="1:15">
      <c r="A88">
        <f t="shared" si="7"/>
        <v>8.8000000000000064E-2</v>
      </c>
      <c r="B88">
        <f>-26.2372</f>
        <v>-26.237200000000001</v>
      </c>
      <c r="C88">
        <v>-29.1144</v>
      </c>
      <c r="D88">
        <v>-26.237400000000001</v>
      </c>
      <c r="E88">
        <f t="shared" si="4"/>
        <v>-81.588999999999999</v>
      </c>
      <c r="G88">
        <v>-28.985600000000002</v>
      </c>
      <c r="H88">
        <v>-31.744800000000001</v>
      </c>
      <c r="I88">
        <v>-28.985600000000002</v>
      </c>
      <c r="J88">
        <f t="shared" si="5"/>
        <v>-89.716000000000008</v>
      </c>
      <c r="L88">
        <v>-26.223800000000001</v>
      </c>
      <c r="M88">
        <v>-29.089600000000001</v>
      </c>
      <c r="N88">
        <v>-26.223800000000001</v>
      </c>
      <c r="O88">
        <f t="shared" si="6"/>
        <v>-81.537199999999999</v>
      </c>
    </row>
    <row r="89" spans="1:15">
      <c r="A89">
        <f t="shared" si="7"/>
        <v>8.9000000000000065E-2</v>
      </c>
      <c r="B89">
        <f>-26.4612</f>
        <v>-26.461200000000002</v>
      </c>
      <c r="C89">
        <v>-29.315899999999999</v>
      </c>
      <c r="D89">
        <v>-26.461400000000001</v>
      </c>
      <c r="E89">
        <f t="shared" si="4"/>
        <v>-82.238500000000002</v>
      </c>
      <c r="G89">
        <v>-29.241199999999999</v>
      </c>
      <c r="H89">
        <v>-31.9772</v>
      </c>
      <c r="I89">
        <v>-29.241199999999999</v>
      </c>
      <c r="J89">
        <f t="shared" si="5"/>
        <v>-90.459599999999995</v>
      </c>
      <c r="L89">
        <v>-26.447600000000001</v>
      </c>
      <c r="M89">
        <v>-29.290700000000001</v>
      </c>
      <c r="N89">
        <v>-26.447600000000001</v>
      </c>
      <c r="O89">
        <f t="shared" si="6"/>
        <v>-82.185900000000004</v>
      </c>
    </row>
    <row r="90" spans="1:15">
      <c r="A90">
        <f t="shared" si="7"/>
        <v>9.0000000000000066E-2</v>
      </c>
      <c r="B90">
        <f>-26.6852</f>
        <v>-26.685199999999998</v>
      </c>
      <c r="C90">
        <v>-29.517499999999998</v>
      </c>
      <c r="D90">
        <v>-26.685400000000001</v>
      </c>
      <c r="E90">
        <f t="shared" si="4"/>
        <v>-82.888099999999994</v>
      </c>
      <c r="G90">
        <v>-29.4969</v>
      </c>
      <c r="H90">
        <v>-32.209699999999998</v>
      </c>
      <c r="I90">
        <v>-29.4969</v>
      </c>
      <c r="J90">
        <f t="shared" si="5"/>
        <v>-91.203499999999991</v>
      </c>
      <c r="L90">
        <v>-26.671399999999998</v>
      </c>
      <c r="M90">
        <v>-29.491900000000001</v>
      </c>
      <c r="N90">
        <v>-26.671399999999998</v>
      </c>
      <c r="O90">
        <f t="shared" si="6"/>
        <v>-82.834699999999998</v>
      </c>
    </row>
    <row r="91" spans="1:15">
      <c r="A91">
        <f t="shared" si="7"/>
        <v>9.1000000000000067E-2</v>
      </c>
      <c r="B91">
        <f>-26.9091</f>
        <v>-26.909099999999999</v>
      </c>
      <c r="C91">
        <v>-29.718399999999999</v>
      </c>
      <c r="D91">
        <v>-26.909300000000002</v>
      </c>
      <c r="E91">
        <f t="shared" si="4"/>
        <v>-83.536799999999999</v>
      </c>
      <c r="G91">
        <v>-29.752500000000001</v>
      </c>
      <c r="H91">
        <v>-32.442300000000003</v>
      </c>
      <c r="I91">
        <v>-29.752500000000001</v>
      </c>
      <c r="J91">
        <f t="shared" si="5"/>
        <v>-91.947299999999998</v>
      </c>
      <c r="L91">
        <v>-26.895099999999999</v>
      </c>
      <c r="M91">
        <v>-29.692399999999999</v>
      </c>
      <c r="N91">
        <v>-26.895099999999999</v>
      </c>
      <c r="O91">
        <f t="shared" si="6"/>
        <v>-83.482599999999991</v>
      </c>
    </row>
    <row r="92" spans="1:15">
      <c r="A92">
        <f t="shared" si="7"/>
        <v>9.2000000000000068E-2</v>
      </c>
      <c r="B92">
        <f>-27.1335</f>
        <v>-27.133500000000002</v>
      </c>
      <c r="C92">
        <v>-29.918099999999999</v>
      </c>
      <c r="D92">
        <v>-27.133700000000001</v>
      </c>
      <c r="E92">
        <f t="shared" si="4"/>
        <v>-84.185299999999998</v>
      </c>
      <c r="G92">
        <v>-30.008099999999999</v>
      </c>
      <c r="H92">
        <v>-32.6755</v>
      </c>
      <c r="I92">
        <v>-30.008099999999999</v>
      </c>
      <c r="J92">
        <f t="shared" si="5"/>
        <v>-92.691699999999997</v>
      </c>
      <c r="L92">
        <v>-27.119599999999998</v>
      </c>
      <c r="M92">
        <v>-29.8918</v>
      </c>
      <c r="N92">
        <v>-27.119599999999998</v>
      </c>
      <c r="O92">
        <f t="shared" si="6"/>
        <v>-84.131</v>
      </c>
    </row>
    <row r="93" spans="1:15">
      <c r="A93">
        <f t="shared" si="7"/>
        <v>9.3000000000000069E-2</v>
      </c>
      <c r="B93">
        <f>-27.3565</f>
        <v>-27.3565</v>
      </c>
      <c r="C93">
        <v>-30.1203</v>
      </c>
      <c r="D93">
        <v>-27.3567</v>
      </c>
      <c r="E93">
        <f t="shared" si="4"/>
        <v>-84.833500000000001</v>
      </c>
      <c r="G93">
        <v>-30.2636</v>
      </c>
      <c r="H93">
        <v>-32.906599999999997</v>
      </c>
      <c r="I93">
        <v>-30.2636</v>
      </c>
      <c r="J93">
        <f t="shared" si="5"/>
        <v>-93.433799999999991</v>
      </c>
      <c r="L93">
        <v>-27.342300000000002</v>
      </c>
      <c r="M93">
        <v>-30.0944</v>
      </c>
      <c r="N93">
        <v>-27.342300000000002</v>
      </c>
      <c r="O93">
        <f t="shared" si="6"/>
        <v>-84.778999999999996</v>
      </c>
    </row>
    <row r="94" spans="1:15">
      <c r="A94">
        <f t="shared" si="7"/>
        <v>9.400000000000007E-2</v>
      </c>
      <c r="B94">
        <f>-27.5794</f>
        <v>-27.5794</v>
      </c>
      <c r="C94">
        <v>-30.317399999999999</v>
      </c>
      <c r="D94">
        <v>-27.579599999999999</v>
      </c>
      <c r="E94">
        <f t="shared" si="4"/>
        <v>-85.476399999999998</v>
      </c>
      <c r="G94">
        <v>-30.518899999999999</v>
      </c>
      <c r="H94">
        <v>-33.137700000000002</v>
      </c>
      <c r="I94">
        <v>-30.518899999999999</v>
      </c>
      <c r="J94">
        <f t="shared" si="5"/>
        <v>-94.1755</v>
      </c>
      <c r="L94">
        <v>-27.565000000000001</v>
      </c>
      <c r="M94">
        <v>-30.290800000000001</v>
      </c>
      <c r="N94">
        <v>-27.565000000000001</v>
      </c>
      <c r="O94">
        <f t="shared" si="6"/>
        <v>-85.4208</v>
      </c>
    </row>
    <row r="95" spans="1:15">
      <c r="A95">
        <f t="shared" si="7"/>
        <v>9.500000000000007E-2</v>
      </c>
      <c r="B95">
        <f>-27.8023</f>
        <v>-27.802299999999999</v>
      </c>
      <c r="C95">
        <v>-30.5151</v>
      </c>
      <c r="D95">
        <v>-27.802499999999998</v>
      </c>
      <c r="E95">
        <f t="shared" si="4"/>
        <v>-86.119900000000001</v>
      </c>
      <c r="G95">
        <v>-30.7743</v>
      </c>
      <c r="H95">
        <v>-33.368299999999998</v>
      </c>
      <c r="I95">
        <v>-30.7743</v>
      </c>
      <c r="J95">
        <f t="shared" si="5"/>
        <v>-94.916899999999998</v>
      </c>
      <c r="L95">
        <v>-27.787700000000001</v>
      </c>
      <c r="M95">
        <v>-30.488099999999999</v>
      </c>
      <c r="N95">
        <v>-27.787700000000001</v>
      </c>
      <c r="O95">
        <f t="shared" si="6"/>
        <v>-86.063500000000005</v>
      </c>
    </row>
    <row r="96" spans="1:15">
      <c r="A96">
        <f t="shared" si="7"/>
        <v>9.6000000000000071E-2</v>
      </c>
      <c r="B96">
        <f>-28.0252</f>
        <v>-28.025200000000002</v>
      </c>
      <c r="C96">
        <v>-30.712800000000001</v>
      </c>
      <c r="D96">
        <v>-28.025400000000001</v>
      </c>
      <c r="E96">
        <f t="shared" si="4"/>
        <v>-86.763400000000004</v>
      </c>
      <c r="G96">
        <v>-31.029499999999999</v>
      </c>
      <c r="H96">
        <v>-33.597900000000003</v>
      </c>
      <c r="I96">
        <v>-31.029499999999999</v>
      </c>
      <c r="J96">
        <f t="shared" si="5"/>
        <v>-95.656899999999993</v>
      </c>
      <c r="L96">
        <v>-28.010400000000001</v>
      </c>
      <c r="M96">
        <v>-30.685400000000001</v>
      </c>
      <c r="N96">
        <v>-28.010400000000001</v>
      </c>
      <c r="O96">
        <f t="shared" si="6"/>
        <v>-86.70620000000001</v>
      </c>
    </row>
    <row r="97" spans="1:15">
      <c r="A97">
        <f t="shared" si="7"/>
        <v>9.7000000000000072E-2</v>
      </c>
      <c r="B97">
        <f>-28.2478</f>
        <v>-28.247800000000002</v>
      </c>
      <c r="C97">
        <v>-30.910599999999999</v>
      </c>
      <c r="D97">
        <v>-28.248000000000001</v>
      </c>
      <c r="E97">
        <f t="shared" si="4"/>
        <v>-87.406400000000005</v>
      </c>
      <c r="G97">
        <v>-31.284700000000001</v>
      </c>
      <c r="H97">
        <v>-33.826900000000002</v>
      </c>
      <c r="I97">
        <v>-31.284700000000001</v>
      </c>
      <c r="J97">
        <f t="shared" si="5"/>
        <v>-96.396300000000011</v>
      </c>
      <c r="L97">
        <v>-28.232800000000001</v>
      </c>
      <c r="M97">
        <v>-30.8828</v>
      </c>
      <c r="N97">
        <v>-28.232800000000001</v>
      </c>
      <c r="O97">
        <f t="shared" si="6"/>
        <v>-87.348399999999998</v>
      </c>
    </row>
    <row r="98" spans="1:15">
      <c r="A98">
        <f t="shared" si="7"/>
        <v>9.8000000000000073E-2</v>
      </c>
      <c r="B98">
        <f>-28.4704</f>
        <v>-28.470400000000001</v>
      </c>
      <c r="C98">
        <v>-31.1084</v>
      </c>
      <c r="D98">
        <v>-28.470600000000001</v>
      </c>
      <c r="E98">
        <f t="shared" si="4"/>
        <v>-88.049400000000006</v>
      </c>
      <c r="G98">
        <v>-31.5398</v>
      </c>
      <c r="H98">
        <v>-34.055700000000002</v>
      </c>
      <c r="I98">
        <v>-31.5398</v>
      </c>
      <c r="J98">
        <f t="shared" si="5"/>
        <v>-97.135300000000001</v>
      </c>
      <c r="L98">
        <v>-28.455200000000001</v>
      </c>
      <c r="M98">
        <v>-31.080300000000001</v>
      </c>
      <c r="N98">
        <v>-28.455200000000001</v>
      </c>
      <c r="O98">
        <f t="shared" si="6"/>
        <v>-87.990700000000004</v>
      </c>
    </row>
    <row r="99" spans="1:15">
      <c r="A99">
        <f t="shared" si="7"/>
        <v>9.9000000000000074E-2</v>
      </c>
      <c r="B99">
        <f>-28.6928</f>
        <v>-28.692799999999998</v>
      </c>
      <c r="C99">
        <v>-31.3063</v>
      </c>
      <c r="D99">
        <v>-28.693000000000001</v>
      </c>
      <c r="E99">
        <f t="shared" si="4"/>
        <v>-88.692099999999996</v>
      </c>
      <c r="G99">
        <v>-31.794899999999998</v>
      </c>
      <c r="H99">
        <v>-34.284500000000001</v>
      </c>
      <c r="I99">
        <v>-31.794899999999998</v>
      </c>
      <c r="J99">
        <f t="shared" si="5"/>
        <v>-97.874299999999991</v>
      </c>
      <c r="L99">
        <v>-28.677499999999998</v>
      </c>
      <c r="M99">
        <v>-31.277799999999999</v>
      </c>
      <c r="N99">
        <v>-28.677499999999998</v>
      </c>
      <c r="O99">
        <f t="shared" si="6"/>
        <v>-88.632799999999989</v>
      </c>
    </row>
    <row r="100" spans="1:15">
      <c r="A100">
        <f t="shared" si="7"/>
        <v>0.10000000000000007</v>
      </c>
      <c r="B100">
        <f>-28.9152</f>
        <v>-28.915199999999999</v>
      </c>
      <c r="C100">
        <v>-31.506699999999999</v>
      </c>
      <c r="D100">
        <v>-28.915400000000002</v>
      </c>
      <c r="E100">
        <f t="shared" si="4"/>
        <v>-89.337299999999999</v>
      </c>
      <c r="G100">
        <v>-32.049799999999998</v>
      </c>
      <c r="H100">
        <v>-34.516399999999997</v>
      </c>
      <c r="I100">
        <v>-32.049799999999998</v>
      </c>
      <c r="J100">
        <f t="shared" si="5"/>
        <v>-98.615999999999985</v>
      </c>
      <c r="L100">
        <v>-28.899699999999999</v>
      </c>
      <c r="M100">
        <v>-31.4786</v>
      </c>
      <c r="N100">
        <v>-28.899699999999999</v>
      </c>
      <c r="O100">
        <f t="shared" si="6"/>
        <v>-89.277999999999992</v>
      </c>
    </row>
    <row r="101" spans="1:15">
      <c r="A101">
        <f t="shared" si="7"/>
        <v>0.10100000000000008</v>
      </c>
      <c r="B101">
        <f>-29.1376</f>
        <v>-29.137599999999999</v>
      </c>
      <c r="C101">
        <v>-31.702100000000002</v>
      </c>
      <c r="D101">
        <v>-29.137799999999999</v>
      </c>
      <c r="E101">
        <f t="shared" si="4"/>
        <v>-89.977499999999992</v>
      </c>
      <c r="G101">
        <v>-32.304699999999997</v>
      </c>
      <c r="H101">
        <v>-34.7425</v>
      </c>
      <c r="I101">
        <v>-32.304699999999997</v>
      </c>
      <c r="J101">
        <f t="shared" si="5"/>
        <v>-99.351900000000001</v>
      </c>
      <c r="L101">
        <v>-29.1219</v>
      </c>
      <c r="M101">
        <v>-31.673300000000001</v>
      </c>
      <c r="N101">
        <v>-29.1219</v>
      </c>
      <c r="O101">
        <f t="shared" si="6"/>
        <v>-89.917100000000005</v>
      </c>
    </row>
    <row r="102" spans="1:15">
      <c r="A102">
        <f t="shared" si="7"/>
        <v>0.10200000000000008</v>
      </c>
      <c r="B102">
        <f>-29.3598</f>
        <v>-29.3598</v>
      </c>
      <c r="C102">
        <v>-31.8979</v>
      </c>
      <c r="D102">
        <v>-29.36</v>
      </c>
      <c r="E102">
        <f t="shared" si="4"/>
        <v>-90.617699999999999</v>
      </c>
      <c r="G102">
        <v>-32.560499999999998</v>
      </c>
      <c r="H102">
        <v>-34.969000000000001</v>
      </c>
      <c r="I102">
        <v>-32.560499999999998</v>
      </c>
      <c r="J102">
        <f t="shared" si="5"/>
        <v>-100.09</v>
      </c>
      <c r="L102">
        <v>-29.344000000000001</v>
      </c>
      <c r="M102">
        <v>-31.868600000000001</v>
      </c>
      <c r="N102">
        <v>-29.344000000000001</v>
      </c>
      <c r="O102">
        <f t="shared" si="6"/>
        <v>-90.556600000000003</v>
      </c>
    </row>
    <row r="103" spans="1:15">
      <c r="A103">
        <f t="shared" si="7"/>
        <v>0.10300000000000008</v>
      </c>
      <c r="B103">
        <f>-29.5819</f>
        <v>-29.581900000000001</v>
      </c>
      <c r="C103">
        <v>-32.093899999999998</v>
      </c>
      <c r="D103">
        <v>-29.582100000000001</v>
      </c>
      <c r="E103">
        <f t="shared" si="4"/>
        <v>-91.257899999999992</v>
      </c>
      <c r="G103">
        <v>-32.814399999999999</v>
      </c>
      <c r="H103">
        <v>-35.195799999999998</v>
      </c>
      <c r="I103">
        <v>-32.814399999999999</v>
      </c>
      <c r="J103">
        <f t="shared" si="5"/>
        <v>-100.8246</v>
      </c>
      <c r="L103">
        <v>-29.565899999999999</v>
      </c>
      <c r="M103">
        <v>-32.0642</v>
      </c>
      <c r="N103">
        <v>-29.565899999999999</v>
      </c>
      <c r="O103">
        <f t="shared" si="6"/>
        <v>-91.195999999999998</v>
      </c>
    </row>
    <row r="104" spans="1:15">
      <c r="A104">
        <f t="shared" si="7"/>
        <v>0.10400000000000008</v>
      </c>
      <c r="B104">
        <f>-29.8036</f>
        <v>-29.803599999999999</v>
      </c>
      <c r="C104">
        <v>-32.290500000000002</v>
      </c>
      <c r="D104">
        <v>-29.803799999999999</v>
      </c>
      <c r="E104">
        <f t="shared" si="4"/>
        <v>-91.897899999999993</v>
      </c>
      <c r="G104">
        <v>-33.068300000000001</v>
      </c>
      <c r="H104">
        <v>-35.422600000000003</v>
      </c>
      <c r="I104">
        <v>-33.068300000000001</v>
      </c>
      <c r="J104">
        <f t="shared" si="5"/>
        <v>-101.5592</v>
      </c>
      <c r="L104">
        <v>-29.787400000000002</v>
      </c>
      <c r="M104">
        <v>-32.259799999999998</v>
      </c>
      <c r="N104">
        <v>-29.787400000000002</v>
      </c>
      <c r="O104">
        <f t="shared" si="6"/>
        <v>-91.834600000000009</v>
      </c>
    </row>
    <row r="105" spans="1:15">
      <c r="A105">
        <f t="shared" si="7"/>
        <v>0.10500000000000008</v>
      </c>
      <c r="B105">
        <f>-30.0252</f>
        <v>-30.025200000000002</v>
      </c>
      <c r="C105">
        <v>-32.4861</v>
      </c>
      <c r="D105">
        <v>-30.025400000000001</v>
      </c>
      <c r="E105">
        <f t="shared" si="4"/>
        <v>-92.53670000000001</v>
      </c>
      <c r="G105">
        <v>-33.322099999999999</v>
      </c>
      <c r="H105">
        <v>-35.649799999999999</v>
      </c>
      <c r="I105">
        <v>-33.322099999999999</v>
      </c>
      <c r="J105">
        <f t="shared" si="5"/>
        <v>-102.29400000000001</v>
      </c>
      <c r="L105">
        <v>-30.008900000000001</v>
      </c>
      <c r="M105">
        <v>-32.455300000000001</v>
      </c>
      <c r="N105">
        <v>-30.008900000000001</v>
      </c>
      <c r="O105">
        <f t="shared" si="6"/>
        <v>-92.473100000000002</v>
      </c>
    </row>
    <row r="106" spans="1:15">
      <c r="A106">
        <f t="shared" si="7"/>
        <v>0.10600000000000008</v>
      </c>
      <c r="B106">
        <f>-30.2481</f>
        <v>-30.248100000000001</v>
      </c>
      <c r="C106">
        <v>-32.681800000000003</v>
      </c>
      <c r="D106">
        <v>-30.2484</v>
      </c>
      <c r="E106">
        <f t="shared" si="4"/>
        <v>-93.178300000000007</v>
      </c>
      <c r="G106">
        <v>-33.575800000000001</v>
      </c>
      <c r="H106">
        <v>-35.876300000000001</v>
      </c>
      <c r="I106">
        <v>-33.575800000000001</v>
      </c>
      <c r="J106">
        <f t="shared" si="5"/>
        <v>-103.0279</v>
      </c>
      <c r="L106">
        <v>-30.229700000000001</v>
      </c>
      <c r="M106">
        <v>-32.650799999999997</v>
      </c>
      <c r="N106">
        <v>-30.229700000000001</v>
      </c>
      <c r="O106">
        <f t="shared" si="6"/>
        <v>-93.110199999999992</v>
      </c>
    </row>
    <row r="107" spans="1:15">
      <c r="A107">
        <f t="shared" si="7"/>
        <v>0.10700000000000008</v>
      </c>
      <c r="B107">
        <f>-30.4686</f>
        <v>-30.468599999999999</v>
      </c>
      <c r="C107">
        <v>-32.877400000000002</v>
      </c>
      <c r="D107">
        <v>-30.468800000000002</v>
      </c>
      <c r="E107">
        <f t="shared" si="4"/>
        <v>-93.814800000000005</v>
      </c>
      <c r="G107">
        <v>-33.829500000000003</v>
      </c>
      <c r="H107">
        <v>-36.102800000000002</v>
      </c>
      <c r="I107">
        <v>-33.829500000000003</v>
      </c>
      <c r="J107">
        <f t="shared" si="5"/>
        <v>-103.76179999999999</v>
      </c>
      <c r="L107">
        <v>-30.450299999999999</v>
      </c>
      <c r="M107">
        <v>-32.846800000000002</v>
      </c>
      <c r="N107">
        <v>-30.450299999999999</v>
      </c>
      <c r="O107">
        <f t="shared" si="6"/>
        <v>-93.747399999999999</v>
      </c>
    </row>
    <row r="108" spans="1:15">
      <c r="A108">
        <f t="shared" si="7"/>
        <v>0.10800000000000008</v>
      </c>
      <c r="B108">
        <f>-30.689</f>
        <v>-30.689</v>
      </c>
      <c r="C108">
        <v>-33.076500000000003</v>
      </c>
      <c r="D108">
        <v>-30.6892</v>
      </c>
      <c r="E108">
        <f t="shared" si="4"/>
        <v>-94.454700000000003</v>
      </c>
      <c r="G108">
        <v>-34.082999999999998</v>
      </c>
      <c r="H108">
        <v>-36.331200000000003</v>
      </c>
      <c r="I108">
        <v>-34.082999999999998</v>
      </c>
      <c r="J108">
        <f t="shared" si="5"/>
        <v>-104.49719999999999</v>
      </c>
      <c r="L108">
        <v>-30.6708</v>
      </c>
      <c r="M108">
        <v>-33.040700000000001</v>
      </c>
      <c r="N108">
        <v>-30.6708</v>
      </c>
      <c r="O108">
        <f t="shared" si="6"/>
        <v>-94.382300000000001</v>
      </c>
    </row>
    <row r="109" spans="1:15">
      <c r="A109">
        <f t="shared" si="7"/>
        <v>0.10900000000000008</v>
      </c>
      <c r="B109">
        <f>-30.9092</f>
        <v>-30.909199999999998</v>
      </c>
      <c r="C109">
        <v>-33.269199999999998</v>
      </c>
      <c r="D109">
        <v>-30.909500000000001</v>
      </c>
      <c r="E109">
        <f t="shared" si="4"/>
        <v>-95.087899999999991</v>
      </c>
      <c r="G109">
        <v>-34.336399999999998</v>
      </c>
      <c r="H109">
        <v>-36.555500000000002</v>
      </c>
      <c r="I109">
        <v>-34.336399999999998</v>
      </c>
      <c r="J109">
        <f t="shared" si="5"/>
        <v>-105.22829999999999</v>
      </c>
      <c r="L109">
        <v>-30.891200000000001</v>
      </c>
      <c r="M109">
        <v>-33.2346</v>
      </c>
      <c r="N109">
        <v>-30.891200000000001</v>
      </c>
      <c r="O109">
        <f t="shared" si="6"/>
        <v>-95.016999999999996</v>
      </c>
    </row>
    <row r="110" spans="1:15">
      <c r="A110">
        <f t="shared" si="7"/>
        <v>0.11000000000000008</v>
      </c>
      <c r="B110">
        <f>-31.1294</f>
        <v>-31.1294</v>
      </c>
      <c r="C110">
        <v>-33.462299999999999</v>
      </c>
      <c r="D110">
        <v>-31.1296</v>
      </c>
      <c r="E110">
        <f t="shared" si="4"/>
        <v>-95.721299999999999</v>
      </c>
      <c r="G110">
        <v>-34.589799999999997</v>
      </c>
      <c r="H110">
        <v>-36.78</v>
      </c>
      <c r="I110">
        <v>-34.589799999999997</v>
      </c>
      <c r="J110">
        <f t="shared" si="5"/>
        <v>-105.95959999999999</v>
      </c>
      <c r="L110">
        <v>-31.1114</v>
      </c>
      <c r="M110">
        <v>-33.4283</v>
      </c>
      <c r="N110">
        <v>-31.1114</v>
      </c>
      <c r="O110">
        <f t="shared" si="6"/>
        <v>-95.6511</v>
      </c>
    </row>
    <row r="111" spans="1:15">
      <c r="A111">
        <f t="shared" si="7"/>
        <v>0.11100000000000008</v>
      </c>
      <c r="B111">
        <f>-31.3494</f>
        <v>-31.349399999999999</v>
      </c>
      <c r="C111">
        <v>-33.6556</v>
      </c>
      <c r="D111">
        <v>-31.349699999999999</v>
      </c>
      <c r="E111">
        <f t="shared" si="4"/>
        <v>-96.354699999999994</v>
      </c>
      <c r="G111">
        <v>-34.842799999999997</v>
      </c>
      <c r="H111">
        <v>-37.0045</v>
      </c>
      <c r="I111">
        <v>-34.842799999999997</v>
      </c>
      <c r="J111">
        <f t="shared" si="5"/>
        <v>-106.69009999999999</v>
      </c>
      <c r="L111">
        <v>-31.331499999999998</v>
      </c>
      <c r="M111">
        <v>-33.621899999999997</v>
      </c>
      <c r="N111">
        <v>-31.331499999999998</v>
      </c>
      <c r="O111">
        <f t="shared" si="6"/>
        <v>-96.284899999999993</v>
      </c>
    </row>
    <row r="112" spans="1:15">
      <c r="A112">
        <f t="shared" si="7"/>
        <v>0.11200000000000009</v>
      </c>
      <c r="B112">
        <f>-31.5693</f>
        <v>-31.569299999999998</v>
      </c>
      <c r="C112">
        <v>-33.848799999999997</v>
      </c>
      <c r="D112">
        <v>-31.569600000000001</v>
      </c>
      <c r="E112">
        <f t="shared" si="4"/>
        <v>-96.98769999999999</v>
      </c>
      <c r="G112">
        <v>-35.095700000000001</v>
      </c>
      <c r="H112">
        <v>-37.228900000000003</v>
      </c>
      <c r="I112">
        <v>-35.095700000000001</v>
      </c>
      <c r="J112">
        <f t="shared" si="5"/>
        <v>-107.4203</v>
      </c>
      <c r="L112">
        <v>-31.551300000000001</v>
      </c>
      <c r="M112">
        <v>-33.815300000000001</v>
      </c>
      <c r="N112">
        <v>-31.551300000000001</v>
      </c>
      <c r="O112">
        <f t="shared" si="6"/>
        <v>-96.917900000000003</v>
      </c>
    </row>
    <row r="113" spans="1:15">
      <c r="A113">
        <f t="shared" si="7"/>
        <v>0.11300000000000009</v>
      </c>
      <c r="B113">
        <f>-31.789</f>
        <v>-31.789000000000001</v>
      </c>
      <c r="C113">
        <v>-34.042200000000001</v>
      </c>
      <c r="D113">
        <v>-31.789300000000001</v>
      </c>
      <c r="E113">
        <f t="shared" si="4"/>
        <v>-97.620499999999993</v>
      </c>
      <c r="G113">
        <v>-35.348399999999998</v>
      </c>
      <c r="H113">
        <v>-37.453200000000002</v>
      </c>
      <c r="I113">
        <v>-35.348399999999998</v>
      </c>
      <c r="J113">
        <f t="shared" si="5"/>
        <v>-108.15</v>
      </c>
      <c r="L113">
        <v>-31.771000000000001</v>
      </c>
      <c r="M113">
        <v>-34.008699999999997</v>
      </c>
      <c r="N113">
        <v>-31.771000000000001</v>
      </c>
      <c r="O113">
        <f t="shared" si="6"/>
        <v>-97.550699999999992</v>
      </c>
    </row>
    <row r="114" spans="1:15">
      <c r="A114">
        <f t="shared" si="7"/>
        <v>0.11400000000000009</v>
      </c>
      <c r="B114">
        <f>-32.0087</f>
        <v>-32.008699999999997</v>
      </c>
      <c r="C114">
        <v>-34.2348</v>
      </c>
      <c r="D114">
        <v>-32.008899999999997</v>
      </c>
      <c r="E114">
        <f t="shared" si="4"/>
        <v>-98.252399999999994</v>
      </c>
      <c r="G114">
        <v>-35.600900000000003</v>
      </c>
      <c r="H114">
        <v>-37.677199999999999</v>
      </c>
      <c r="I114">
        <v>-35.600900000000003</v>
      </c>
      <c r="J114">
        <f t="shared" si="5"/>
        <v>-108.87899999999999</v>
      </c>
      <c r="L114">
        <v>-31.990300000000001</v>
      </c>
      <c r="M114">
        <v>-34.2012</v>
      </c>
      <c r="N114">
        <v>-31.990300000000001</v>
      </c>
      <c r="O114">
        <f t="shared" si="6"/>
        <v>-98.18180000000001</v>
      </c>
    </row>
    <row r="115" spans="1:15">
      <c r="A115">
        <f t="shared" si="7"/>
        <v>0.11500000000000009</v>
      </c>
      <c r="B115">
        <f>-32.2278</f>
        <v>-32.227800000000002</v>
      </c>
      <c r="C115">
        <v>-34.427199999999999</v>
      </c>
      <c r="D115">
        <v>-32.228099999999998</v>
      </c>
      <c r="E115">
        <f t="shared" si="4"/>
        <v>-98.883099999999999</v>
      </c>
      <c r="G115">
        <v>-35.853099999999998</v>
      </c>
      <c r="H115">
        <v>-37.9011</v>
      </c>
      <c r="I115">
        <v>-35.853099999999998</v>
      </c>
      <c r="J115">
        <f t="shared" si="5"/>
        <v>-109.6073</v>
      </c>
      <c r="L115">
        <v>-32.209400000000002</v>
      </c>
      <c r="M115">
        <v>-34.393300000000004</v>
      </c>
      <c r="N115">
        <v>-32.209400000000002</v>
      </c>
      <c r="O115">
        <f t="shared" si="6"/>
        <v>-98.812100000000001</v>
      </c>
    </row>
    <row r="116" spans="1:15">
      <c r="A116">
        <f t="shared" si="7"/>
        <v>0.11600000000000009</v>
      </c>
      <c r="B116">
        <f>-32.4467</f>
        <v>-32.4467</v>
      </c>
      <c r="C116">
        <v>-34.620399999999997</v>
      </c>
      <c r="D116">
        <v>-32.446899999999999</v>
      </c>
      <c r="E116">
        <f t="shared" si="4"/>
        <v>-99.513999999999996</v>
      </c>
      <c r="G116">
        <v>-36.104999999999997</v>
      </c>
      <c r="H116">
        <v>-38.124499999999998</v>
      </c>
      <c r="I116">
        <v>-36.104999999999997</v>
      </c>
      <c r="J116">
        <f t="shared" si="5"/>
        <v>-110.33449999999999</v>
      </c>
      <c r="L116">
        <v>-32.428199999999997</v>
      </c>
      <c r="M116">
        <v>-34.587000000000003</v>
      </c>
      <c r="N116">
        <v>-32.428199999999997</v>
      </c>
      <c r="O116">
        <f t="shared" si="6"/>
        <v>-99.443399999999997</v>
      </c>
    </row>
    <row r="117" spans="1:15">
      <c r="A117">
        <f t="shared" si="7"/>
        <v>0.11700000000000009</v>
      </c>
      <c r="B117">
        <f>-32.6651</f>
        <v>-32.665100000000002</v>
      </c>
      <c r="C117">
        <v>-34.810499999999998</v>
      </c>
      <c r="D117">
        <v>-32.665399999999998</v>
      </c>
      <c r="E117">
        <f t="shared" si="4"/>
        <v>-100.14099999999999</v>
      </c>
      <c r="G117">
        <v>-36.356699999999996</v>
      </c>
      <c r="H117">
        <v>-38.3476</v>
      </c>
      <c r="I117">
        <v>-36.356699999999996</v>
      </c>
      <c r="J117">
        <f t="shared" si="5"/>
        <v>-111.06099999999998</v>
      </c>
      <c r="L117">
        <v>-32.646599999999999</v>
      </c>
      <c r="M117">
        <v>-34.776600000000002</v>
      </c>
      <c r="N117">
        <v>-32.646599999999999</v>
      </c>
      <c r="O117">
        <f t="shared" si="6"/>
        <v>-100.06980000000001</v>
      </c>
    </row>
    <row r="118" spans="1:15">
      <c r="A118">
        <f t="shared" si="7"/>
        <v>0.11800000000000009</v>
      </c>
      <c r="B118">
        <f>-32.8833</f>
        <v>-32.883299999999998</v>
      </c>
      <c r="C118">
        <v>-35.000399999999999</v>
      </c>
      <c r="D118">
        <v>-32.883499999999998</v>
      </c>
      <c r="E118">
        <f t="shared" si="4"/>
        <v>-100.7672</v>
      </c>
      <c r="G118">
        <v>-36.607999999999997</v>
      </c>
      <c r="H118">
        <v>-38.569200000000002</v>
      </c>
      <c r="I118">
        <v>-36.607999999999997</v>
      </c>
      <c r="J118">
        <f t="shared" si="5"/>
        <v>-111.7852</v>
      </c>
      <c r="L118">
        <v>-32.864600000000003</v>
      </c>
      <c r="M118">
        <v>-34.965899999999998</v>
      </c>
      <c r="N118">
        <v>-32.864600000000003</v>
      </c>
      <c r="O118">
        <f t="shared" si="6"/>
        <v>-100.6951</v>
      </c>
    </row>
    <row r="119" spans="1:15">
      <c r="A119">
        <f t="shared" si="7"/>
        <v>0.11900000000000009</v>
      </c>
      <c r="B119">
        <f>-33.1009</f>
        <v>-33.100900000000003</v>
      </c>
      <c r="C119">
        <v>-35.189599999999999</v>
      </c>
      <c r="D119">
        <v>-33.101100000000002</v>
      </c>
      <c r="E119">
        <f t="shared" si="4"/>
        <v>-101.39160000000001</v>
      </c>
      <c r="G119">
        <v>-36.858899999999998</v>
      </c>
      <c r="H119">
        <v>-38.790300000000002</v>
      </c>
      <c r="I119">
        <v>-36.858899999999998</v>
      </c>
      <c r="J119">
        <f t="shared" si="5"/>
        <v>-112.50810000000001</v>
      </c>
      <c r="L119">
        <v>-33.082099999999997</v>
      </c>
      <c r="M119">
        <v>-35.154800000000002</v>
      </c>
      <c r="N119">
        <v>-33.082099999999997</v>
      </c>
      <c r="O119">
        <f t="shared" si="6"/>
        <v>-101.31899999999999</v>
      </c>
    </row>
    <row r="120" spans="1:15">
      <c r="A120">
        <f t="shared" si="7"/>
        <v>0.12000000000000009</v>
      </c>
      <c r="B120">
        <f>-33.3181</f>
        <v>-33.318100000000001</v>
      </c>
      <c r="C120">
        <v>-35.378300000000003</v>
      </c>
      <c r="D120">
        <v>-33.318300000000001</v>
      </c>
      <c r="E120">
        <f t="shared" si="4"/>
        <v>-102.0147</v>
      </c>
      <c r="G120">
        <v>-37.109299999999998</v>
      </c>
      <c r="H120">
        <v>-39.010899999999999</v>
      </c>
      <c r="I120">
        <v>-37.109299999999998</v>
      </c>
      <c r="J120">
        <f t="shared" si="5"/>
        <v>-113.2295</v>
      </c>
      <c r="L120">
        <v>-33.299100000000003</v>
      </c>
      <c r="M120">
        <v>-35.3431</v>
      </c>
      <c r="N120">
        <v>-33.299100000000003</v>
      </c>
      <c r="O120">
        <f t="shared" si="6"/>
        <v>-101.94130000000001</v>
      </c>
    </row>
    <row r="121" spans="1:15">
      <c r="A121">
        <f t="shared" si="7"/>
        <v>0.12100000000000009</v>
      </c>
      <c r="B121">
        <f>-33.5346</f>
        <v>-33.534599999999998</v>
      </c>
      <c r="C121">
        <v>-35.566200000000002</v>
      </c>
      <c r="D121">
        <v>-33.534799999999997</v>
      </c>
      <c r="E121">
        <f t="shared" si="4"/>
        <v>-102.63559999999998</v>
      </c>
      <c r="G121">
        <v>-37.359299999999998</v>
      </c>
      <c r="H121">
        <v>-39.230899999999998</v>
      </c>
      <c r="I121">
        <v>-37.359299999999998</v>
      </c>
      <c r="J121">
        <f t="shared" si="5"/>
        <v>-113.9495</v>
      </c>
      <c r="L121">
        <v>-33.515599999999999</v>
      </c>
      <c r="M121">
        <v>-35.530700000000003</v>
      </c>
      <c r="N121">
        <v>-33.515599999999999</v>
      </c>
      <c r="O121">
        <f t="shared" si="6"/>
        <v>-102.56190000000001</v>
      </c>
    </row>
    <row r="122" spans="1:15">
      <c r="A122">
        <f t="shared" si="7"/>
        <v>0.12200000000000009</v>
      </c>
      <c r="B122">
        <f>-33.7505</f>
        <v>-33.750500000000002</v>
      </c>
      <c r="C122">
        <v>-35.7532</v>
      </c>
      <c r="D122">
        <v>-33.750700000000002</v>
      </c>
      <c r="E122">
        <f t="shared" si="4"/>
        <v>-103.2544</v>
      </c>
      <c r="G122">
        <v>-37.609400000000001</v>
      </c>
      <c r="H122">
        <v>-39.450299999999999</v>
      </c>
      <c r="I122">
        <v>-37.609400000000001</v>
      </c>
      <c r="J122">
        <f t="shared" si="5"/>
        <v>-114.66909999999999</v>
      </c>
      <c r="L122">
        <v>-33.731400000000001</v>
      </c>
      <c r="M122">
        <v>-35.717399999999998</v>
      </c>
      <c r="N122">
        <v>-33.731400000000001</v>
      </c>
      <c r="O122">
        <f t="shared" si="6"/>
        <v>-103.18020000000001</v>
      </c>
    </row>
    <row r="123" spans="1:15">
      <c r="A123">
        <f t="shared" si="7"/>
        <v>0.1230000000000001</v>
      </c>
      <c r="B123">
        <f>-33.9656</f>
        <v>-33.965600000000002</v>
      </c>
      <c r="C123">
        <v>-35.939300000000003</v>
      </c>
      <c r="D123">
        <v>-33.965800000000002</v>
      </c>
      <c r="E123">
        <f t="shared" si="4"/>
        <v>-103.8707</v>
      </c>
      <c r="G123">
        <v>-37.857500000000002</v>
      </c>
      <c r="H123">
        <v>-39.668900000000001</v>
      </c>
      <c r="I123">
        <v>-37.857500000000002</v>
      </c>
      <c r="J123">
        <f t="shared" si="5"/>
        <v>-115.3839</v>
      </c>
      <c r="L123">
        <v>-33.946300000000001</v>
      </c>
      <c r="M123">
        <v>-35.903199999999998</v>
      </c>
      <c r="N123">
        <v>-33.946300000000001</v>
      </c>
      <c r="O123">
        <f t="shared" si="6"/>
        <v>-103.79580000000001</v>
      </c>
    </row>
    <row r="124" spans="1:15">
      <c r="A124">
        <f t="shared" si="7"/>
        <v>0.1240000000000001</v>
      </c>
      <c r="B124">
        <f>-34.1799</f>
        <v>-34.179900000000004</v>
      </c>
      <c r="C124">
        <v>-36.124499999999998</v>
      </c>
      <c r="D124">
        <v>-34.180100000000003</v>
      </c>
      <c r="E124">
        <f t="shared" si="4"/>
        <v>-104.4845</v>
      </c>
      <c r="G124">
        <v>-38.104900000000001</v>
      </c>
      <c r="H124">
        <v>-39.886699999999998</v>
      </c>
      <c r="I124">
        <v>-38.104900000000001</v>
      </c>
      <c r="J124">
        <f t="shared" si="5"/>
        <v>-116.09650000000001</v>
      </c>
      <c r="L124">
        <v>-34.160499999999999</v>
      </c>
      <c r="M124">
        <v>-36.088200000000001</v>
      </c>
      <c r="N124">
        <v>-34.160499999999999</v>
      </c>
      <c r="O124">
        <f t="shared" si="6"/>
        <v>-104.4092</v>
      </c>
    </row>
    <row r="125" spans="1:15">
      <c r="A125">
        <f t="shared" si="7"/>
        <v>0.12500000000000008</v>
      </c>
      <c r="B125">
        <f>-34.3941</f>
        <v>-34.394100000000002</v>
      </c>
      <c r="C125">
        <v>-36.308</v>
      </c>
      <c r="D125">
        <v>-34.394300000000001</v>
      </c>
      <c r="E125">
        <f t="shared" si="4"/>
        <v>-105.0964</v>
      </c>
      <c r="G125">
        <v>-38.351399999999998</v>
      </c>
      <c r="H125">
        <v>-40.103499999999997</v>
      </c>
      <c r="I125">
        <v>-38.351399999999998</v>
      </c>
      <c r="J125">
        <f t="shared" si="5"/>
        <v>-116.80629999999999</v>
      </c>
      <c r="L125">
        <v>-34.3733</v>
      </c>
      <c r="M125">
        <v>-36.2714</v>
      </c>
      <c r="N125">
        <v>-34.3733</v>
      </c>
      <c r="O125">
        <f t="shared" si="6"/>
        <v>-105.018</v>
      </c>
    </row>
    <row r="126" spans="1:15">
      <c r="A126">
        <f t="shared" si="7"/>
        <v>0.12600000000000008</v>
      </c>
      <c r="B126">
        <f>-34.6056</f>
        <v>-34.605600000000003</v>
      </c>
      <c r="C126">
        <v>-36.490900000000003</v>
      </c>
      <c r="D126">
        <v>-34.605800000000002</v>
      </c>
      <c r="E126">
        <f t="shared" si="4"/>
        <v>-105.70230000000001</v>
      </c>
      <c r="G126">
        <v>-38.596899999999998</v>
      </c>
      <c r="H126">
        <v>-40.319099999999999</v>
      </c>
      <c r="I126">
        <v>-38.596899999999998</v>
      </c>
      <c r="J126">
        <f t="shared" si="5"/>
        <v>-117.5129</v>
      </c>
      <c r="L126">
        <v>-34.584800000000001</v>
      </c>
      <c r="M126">
        <v>-36.454700000000003</v>
      </c>
      <c r="N126">
        <v>-34.584800000000001</v>
      </c>
      <c r="O126">
        <f t="shared" si="6"/>
        <v>-105.62430000000001</v>
      </c>
    </row>
    <row r="127" spans="1:15">
      <c r="A127">
        <f t="shared" si="7"/>
        <v>0.12700000000000009</v>
      </c>
      <c r="B127">
        <f>-34.8158</f>
        <v>-34.815800000000003</v>
      </c>
      <c r="C127">
        <v>-36.67</v>
      </c>
      <c r="D127">
        <v>-34.816000000000003</v>
      </c>
      <c r="E127">
        <f t="shared" si="4"/>
        <v>-106.30180000000001</v>
      </c>
      <c r="G127">
        <v>-38.841299999999997</v>
      </c>
      <c r="H127">
        <v>-40.533499999999997</v>
      </c>
      <c r="I127">
        <v>-38.841299999999997</v>
      </c>
      <c r="J127">
        <f t="shared" si="5"/>
        <v>-118.21609999999998</v>
      </c>
      <c r="L127">
        <v>-34.795099999999998</v>
      </c>
      <c r="M127">
        <v>-36.633400000000002</v>
      </c>
      <c r="N127">
        <v>-34.795099999999998</v>
      </c>
      <c r="O127">
        <f t="shared" si="6"/>
        <v>-106.2236</v>
      </c>
    </row>
    <row r="128" spans="1:15">
      <c r="A128">
        <f t="shared" si="7"/>
        <v>0.12800000000000009</v>
      </c>
      <c r="B128">
        <f>-35.0246</f>
        <v>-35.0246</v>
      </c>
      <c r="C128">
        <v>-36.847499999999997</v>
      </c>
      <c r="D128">
        <v>-35.024799999999999</v>
      </c>
      <c r="E128">
        <f t="shared" si="4"/>
        <v>-106.89689999999999</v>
      </c>
      <c r="G128">
        <v>-39.084499999999998</v>
      </c>
      <c r="H128">
        <v>-40.746499999999997</v>
      </c>
      <c r="I128">
        <v>-39.084499999999998</v>
      </c>
      <c r="J128">
        <f t="shared" si="5"/>
        <v>-118.91549999999998</v>
      </c>
      <c r="L128">
        <v>-35.003900000000002</v>
      </c>
      <c r="M128">
        <v>-36.810400000000001</v>
      </c>
      <c r="N128">
        <v>-35.003900000000002</v>
      </c>
      <c r="O128">
        <f t="shared" si="6"/>
        <v>-106.8182</v>
      </c>
    </row>
    <row r="129" spans="1:15">
      <c r="A129">
        <f t="shared" si="7"/>
        <v>0.12900000000000009</v>
      </c>
      <c r="B129">
        <f>-35.2316</f>
        <v>-35.2316</v>
      </c>
      <c r="C129">
        <v>-37.0229</v>
      </c>
      <c r="D129">
        <v>-35.2318</v>
      </c>
      <c r="E129">
        <f t="shared" si="4"/>
        <v>-107.4863</v>
      </c>
      <c r="G129">
        <v>-39.3262</v>
      </c>
      <c r="H129">
        <v>-40.959200000000003</v>
      </c>
      <c r="I129">
        <v>-39.3262</v>
      </c>
      <c r="J129">
        <f t="shared" si="5"/>
        <v>-119.61160000000001</v>
      </c>
      <c r="L129">
        <v>-35.210999999999999</v>
      </c>
      <c r="M129">
        <v>-36.985500000000002</v>
      </c>
      <c r="N129">
        <v>-35.210999999999999</v>
      </c>
      <c r="O129">
        <f t="shared" si="6"/>
        <v>-107.4075</v>
      </c>
    </row>
    <row r="130" spans="1:15">
      <c r="A130">
        <f t="shared" si="7"/>
        <v>0.13000000000000009</v>
      </c>
      <c r="B130">
        <f>-35.4368</f>
        <v>-35.436799999999998</v>
      </c>
      <c r="C130">
        <v>-37.196100000000001</v>
      </c>
      <c r="D130">
        <v>-35.436999999999998</v>
      </c>
      <c r="E130">
        <f t="shared" ref="E130:E193" si="8">SUM(B130:D130)</f>
        <v>-108.0699</v>
      </c>
      <c r="G130">
        <v>-39.566299999999998</v>
      </c>
      <c r="H130">
        <v>-41.166699999999999</v>
      </c>
      <c r="I130">
        <v>-39.566299999999998</v>
      </c>
      <c r="J130">
        <f t="shared" ref="J130:J193" si="9">SUM(G130:I130)</f>
        <v>-120.2993</v>
      </c>
      <c r="L130">
        <v>-35.416200000000003</v>
      </c>
      <c r="M130">
        <v>-37.1584</v>
      </c>
      <c r="N130">
        <v>-35.416200000000003</v>
      </c>
      <c r="O130">
        <f t="shared" ref="O130:O193" si="10">SUM(L130:N130)</f>
        <v>-107.99080000000001</v>
      </c>
    </row>
    <row r="131" spans="1:15">
      <c r="A131">
        <f t="shared" ref="A131:A194" si="11">A130+0.001</f>
        <v>0.13100000000000009</v>
      </c>
      <c r="B131">
        <f>-35.6399</f>
        <v>-35.639899999999997</v>
      </c>
      <c r="C131">
        <v>-37.366799999999998</v>
      </c>
      <c r="D131">
        <v>-35.640099999999997</v>
      </c>
      <c r="E131">
        <f t="shared" si="8"/>
        <v>-108.64679999999998</v>
      </c>
      <c r="G131">
        <v>-39.804499999999997</v>
      </c>
      <c r="H131">
        <v>-41.372300000000003</v>
      </c>
      <c r="I131">
        <v>-39.804499999999997</v>
      </c>
      <c r="J131">
        <f t="shared" si="9"/>
        <v>-120.9813</v>
      </c>
      <c r="L131">
        <v>-35.619300000000003</v>
      </c>
      <c r="M131">
        <v>-37.328800000000001</v>
      </c>
      <c r="N131">
        <v>-35.619300000000003</v>
      </c>
      <c r="O131">
        <f t="shared" si="10"/>
        <v>-108.56740000000002</v>
      </c>
    </row>
    <row r="132" spans="1:15">
      <c r="A132">
        <f t="shared" si="11"/>
        <v>0.13200000000000009</v>
      </c>
      <c r="B132">
        <f>-35.8406</f>
        <v>-35.840600000000002</v>
      </c>
      <c r="C132">
        <v>-37.534700000000001</v>
      </c>
      <c r="D132">
        <v>-35.840800000000002</v>
      </c>
      <c r="E132">
        <f t="shared" si="8"/>
        <v>-109.21610000000001</v>
      </c>
      <c r="G132">
        <v>-40.040599999999998</v>
      </c>
      <c r="H132">
        <v>-41.575600000000001</v>
      </c>
      <c r="I132">
        <v>-40.040599999999998</v>
      </c>
      <c r="J132">
        <f t="shared" si="9"/>
        <v>-121.65679999999999</v>
      </c>
      <c r="L132">
        <v>-35.82</v>
      </c>
      <c r="M132">
        <v>-37.496499999999997</v>
      </c>
      <c r="N132">
        <v>-35.82</v>
      </c>
      <c r="O132">
        <f t="shared" si="10"/>
        <v>-109.13649999999998</v>
      </c>
    </row>
    <row r="133" spans="1:15">
      <c r="A133">
        <f t="shared" si="11"/>
        <v>0.13300000000000009</v>
      </c>
      <c r="B133">
        <f>-36.0388</f>
        <v>-36.038800000000002</v>
      </c>
      <c r="C133">
        <v>-37.699599999999997</v>
      </c>
      <c r="D133">
        <v>-36.039000000000001</v>
      </c>
      <c r="E133">
        <f t="shared" si="8"/>
        <v>-109.7774</v>
      </c>
      <c r="G133">
        <v>-40.274299999999997</v>
      </c>
      <c r="H133">
        <v>-41.776200000000003</v>
      </c>
      <c r="I133">
        <v>-40.274299999999997</v>
      </c>
      <c r="J133">
        <f t="shared" si="9"/>
        <v>-122.3248</v>
      </c>
      <c r="L133">
        <v>-36.018099999999997</v>
      </c>
      <c r="M133">
        <v>-37.661200000000001</v>
      </c>
      <c r="N133">
        <v>-36.018099999999997</v>
      </c>
      <c r="O133">
        <f t="shared" si="10"/>
        <v>-109.69739999999999</v>
      </c>
    </row>
    <row r="134" spans="1:15">
      <c r="A134">
        <f t="shared" si="11"/>
        <v>0.13400000000000009</v>
      </c>
      <c r="B134">
        <f>-36.234</f>
        <v>-36.234000000000002</v>
      </c>
      <c r="C134">
        <v>-37.860599999999998</v>
      </c>
      <c r="D134">
        <v>-36.234200000000001</v>
      </c>
      <c r="E134">
        <f t="shared" si="8"/>
        <v>-110.3288</v>
      </c>
      <c r="G134">
        <v>-40.505200000000002</v>
      </c>
      <c r="H134">
        <v>-41.973999999999997</v>
      </c>
      <c r="I134">
        <v>-40.505200000000002</v>
      </c>
      <c r="J134">
        <f t="shared" si="9"/>
        <v>-122.98439999999999</v>
      </c>
      <c r="L134">
        <v>-36.213299999999997</v>
      </c>
      <c r="M134">
        <v>-37.822000000000003</v>
      </c>
      <c r="N134">
        <v>-36.213299999999997</v>
      </c>
      <c r="O134">
        <f t="shared" si="10"/>
        <v>-110.24860000000001</v>
      </c>
    </row>
    <row r="135" spans="1:15">
      <c r="A135">
        <f t="shared" si="11"/>
        <v>0.13500000000000009</v>
      </c>
      <c r="B135">
        <f>-36.4261</f>
        <v>-36.426099999999998</v>
      </c>
      <c r="C135">
        <v>-38.018300000000004</v>
      </c>
      <c r="D135">
        <v>-36.426299999999998</v>
      </c>
      <c r="E135">
        <f t="shared" si="8"/>
        <v>-110.8707</v>
      </c>
      <c r="G135">
        <v>-40.7331</v>
      </c>
      <c r="H135">
        <v>-42.168399999999998</v>
      </c>
      <c r="I135">
        <v>-40.7331</v>
      </c>
      <c r="J135">
        <f t="shared" si="9"/>
        <v>-123.63460000000001</v>
      </c>
      <c r="L135">
        <v>-36.4054</v>
      </c>
      <c r="M135">
        <v>-37.979599999999998</v>
      </c>
      <c r="N135">
        <v>-36.4054</v>
      </c>
      <c r="O135">
        <f t="shared" si="10"/>
        <v>-110.79039999999999</v>
      </c>
    </row>
    <row r="136" spans="1:15">
      <c r="A136">
        <f t="shared" si="11"/>
        <v>0.13600000000000009</v>
      </c>
      <c r="B136">
        <f>-36.6148</f>
        <v>-36.614800000000002</v>
      </c>
      <c r="C136">
        <v>-38.1723</v>
      </c>
      <c r="D136">
        <v>-36.615000000000002</v>
      </c>
      <c r="E136">
        <f t="shared" si="8"/>
        <v>-111.40210000000002</v>
      </c>
      <c r="G136">
        <v>-40.957599999999999</v>
      </c>
      <c r="H136">
        <v>-42.359200000000001</v>
      </c>
      <c r="I136">
        <v>-40.957599999999999</v>
      </c>
      <c r="J136">
        <f t="shared" si="9"/>
        <v>-124.2744</v>
      </c>
      <c r="L136">
        <v>-36.594099999999997</v>
      </c>
      <c r="M136">
        <v>-38.133499999999998</v>
      </c>
      <c r="N136">
        <v>-36.594099999999997</v>
      </c>
      <c r="O136">
        <f t="shared" si="10"/>
        <v>-111.32169999999999</v>
      </c>
    </row>
    <row r="137" spans="1:15">
      <c r="A137">
        <f t="shared" si="11"/>
        <v>0.13700000000000009</v>
      </c>
      <c r="B137">
        <f>-36.8001</f>
        <v>-36.8001</v>
      </c>
      <c r="C137">
        <v>-38.322400000000002</v>
      </c>
      <c r="D137">
        <v>-36.8003</v>
      </c>
      <c r="E137">
        <f t="shared" si="8"/>
        <v>-111.9228</v>
      </c>
      <c r="G137">
        <v>-41.1783</v>
      </c>
      <c r="H137">
        <v>-42.546100000000003</v>
      </c>
      <c r="I137">
        <v>-41.1783</v>
      </c>
      <c r="J137">
        <f t="shared" si="9"/>
        <v>-124.90270000000001</v>
      </c>
      <c r="L137">
        <v>-36.779299999999999</v>
      </c>
      <c r="M137">
        <v>-38.2836</v>
      </c>
      <c r="N137">
        <v>-36.779299999999999</v>
      </c>
      <c r="O137">
        <f t="shared" si="10"/>
        <v>-111.84219999999999</v>
      </c>
    </row>
    <row r="138" spans="1:15">
      <c r="A138">
        <f t="shared" si="11"/>
        <v>0.13800000000000009</v>
      </c>
      <c r="B138">
        <f>-36.9816</f>
        <v>-36.9816</v>
      </c>
      <c r="C138">
        <v>-38.469200000000001</v>
      </c>
      <c r="D138">
        <v>-36.9818</v>
      </c>
      <c r="E138">
        <f t="shared" si="8"/>
        <v>-112.43260000000001</v>
      </c>
      <c r="G138">
        <v>-41.3949</v>
      </c>
      <c r="H138">
        <v>-42.7286</v>
      </c>
      <c r="I138">
        <v>-41.3949</v>
      </c>
      <c r="J138">
        <f t="shared" si="9"/>
        <v>-125.51840000000001</v>
      </c>
      <c r="L138">
        <v>-36.960799999999999</v>
      </c>
      <c r="M138">
        <v>-38.430300000000003</v>
      </c>
      <c r="N138">
        <v>-36.960799999999999</v>
      </c>
      <c r="O138">
        <f t="shared" si="10"/>
        <v>-112.3519</v>
      </c>
    </row>
    <row r="139" spans="1:15">
      <c r="A139">
        <f t="shared" si="11"/>
        <v>0.1390000000000001</v>
      </c>
      <c r="B139">
        <f>-37.1595</f>
        <v>-37.159500000000001</v>
      </c>
      <c r="C139">
        <v>-38.613300000000002</v>
      </c>
      <c r="D139">
        <v>-37.159599999999998</v>
      </c>
      <c r="E139">
        <f t="shared" si="8"/>
        <v>-112.9324</v>
      </c>
      <c r="G139">
        <v>-41.607100000000003</v>
      </c>
      <c r="H139">
        <v>-42.906700000000001</v>
      </c>
      <c r="I139">
        <v>-41.607100000000003</v>
      </c>
      <c r="J139">
        <f t="shared" si="9"/>
        <v>-126.12090000000001</v>
      </c>
      <c r="L139">
        <v>-37.138599999999997</v>
      </c>
      <c r="M139">
        <v>-38.575000000000003</v>
      </c>
      <c r="N139">
        <v>-37.138599999999997</v>
      </c>
      <c r="O139">
        <f t="shared" si="10"/>
        <v>-112.8522</v>
      </c>
    </row>
    <row r="140" spans="1:15">
      <c r="A140">
        <f t="shared" si="11"/>
        <v>0.1400000000000001</v>
      </c>
      <c r="B140">
        <f>-37.3335</f>
        <v>-37.333500000000001</v>
      </c>
      <c r="C140">
        <v>-38.7515</v>
      </c>
      <c r="D140">
        <v>-37.3337</v>
      </c>
      <c r="E140">
        <f t="shared" si="8"/>
        <v>-113.4187</v>
      </c>
      <c r="G140">
        <v>-41.814599999999999</v>
      </c>
      <c r="H140">
        <v>-43.08</v>
      </c>
      <c r="I140">
        <v>-41.814599999999999</v>
      </c>
      <c r="J140">
        <f t="shared" si="9"/>
        <v>-126.7092</v>
      </c>
      <c r="L140">
        <v>-37.3127</v>
      </c>
      <c r="M140">
        <v>-38.712800000000001</v>
      </c>
      <c r="N140">
        <v>-37.3127</v>
      </c>
      <c r="O140">
        <f t="shared" si="10"/>
        <v>-113.3382</v>
      </c>
    </row>
    <row r="141" spans="1:15">
      <c r="A141">
        <f t="shared" si="11"/>
        <v>0.1410000000000001</v>
      </c>
      <c r="B141">
        <f>-37.5039</f>
        <v>-37.503900000000002</v>
      </c>
      <c r="C141">
        <v>-38.886099999999999</v>
      </c>
      <c r="D141">
        <v>-37.504100000000001</v>
      </c>
      <c r="E141">
        <f t="shared" si="8"/>
        <v>-113.89410000000001</v>
      </c>
      <c r="G141">
        <v>-42.017299999999999</v>
      </c>
      <c r="H141">
        <v>-43.248600000000003</v>
      </c>
      <c r="I141">
        <v>-42.017299999999999</v>
      </c>
      <c r="J141">
        <f t="shared" si="9"/>
        <v>-127.28319999999999</v>
      </c>
      <c r="L141">
        <v>-37.4831</v>
      </c>
      <c r="M141">
        <v>-38.847299999999997</v>
      </c>
      <c r="N141">
        <v>-37.4831</v>
      </c>
      <c r="O141">
        <f t="shared" si="10"/>
        <v>-113.8135</v>
      </c>
    </row>
    <row r="142" spans="1:15">
      <c r="A142">
        <f t="shared" si="11"/>
        <v>0.1420000000000001</v>
      </c>
      <c r="B142">
        <f>-37.6708</f>
        <v>-37.6708</v>
      </c>
      <c r="C142">
        <v>-39.016500000000001</v>
      </c>
      <c r="D142">
        <v>-37.670999999999999</v>
      </c>
      <c r="E142">
        <f t="shared" si="8"/>
        <v>-114.35829999999999</v>
      </c>
      <c r="G142">
        <v>-42.2149</v>
      </c>
      <c r="H142">
        <v>-43.412300000000002</v>
      </c>
      <c r="I142">
        <v>-42.2149</v>
      </c>
      <c r="J142">
        <f t="shared" si="9"/>
        <v>-127.8421</v>
      </c>
      <c r="L142">
        <v>-37.649900000000002</v>
      </c>
      <c r="M142">
        <v>-38.977400000000003</v>
      </c>
      <c r="N142">
        <v>-37.649900000000002</v>
      </c>
      <c r="O142">
        <f t="shared" si="10"/>
        <v>-114.27720000000001</v>
      </c>
    </row>
    <row r="143" spans="1:15">
      <c r="A143">
        <f t="shared" si="11"/>
        <v>0.1430000000000001</v>
      </c>
      <c r="B143">
        <f>-37.8342</f>
        <v>-37.834200000000003</v>
      </c>
      <c r="C143">
        <v>-39.143799999999999</v>
      </c>
      <c r="D143">
        <v>-37.834400000000002</v>
      </c>
      <c r="E143">
        <f t="shared" si="8"/>
        <v>-114.81240000000001</v>
      </c>
      <c r="G143">
        <v>-42.407699999999998</v>
      </c>
      <c r="H143">
        <v>-43.571399999999997</v>
      </c>
      <c r="I143">
        <v>-42.407699999999998</v>
      </c>
      <c r="J143">
        <f t="shared" si="9"/>
        <v>-128.38679999999999</v>
      </c>
      <c r="L143">
        <v>-37.813299999999998</v>
      </c>
      <c r="M143">
        <v>-39.104399999999998</v>
      </c>
      <c r="N143">
        <v>-37.813299999999998</v>
      </c>
      <c r="O143">
        <f t="shared" si="10"/>
        <v>-114.73099999999999</v>
      </c>
    </row>
    <row r="144" spans="1:15">
      <c r="A144">
        <f t="shared" si="11"/>
        <v>0.1440000000000001</v>
      </c>
      <c r="B144">
        <f>-37.9943</f>
        <v>-37.994300000000003</v>
      </c>
      <c r="C144">
        <v>-39.268000000000001</v>
      </c>
      <c r="D144">
        <v>-37.994500000000002</v>
      </c>
      <c r="E144">
        <f t="shared" si="8"/>
        <v>-115.25680000000001</v>
      </c>
      <c r="G144">
        <v>-42.595599999999997</v>
      </c>
      <c r="H144">
        <v>-43.726900000000001</v>
      </c>
      <c r="I144">
        <v>-42.595599999999997</v>
      </c>
      <c r="J144">
        <f t="shared" si="9"/>
        <v>-128.91809999999998</v>
      </c>
      <c r="L144">
        <v>-37.973300000000002</v>
      </c>
      <c r="M144">
        <v>-39.228499999999997</v>
      </c>
      <c r="N144">
        <v>-37.973300000000002</v>
      </c>
      <c r="O144">
        <f t="shared" si="10"/>
        <v>-115.17509999999999</v>
      </c>
    </row>
    <row r="145" spans="1:15">
      <c r="A145">
        <f t="shared" si="11"/>
        <v>0.1450000000000001</v>
      </c>
      <c r="B145">
        <f>-38.1513</f>
        <v>-38.151299999999999</v>
      </c>
      <c r="C145">
        <v>-39.389400000000002</v>
      </c>
      <c r="D145">
        <v>-38.151499999999999</v>
      </c>
      <c r="E145">
        <f t="shared" si="8"/>
        <v>-115.6922</v>
      </c>
      <c r="G145">
        <v>-42.778799999999997</v>
      </c>
      <c r="H145">
        <v>-43.8765</v>
      </c>
      <c r="I145">
        <v>-42.778799999999997</v>
      </c>
      <c r="J145">
        <f t="shared" si="9"/>
        <v>-129.4341</v>
      </c>
      <c r="L145">
        <v>-38.130299999999998</v>
      </c>
      <c r="M145">
        <v>-39.349699999999999</v>
      </c>
      <c r="N145">
        <v>-38.130299999999998</v>
      </c>
      <c r="O145">
        <f t="shared" si="10"/>
        <v>-115.6103</v>
      </c>
    </row>
    <row r="146" spans="1:15">
      <c r="A146">
        <f t="shared" si="11"/>
        <v>0.1460000000000001</v>
      </c>
      <c r="B146">
        <f>-38.3053</f>
        <v>-38.305300000000003</v>
      </c>
      <c r="C146">
        <v>-39.507899999999999</v>
      </c>
      <c r="D146">
        <v>-38.305399999999999</v>
      </c>
      <c r="E146">
        <f t="shared" si="8"/>
        <v>-116.11859999999999</v>
      </c>
      <c r="G146">
        <v>-42.957500000000003</v>
      </c>
      <c r="H146">
        <v>-44.021999999999998</v>
      </c>
      <c r="I146">
        <v>-42.957500000000003</v>
      </c>
      <c r="J146">
        <f t="shared" si="9"/>
        <v>-129.93700000000001</v>
      </c>
      <c r="L146">
        <v>-38.284199999999998</v>
      </c>
      <c r="M146">
        <v>-39.468000000000004</v>
      </c>
      <c r="N146">
        <v>-38.284199999999998</v>
      </c>
      <c r="O146">
        <f t="shared" si="10"/>
        <v>-116.0364</v>
      </c>
    </row>
    <row r="147" spans="1:15">
      <c r="A147">
        <f t="shared" si="11"/>
        <v>0.1470000000000001</v>
      </c>
      <c r="B147">
        <f>-38.4563</f>
        <v>-38.456299999999999</v>
      </c>
      <c r="C147">
        <v>-39.623600000000003</v>
      </c>
      <c r="D147">
        <v>-38.456499999999998</v>
      </c>
      <c r="E147">
        <f t="shared" si="8"/>
        <v>-116.53640000000001</v>
      </c>
      <c r="G147">
        <v>-43.132100000000001</v>
      </c>
      <c r="H147">
        <v>-44.163699999999999</v>
      </c>
      <c r="I147">
        <v>-43.132100000000001</v>
      </c>
      <c r="J147">
        <f t="shared" si="9"/>
        <v>-130.42789999999999</v>
      </c>
      <c r="L147">
        <v>-38.435200000000002</v>
      </c>
      <c r="M147">
        <v>-39.583599999999997</v>
      </c>
      <c r="N147">
        <v>-38.435200000000002</v>
      </c>
      <c r="O147">
        <f t="shared" si="10"/>
        <v>-116.45400000000001</v>
      </c>
    </row>
    <row r="148" spans="1:15">
      <c r="A148">
        <f t="shared" si="11"/>
        <v>0.1480000000000001</v>
      </c>
      <c r="B148">
        <f>-38.6037</f>
        <v>-38.603700000000003</v>
      </c>
      <c r="C148">
        <v>-39.736499999999999</v>
      </c>
      <c r="D148">
        <v>-38.603900000000003</v>
      </c>
      <c r="E148">
        <f t="shared" si="8"/>
        <v>-116.94410000000002</v>
      </c>
      <c r="G148">
        <v>-43.302599999999998</v>
      </c>
      <c r="H148">
        <v>-44.301699999999997</v>
      </c>
      <c r="I148">
        <v>-43.302599999999998</v>
      </c>
      <c r="J148">
        <f t="shared" si="9"/>
        <v>-130.90690000000001</v>
      </c>
      <c r="L148">
        <v>-38.582599999999999</v>
      </c>
      <c r="M148">
        <v>-39.696399999999997</v>
      </c>
      <c r="N148">
        <v>-38.582599999999999</v>
      </c>
      <c r="O148">
        <f t="shared" si="10"/>
        <v>-116.8616</v>
      </c>
    </row>
    <row r="149" spans="1:15">
      <c r="A149">
        <f t="shared" si="11"/>
        <v>0.1490000000000001</v>
      </c>
      <c r="B149">
        <f>-38.7476</f>
        <v>-38.747599999999998</v>
      </c>
      <c r="C149">
        <v>-39.846600000000002</v>
      </c>
      <c r="D149">
        <v>-38.747799999999998</v>
      </c>
      <c r="E149">
        <f t="shared" si="8"/>
        <v>-117.342</v>
      </c>
      <c r="G149">
        <v>-43.469299999999997</v>
      </c>
      <c r="H149">
        <v>-44.436199999999999</v>
      </c>
      <c r="I149">
        <v>-43.469299999999997</v>
      </c>
      <c r="J149">
        <f t="shared" si="9"/>
        <v>-131.37479999999999</v>
      </c>
      <c r="L149">
        <v>-38.726500000000001</v>
      </c>
      <c r="M149">
        <v>-39.8063</v>
      </c>
      <c r="N149">
        <v>-38.726500000000001</v>
      </c>
      <c r="O149">
        <f t="shared" si="10"/>
        <v>-117.25930000000001</v>
      </c>
    </row>
    <row r="150" spans="1:15">
      <c r="A150">
        <f t="shared" si="11"/>
        <v>0.15000000000000011</v>
      </c>
      <c r="B150">
        <f>-38.8884</f>
        <v>-38.888399999999997</v>
      </c>
      <c r="C150">
        <v>-39.953800000000001</v>
      </c>
      <c r="D150">
        <v>-38.888599999999997</v>
      </c>
      <c r="E150">
        <f t="shared" si="8"/>
        <v>-117.73079999999999</v>
      </c>
      <c r="G150">
        <v>-43.632300000000001</v>
      </c>
      <c r="H150">
        <v>-44.567100000000003</v>
      </c>
      <c r="I150">
        <v>-43.632300000000001</v>
      </c>
      <c r="J150">
        <f t="shared" si="9"/>
        <v>-131.83170000000001</v>
      </c>
      <c r="L150">
        <v>-38.867199999999997</v>
      </c>
      <c r="M150">
        <v>-39.913400000000003</v>
      </c>
      <c r="N150">
        <v>-38.867199999999997</v>
      </c>
      <c r="O150">
        <f t="shared" si="10"/>
        <v>-117.64779999999999</v>
      </c>
    </row>
    <row r="151" spans="1:15">
      <c r="A151">
        <f t="shared" si="11"/>
        <v>0.15100000000000011</v>
      </c>
      <c r="B151">
        <f>-39.0261</f>
        <v>-39.0261</v>
      </c>
      <c r="C151">
        <v>-40.058199999999999</v>
      </c>
      <c r="D151">
        <v>-39.026299999999999</v>
      </c>
      <c r="E151">
        <f t="shared" si="8"/>
        <v>-118.11060000000001</v>
      </c>
      <c r="G151">
        <v>-43.791600000000003</v>
      </c>
      <c r="H151">
        <v>-44.6922</v>
      </c>
      <c r="I151">
        <v>-43.791600000000003</v>
      </c>
      <c r="J151">
        <f t="shared" si="9"/>
        <v>-132.27539999999999</v>
      </c>
      <c r="L151">
        <v>-39.004899999999999</v>
      </c>
      <c r="M151">
        <v>-40.017699999999998</v>
      </c>
      <c r="N151">
        <v>-39.004899999999999</v>
      </c>
      <c r="O151">
        <f t="shared" si="10"/>
        <v>-118.0275</v>
      </c>
    </row>
    <row r="152" spans="1:15">
      <c r="A152">
        <f t="shared" si="11"/>
        <v>0.15200000000000011</v>
      </c>
      <c r="B152">
        <f>-39.1607</f>
        <v>-39.160699999999999</v>
      </c>
      <c r="C152">
        <v>-40.159700000000001</v>
      </c>
      <c r="D152">
        <v>-39.160899999999998</v>
      </c>
      <c r="E152">
        <f t="shared" si="8"/>
        <v>-118.4813</v>
      </c>
      <c r="G152">
        <v>-43.947400000000002</v>
      </c>
      <c r="H152">
        <v>-44.814500000000002</v>
      </c>
      <c r="I152">
        <v>-43.947400000000002</v>
      </c>
      <c r="J152">
        <f t="shared" si="9"/>
        <v>-132.70929999999998</v>
      </c>
      <c r="L152">
        <v>-39.139400000000002</v>
      </c>
      <c r="M152">
        <v>-40.119100000000003</v>
      </c>
      <c r="N152">
        <v>-39.139400000000002</v>
      </c>
      <c r="O152">
        <f t="shared" si="10"/>
        <v>-118.39789999999999</v>
      </c>
    </row>
    <row r="153" spans="1:15">
      <c r="A153">
        <f t="shared" si="11"/>
        <v>0.15300000000000011</v>
      </c>
      <c r="B153">
        <f>-39.2923</f>
        <v>-39.292299999999997</v>
      </c>
      <c r="C153">
        <v>-40.258499999999998</v>
      </c>
      <c r="D153">
        <v>-39.292400000000001</v>
      </c>
      <c r="E153">
        <f t="shared" si="8"/>
        <v>-118.8432</v>
      </c>
      <c r="G153">
        <v>-44.099499999999999</v>
      </c>
      <c r="H153">
        <v>-44.933</v>
      </c>
      <c r="I153">
        <v>-44.099499999999999</v>
      </c>
      <c r="J153">
        <f t="shared" si="9"/>
        <v>-133.13200000000001</v>
      </c>
      <c r="L153">
        <v>-39.270899999999997</v>
      </c>
      <c r="M153">
        <v>-40.217799999999997</v>
      </c>
      <c r="N153">
        <v>-39.270899999999997</v>
      </c>
      <c r="O153">
        <f t="shared" si="10"/>
        <v>-118.75959999999999</v>
      </c>
    </row>
    <row r="154" spans="1:15">
      <c r="A154">
        <f t="shared" si="11"/>
        <v>0.15400000000000011</v>
      </c>
      <c r="B154">
        <f>-39.4209</f>
        <v>-39.420900000000003</v>
      </c>
      <c r="C154">
        <v>-40.354599999999998</v>
      </c>
      <c r="D154">
        <v>-39.421100000000003</v>
      </c>
      <c r="E154">
        <f t="shared" si="8"/>
        <v>-119.19659999999999</v>
      </c>
      <c r="G154">
        <v>-44.248100000000001</v>
      </c>
      <c r="H154">
        <v>-45.048000000000002</v>
      </c>
      <c r="I154">
        <v>-44.248100000000001</v>
      </c>
      <c r="J154">
        <f t="shared" si="9"/>
        <v>-133.54419999999999</v>
      </c>
      <c r="L154">
        <v>-39.399500000000003</v>
      </c>
      <c r="M154">
        <v>-40.313800000000001</v>
      </c>
      <c r="N154">
        <v>-39.399500000000003</v>
      </c>
      <c r="O154">
        <f t="shared" si="10"/>
        <v>-119.11280000000001</v>
      </c>
    </row>
    <row r="155" spans="1:15">
      <c r="A155">
        <f t="shared" si="11"/>
        <v>0.15500000000000011</v>
      </c>
      <c r="B155">
        <f>-39.5468</f>
        <v>-39.546799999999998</v>
      </c>
      <c r="C155">
        <v>-40.448399999999999</v>
      </c>
      <c r="D155">
        <v>-39.546900000000001</v>
      </c>
      <c r="E155">
        <f t="shared" si="8"/>
        <v>-119.5421</v>
      </c>
      <c r="G155">
        <v>-44.393300000000004</v>
      </c>
      <c r="H155">
        <v>-45.159599999999998</v>
      </c>
      <c r="I155">
        <v>-44.393300000000004</v>
      </c>
      <c r="J155">
        <f t="shared" si="9"/>
        <v>-133.9462</v>
      </c>
      <c r="L155">
        <v>-39.525399999999998</v>
      </c>
      <c r="M155">
        <v>-40.407499999999999</v>
      </c>
      <c r="N155">
        <v>-39.525399999999998</v>
      </c>
      <c r="O155">
        <f t="shared" si="10"/>
        <v>-119.45829999999998</v>
      </c>
    </row>
    <row r="156" spans="1:15">
      <c r="A156">
        <f t="shared" si="11"/>
        <v>0.15600000000000011</v>
      </c>
      <c r="B156">
        <f>-39.6701</f>
        <v>-39.670099999999998</v>
      </c>
      <c r="C156">
        <v>-40.5398</v>
      </c>
      <c r="D156">
        <v>-39.670200000000001</v>
      </c>
      <c r="E156">
        <f t="shared" si="8"/>
        <v>-119.8801</v>
      </c>
      <c r="G156">
        <v>-44.535200000000003</v>
      </c>
      <c r="H156">
        <v>-45.267800000000001</v>
      </c>
      <c r="I156">
        <v>-44.535200000000003</v>
      </c>
      <c r="J156">
        <f t="shared" si="9"/>
        <v>-134.3382</v>
      </c>
      <c r="L156">
        <v>-39.648600000000002</v>
      </c>
      <c r="M156">
        <v>-40.498800000000003</v>
      </c>
      <c r="N156">
        <v>-39.648600000000002</v>
      </c>
      <c r="O156">
        <f t="shared" si="10"/>
        <v>-119.79600000000001</v>
      </c>
    </row>
    <row r="157" spans="1:15">
      <c r="A157">
        <f t="shared" si="11"/>
        <v>0.15700000000000011</v>
      </c>
      <c r="B157">
        <f>-39.791</f>
        <v>-39.790999999999997</v>
      </c>
      <c r="C157">
        <v>-40.629300000000001</v>
      </c>
      <c r="D157">
        <v>-39.7911</v>
      </c>
      <c r="E157">
        <f t="shared" si="8"/>
        <v>-120.2114</v>
      </c>
      <c r="G157">
        <v>-44.673999999999999</v>
      </c>
      <c r="H157">
        <v>-45.372999999999998</v>
      </c>
      <c r="I157">
        <v>-44.673999999999999</v>
      </c>
      <c r="J157">
        <f t="shared" si="9"/>
        <v>-134.721</v>
      </c>
      <c r="L157">
        <v>-39.769500000000001</v>
      </c>
      <c r="M157">
        <v>-40.588099999999997</v>
      </c>
      <c r="N157">
        <v>-39.769500000000001</v>
      </c>
      <c r="O157">
        <f t="shared" si="10"/>
        <v>-120.12709999999998</v>
      </c>
    </row>
    <row r="158" spans="1:15">
      <c r="A158">
        <f t="shared" si="11"/>
        <v>0.15800000000000011</v>
      </c>
      <c r="B158">
        <f>-39.9098</f>
        <v>-39.909799999999997</v>
      </c>
      <c r="C158">
        <v>-40.716999999999999</v>
      </c>
      <c r="D158">
        <v>-39.9099</v>
      </c>
      <c r="E158">
        <f t="shared" si="8"/>
        <v>-120.5367</v>
      </c>
      <c r="G158">
        <v>-44.807899999999997</v>
      </c>
      <c r="H158">
        <v>-45.4754</v>
      </c>
      <c r="I158">
        <v>-44.807899999999997</v>
      </c>
      <c r="J158">
        <f t="shared" si="9"/>
        <v>-135.09119999999999</v>
      </c>
      <c r="L158">
        <v>-39.888199999999998</v>
      </c>
      <c r="M158">
        <v>-40.676299999999998</v>
      </c>
      <c r="N158">
        <v>-39.888199999999998</v>
      </c>
      <c r="O158">
        <f t="shared" si="10"/>
        <v>-120.45269999999999</v>
      </c>
    </row>
    <row r="159" spans="1:15">
      <c r="A159">
        <f t="shared" si="11"/>
        <v>0.15900000000000011</v>
      </c>
      <c r="B159">
        <f>-40.0267</f>
        <v>-40.026699999999998</v>
      </c>
      <c r="C159">
        <v>-40.802599999999998</v>
      </c>
      <c r="D159">
        <v>-40.026800000000001</v>
      </c>
      <c r="E159">
        <f t="shared" si="8"/>
        <v>-120.8561</v>
      </c>
      <c r="G159">
        <v>-44.938499999999998</v>
      </c>
      <c r="H159">
        <v>-45.575299999999999</v>
      </c>
      <c r="I159">
        <v>-44.938499999999998</v>
      </c>
      <c r="J159">
        <f t="shared" si="9"/>
        <v>-135.45230000000001</v>
      </c>
      <c r="L159">
        <v>-40.005000000000003</v>
      </c>
      <c r="M159">
        <v>-40.761600000000001</v>
      </c>
      <c r="N159">
        <v>-40.005000000000003</v>
      </c>
      <c r="O159">
        <f t="shared" si="10"/>
        <v>-120.77160000000001</v>
      </c>
    </row>
    <row r="160" spans="1:15">
      <c r="A160">
        <f t="shared" si="11"/>
        <v>0.16000000000000011</v>
      </c>
      <c r="B160">
        <f>-40.1417</f>
        <v>-40.1417</v>
      </c>
      <c r="C160">
        <v>-40.886800000000001</v>
      </c>
      <c r="D160">
        <v>-40.1419</v>
      </c>
      <c r="E160">
        <f t="shared" si="8"/>
        <v>-121.1704</v>
      </c>
      <c r="G160">
        <v>-45.066800000000001</v>
      </c>
      <c r="H160">
        <v>-45.672899999999998</v>
      </c>
      <c r="I160">
        <v>-45.066800000000001</v>
      </c>
      <c r="J160">
        <f t="shared" si="9"/>
        <v>-135.8065</v>
      </c>
      <c r="L160">
        <v>-40.119999999999997</v>
      </c>
      <c r="M160">
        <v>-40.845599999999997</v>
      </c>
      <c r="N160">
        <v>-40.119999999999997</v>
      </c>
      <c r="O160">
        <f t="shared" si="10"/>
        <v>-121.0856</v>
      </c>
    </row>
    <row r="161" spans="1:15">
      <c r="A161">
        <f t="shared" si="11"/>
        <v>0.16100000000000012</v>
      </c>
      <c r="B161">
        <f>-40.2552</f>
        <v>-40.255200000000002</v>
      </c>
      <c r="C161">
        <v>-40.969299999999997</v>
      </c>
      <c r="D161">
        <v>-40.255299999999998</v>
      </c>
      <c r="E161">
        <f t="shared" si="8"/>
        <v>-121.47980000000001</v>
      </c>
      <c r="G161">
        <v>-45.192900000000002</v>
      </c>
      <c r="H161">
        <v>-45.7684</v>
      </c>
      <c r="I161">
        <v>-45.192900000000002</v>
      </c>
      <c r="J161">
        <f t="shared" si="9"/>
        <v>-136.1542</v>
      </c>
      <c r="L161">
        <v>-40.233499999999999</v>
      </c>
      <c r="M161">
        <v>-40.927900000000001</v>
      </c>
      <c r="N161">
        <v>-40.233499999999999</v>
      </c>
      <c r="O161">
        <f t="shared" si="10"/>
        <v>-121.39490000000001</v>
      </c>
    </row>
    <row r="162" spans="1:15">
      <c r="A162">
        <f t="shared" si="11"/>
        <v>0.16200000000000012</v>
      </c>
      <c r="B162">
        <f>-40.3669</f>
        <v>-40.366900000000001</v>
      </c>
      <c r="C162">
        <v>-41.0505</v>
      </c>
      <c r="D162">
        <v>-40.366999999999997</v>
      </c>
      <c r="E162">
        <f t="shared" si="8"/>
        <v>-121.78440000000001</v>
      </c>
      <c r="G162">
        <v>-45.316600000000001</v>
      </c>
      <c r="H162">
        <v>-45.862099999999998</v>
      </c>
      <c r="I162">
        <v>-45.316600000000001</v>
      </c>
      <c r="J162">
        <f t="shared" si="9"/>
        <v>-136.49529999999999</v>
      </c>
      <c r="L162">
        <v>-40.345100000000002</v>
      </c>
      <c r="M162">
        <v>-41.008800000000001</v>
      </c>
      <c r="N162">
        <v>-40.345100000000002</v>
      </c>
      <c r="O162">
        <f t="shared" si="10"/>
        <v>-121.69900000000001</v>
      </c>
    </row>
    <row r="163" spans="1:15">
      <c r="A163">
        <f t="shared" si="11"/>
        <v>0.16300000000000012</v>
      </c>
      <c r="B163">
        <f>-40.477</f>
        <v>-40.476999999999997</v>
      </c>
      <c r="C163">
        <v>-41.130299999999998</v>
      </c>
      <c r="D163">
        <v>-40.4771</v>
      </c>
      <c r="E163">
        <f t="shared" si="8"/>
        <v>-122.08439999999999</v>
      </c>
      <c r="G163">
        <v>-45.438299999999998</v>
      </c>
      <c r="H163">
        <v>-45.954099999999997</v>
      </c>
      <c r="I163">
        <v>-45.438299999999998</v>
      </c>
      <c r="J163">
        <f t="shared" si="9"/>
        <v>-136.83069999999998</v>
      </c>
      <c r="L163">
        <v>-40.455100000000002</v>
      </c>
      <c r="M163">
        <v>-41.0884</v>
      </c>
      <c r="N163">
        <v>-40.455100000000002</v>
      </c>
      <c r="O163">
        <f t="shared" si="10"/>
        <v>-121.9986</v>
      </c>
    </row>
    <row r="164" spans="1:15">
      <c r="A164">
        <f t="shared" si="11"/>
        <v>0.16400000000000012</v>
      </c>
      <c r="B164">
        <f>-40.5854</f>
        <v>-40.5854</v>
      </c>
      <c r="C164">
        <v>-41.2087</v>
      </c>
      <c r="D164">
        <v>-40.585500000000003</v>
      </c>
      <c r="E164">
        <f t="shared" si="8"/>
        <v>-122.37960000000001</v>
      </c>
      <c r="G164">
        <v>-45.558100000000003</v>
      </c>
      <c r="H164">
        <v>-46.044499999999999</v>
      </c>
      <c r="I164">
        <v>-45.558100000000003</v>
      </c>
      <c r="J164">
        <f t="shared" si="9"/>
        <v>-137.16069999999999</v>
      </c>
      <c r="L164">
        <v>-40.563499999999998</v>
      </c>
      <c r="M164">
        <v>-41.166499999999999</v>
      </c>
      <c r="N164">
        <v>-40.563499999999998</v>
      </c>
      <c r="O164">
        <f t="shared" si="10"/>
        <v>-122.29349999999999</v>
      </c>
    </row>
    <row r="165" spans="1:15">
      <c r="A165">
        <f t="shared" si="11"/>
        <v>0.16500000000000012</v>
      </c>
      <c r="B165">
        <f>-40.692</f>
        <v>-40.692</v>
      </c>
      <c r="C165">
        <v>-41.285400000000003</v>
      </c>
      <c r="D165">
        <v>-40.692100000000003</v>
      </c>
      <c r="E165">
        <f t="shared" si="8"/>
        <v>-122.6695</v>
      </c>
      <c r="G165">
        <v>-45.676099999999998</v>
      </c>
      <c r="H165">
        <v>-46.133400000000002</v>
      </c>
      <c r="I165">
        <v>-45.676099999999998</v>
      </c>
      <c r="J165">
        <f t="shared" si="9"/>
        <v>-137.48560000000001</v>
      </c>
      <c r="L165">
        <v>-40.67</v>
      </c>
      <c r="M165">
        <v>-41.243099999999998</v>
      </c>
      <c r="N165">
        <v>-40.67</v>
      </c>
      <c r="O165">
        <f t="shared" si="10"/>
        <v>-122.5831</v>
      </c>
    </row>
    <row r="166" spans="1:15">
      <c r="A166">
        <f t="shared" si="11"/>
        <v>0.16600000000000012</v>
      </c>
      <c r="B166">
        <f>-40.7967</f>
        <v>-40.796700000000001</v>
      </c>
      <c r="C166">
        <v>-41.360500000000002</v>
      </c>
      <c r="D166">
        <v>-40.796799999999998</v>
      </c>
      <c r="E166">
        <f t="shared" si="8"/>
        <v>-122.95400000000001</v>
      </c>
      <c r="G166">
        <v>-45.792200000000001</v>
      </c>
      <c r="H166">
        <v>-46.220599999999997</v>
      </c>
      <c r="I166">
        <v>-45.792200000000001</v>
      </c>
      <c r="J166">
        <f t="shared" si="9"/>
        <v>-137.80500000000001</v>
      </c>
      <c r="L166">
        <v>-40.774700000000003</v>
      </c>
      <c r="M166">
        <v>-41.317999999999998</v>
      </c>
      <c r="N166">
        <v>-40.774700000000003</v>
      </c>
      <c r="O166">
        <f t="shared" si="10"/>
        <v>-122.8674</v>
      </c>
    </row>
    <row r="167" spans="1:15">
      <c r="A167">
        <f t="shared" si="11"/>
        <v>0.16700000000000012</v>
      </c>
      <c r="B167">
        <f>-40.8994</f>
        <v>-40.8994</v>
      </c>
      <c r="C167">
        <v>-41.433799999999998</v>
      </c>
      <c r="D167">
        <v>-40.899500000000003</v>
      </c>
      <c r="E167">
        <f t="shared" si="8"/>
        <v>-123.23270000000001</v>
      </c>
      <c r="G167">
        <v>-45.906300000000002</v>
      </c>
      <c r="H167">
        <v>-46.306100000000001</v>
      </c>
      <c r="I167">
        <v>-45.906300000000002</v>
      </c>
      <c r="J167">
        <f t="shared" si="9"/>
        <v>-138.11869999999999</v>
      </c>
      <c r="L167">
        <v>-40.877200000000002</v>
      </c>
      <c r="M167">
        <v>-41.391100000000002</v>
      </c>
      <c r="N167">
        <v>-40.877200000000002</v>
      </c>
      <c r="O167">
        <f t="shared" si="10"/>
        <v>-123.14550000000001</v>
      </c>
    </row>
    <row r="168" spans="1:15">
      <c r="A168">
        <f t="shared" si="11"/>
        <v>0.16800000000000012</v>
      </c>
      <c r="B168">
        <f>-40.9997</f>
        <v>-40.999699999999997</v>
      </c>
      <c r="C168">
        <v>-41.505099999999999</v>
      </c>
      <c r="D168">
        <v>-40.9998</v>
      </c>
      <c r="E168">
        <f t="shared" si="8"/>
        <v>-123.50459999999998</v>
      </c>
      <c r="G168">
        <v>-46.0182</v>
      </c>
      <c r="H168">
        <v>-46.389699999999998</v>
      </c>
      <c r="I168">
        <v>-46.0182</v>
      </c>
      <c r="J168">
        <f t="shared" si="9"/>
        <v>-138.42609999999999</v>
      </c>
      <c r="L168">
        <v>-40.977499999999999</v>
      </c>
      <c r="M168">
        <v>-41.462299999999999</v>
      </c>
      <c r="N168">
        <v>-40.977499999999999</v>
      </c>
      <c r="O168">
        <f t="shared" si="10"/>
        <v>-123.41729999999998</v>
      </c>
    </row>
    <row r="169" spans="1:15">
      <c r="A169">
        <f t="shared" si="11"/>
        <v>0.16900000000000012</v>
      </c>
      <c r="B169">
        <f>-41.0976</f>
        <v>-41.0976</v>
      </c>
      <c r="C169">
        <v>-41.574199999999998</v>
      </c>
      <c r="D169">
        <v>-41.097700000000003</v>
      </c>
      <c r="E169">
        <f t="shared" si="8"/>
        <v>-123.76949999999999</v>
      </c>
      <c r="G169">
        <v>-46.127600000000001</v>
      </c>
      <c r="H169">
        <v>-46.471400000000003</v>
      </c>
      <c r="I169">
        <v>-46.127600000000001</v>
      </c>
      <c r="J169">
        <f t="shared" si="9"/>
        <v>-138.72660000000002</v>
      </c>
      <c r="L169">
        <v>-41.075400000000002</v>
      </c>
      <c r="M169">
        <v>-41.531300000000002</v>
      </c>
      <c r="N169">
        <v>-41.075400000000002</v>
      </c>
      <c r="O169">
        <f t="shared" si="10"/>
        <v>-123.68210000000001</v>
      </c>
    </row>
    <row r="170" spans="1:15">
      <c r="A170">
        <f t="shared" si="11"/>
        <v>0.17000000000000012</v>
      </c>
      <c r="B170">
        <f>-41.193</f>
        <v>-41.192999999999998</v>
      </c>
      <c r="C170">
        <v>-41.641100000000002</v>
      </c>
      <c r="D170">
        <v>-41.193100000000001</v>
      </c>
      <c r="E170">
        <f t="shared" si="8"/>
        <v>-124.02720000000001</v>
      </c>
      <c r="G170">
        <v>-46.234400000000001</v>
      </c>
      <c r="H170">
        <v>-46.550899999999999</v>
      </c>
      <c r="I170">
        <v>-46.234400000000001</v>
      </c>
      <c r="J170">
        <f t="shared" si="9"/>
        <v>-139.0197</v>
      </c>
      <c r="L170">
        <v>-41.1708</v>
      </c>
      <c r="M170">
        <v>-41.598100000000002</v>
      </c>
      <c r="N170">
        <v>-41.1708</v>
      </c>
      <c r="O170">
        <f t="shared" si="10"/>
        <v>-123.9397</v>
      </c>
    </row>
    <row r="171" spans="1:15">
      <c r="A171">
        <f t="shared" si="11"/>
        <v>0.17100000000000012</v>
      </c>
      <c r="B171">
        <f>-41.2858</f>
        <v>-41.285800000000002</v>
      </c>
      <c r="C171">
        <v>-41.705599999999997</v>
      </c>
      <c r="D171">
        <v>-41.285899999999998</v>
      </c>
      <c r="E171">
        <f t="shared" si="8"/>
        <v>-124.2773</v>
      </c>
      <c r="G171">
        <v>-46.338500000000003</v>
      </c>
      <c r="H171">
        <v>-46.628100000000003</v>
      </c>
      <c r="I171">
        <v>-46.338500000000003</v>
      </c>
      <c r="J171">
        <f t="shared" si="9"/>
        <v>-139.30510000000001</v>
      </c>
      <c r="L171">
        <v>-41.263500000000001</v>
      </c>
      <c r="M171">
        <v>-41.662500000000001</v>
      </c>
      <c r="N171">
        <v>-41.263500000000001</v>
      </c>
      <c r="O171">
        <f t="shared" si="10"/>
        <v>-124.18950000000001</v>
      </c>
    </row>
    <row r="172" spans="1:15">
      <c r="A172">
        <f t="shared" si="11"/>
        <v>0.17200000000000013</v>
      </c>
      <c r="B172">
        <f>-41.376</f>
        <v>-41.375999999999998</v>
      </c>
      <c r="C172">
        <v>-41.767800000000001</v>
      </c>
      <c r="D172">
        <v>-41.376100000000001</v>
      </c>
      <c r="E172">
        <f t="shared" si="8"/>
        <v>-124.51990000000001</v>
      </c>
      <c r="G172">
        <v>-46.439599999999999</v>
      </c>
      <c r="H172">
        <v>-46.702500000000001</v>
      </c>
      <c r="I172">
        <v>-46.439599999999999</v>
      </c>
      <c r="J172">
        <f t="shared" si="9"/>
        <v>-139.58170000000001</v>
      </c>
      <c r="L172">
        <v>-41.353700000000003</v>
      </c>
      <c r="M172">
        <v>-41.724600000000002</v>
      </c>
      <c r="N172">
        <v>-41.353700000000003</v>
      </c>
      <c r="O172">
        <f t="shared" si="10"/>
        <v>-124.43200000000002</v>
      </c>
    </row>
    <row r="173" spans="1:15">
      <c r="A173">
        <f t="shared" si="11"/>
        <v>0.17300000000000013</v>
      </c>
      <c r="B173">
        <f>-41.4637</f>
        <v>-41.463700000000003</v>
      </c>
      <c r="C173">
        <v>-41.827599999999997</v>
      </c>
      <c r="D173">
        <v>-41.463799999999999</v>
      </c>
      <c r="E173">
        <f t="shared" si="8"/>
        <v>-124.7551</v>
      </c>
      <c r="G173">
        <v>-46.537700000000001</v>
      </c>
      <c r="H173">
        <v>-46.774299999999997</v>
      </c>
      <c r="I173">
        <v>-46.537700000000001</v>
      </c>
      <c r="J173">
        <f t="shared" si="9"/>
        <v>-139.84969999999998</v>
      </c>
      <c r="L173">
        <v>-41.441299999999998</v>
      </c>
      <c r="M173">
        <v>-41.784399999999998</v>
      </c>
      <c r="N173">
        <v>-41.441299999999998</v>
      </c>
      <c r="O173">
        <f t="shared" si="10"/>
        <v>-124.66699999999999</v>
      </c>
    </row>
    <row r="174" spans="1:15">
      <c r="A174">
        <f t="shared" si="11"/>
        <v>0.17400000000000013</v>
      </c>
      <c r="B174">
        <f>-41.549</f>
        <v>-41.548999999999999</v>
      </c>
      <c r="C174">
        <v>-41.8795</v>
      </c>
      <c r="D174">
        <v>-41.549100000000003</v>
      </c>
      <c r="E174">
        <f t="shared" si="8"/>
        <v>-124.9776</v>
      </c>
      <c r="G174">
        <v>-46.633000000000003</v>
      </c>
      <c r="H174">
        <v>-46.843400000000003</v>
      </c>
      <c r="I174">
        <v>-46.633000000000003</v>
      </c>
      <c r="J174">
        <f t="shared" si="9"/>
        <v>-140.10940000000002</v>
      </c>
      <c r="L174">
        <v>-41.526600000000002</v>
      </c>
      <c r="M174">
        <v>-41.8367</v>
      </c>
      <c r="N174">
        <v>-41.526600000000002</v>
      </c>
      <c r="O174">
        <f t="shared" si="10"/>
        <v>-124.88990000000001</v>
      </c>
    </row>
    <row r="175" spans="1:15">
      <c r="A175">
        <f t="shared" si="11"/>
        <v>0.17500000000000013</v>
      </c>
      <c r="B175">
        <f>-41.6322</f>
        <v>-41.632199999999997</v>
      </c>
      <c r="C175">
        <v>-41.931600000000003</v>
      </c>
      <c r="D175">
        <v>-41.632300000000001</v>
      </c>
      <c r="E175">
        <f t="shared" si="8"/>
        <v>-125.1961</v>
      </c>
      <c r="G175">
        <v>-46.7256</v>
      </c>
      <c r="H175">
        <v>-46.91</v>
      </c>
      <c r="I175">
        <v>-46.7256</v>
      </c>
      <c r="J175">
        <f t="shared" si="9"/>
        <v>-140.3612</v>
      </c>
      <c r="L175">
        <v>-41.6098</v>
      </c>
      <c r="M175">
        <v>-41.888500000000001</v>
      </c>
      <c r="N175">
        <v>-41.6098</v>
      </c>
      <c r="O175">
        <f t="shared" si="10"/>
        <v>-125.10810000000001</v>
      </c>
    </row>
    <row r="176" spans="1:15">
      <c r="A176">
        <f t="shared" si="11"/>
        <v>0.17600000000000013</v>
      </c>
      <c r="B176">
        <f>-41.7135</f>
        <v>-41.713500000000003</v>
      </c>
      <c r="C176">
        <v>-41.981200000000001</v>
      </c>
      <c r="D176">
        <v>-41.713500000000003</v>
      </c>
      <c r="E176">
        <f t="shared" si="8"/>
        <v>-125.40820000000002</v>
      </c>
      <c r="G176">
        <v>-46.815600000000003</v>
      </c>
      <c r="H176">
        <v>-46.973999999999997</v>
      </c>
      <c r="I176">
        <v>-46.815600000000003</v>
      </c>
      <c r="J176">
        <f t="shared" si="9"/>
        <v>-140.60520000000002</v>
      </c>
      <c r="L176">
        <v>-41.691000000000003</v>
      </c>
      <c r="M176">
        <v>-41.938000000000002</v>
      </c>
      <c r="N176">
        <v>-41.691000000000003</v>
      </c>
      <c r="O176">
        <f t="shared" si="10"/>
        <v>-125.32000000000001</v>
      </c>
    </row>
    <row r="177" spans="1:15">
      <c r="A177">
        <f t="shared" si="11"/>
        <v>0.17700000000000013</v>
      </c>
      <c r="B177">
        <f>-41.793</f>
        <v>-41.792999999999999</v>
      </c>
      <c r="C177">
        <v>-42.028700000000001</v>
      </c>
      <c r="D177">
        <v>-41.793100000000003</v>
      </c>
      <c r="E177">
        <f t="shared" si="8"/>
        <v>-125.6148</v>
      </c>
      <c r="G177">
        <v>-46.903399999999998</v>
      </c>
      <c r="H177">
        <v>-47.035800000000002</v>
      </c>
      <c r="I177">
        <v>-46.903399999999998</v>
      </c>
      <c r="J177">
        <f t="shared" si="9"/>
        <v>-140.8426</v>
      </c>
      <c r="L177">
        <v>-41.770499999999998</v>
      </c>
      <c r="M177">
        <v>-41.985399999999998</v>
      </c>
      <c r="N177">
        <v>-41.770499999999998</v>
      </c>
      <c r="O177">
        <f t="shared" si="10"/>
        <v>-125.5264</v>
      </c>
    </row>
    <row r="178" spans="1:15">
      <c r="A178">
        <f t="shared" si="11"/>
        <v>0.17800000000000013</v>
      </c>
      <c r="B178">
        <f>-41.8711</f>
        <v>-41.871099999999998</v>
      </c>
      <c r="C178">
        <v>-42.0745</v>
      </c>
      <c r="D178">
        <v>-41.871200000000002</v>
      </c>
      <c r="E178">
        <f t="shared" si="8"/>
        <v>-125.8168</v>
      </c>
      <c r="G178">
        <v>-46.989199999999997</v>
      </c>
      <c r="H178">
        <v>-47.095399999999998</v>
      </c>
      <c r="I178">
        <v>-46.989199999999997</v>
      </c>
      <c r="J178">
        <f t="shared" si="9"/>
        <v>-141.07380000000001</v>
      </c>
      <c r="L178">
        <v>-41.848500000000001</v>
      </c>
      <c r="M178">
        <v>-42.030999999999999</v>
      </c>
      <c r="N178">
        <v>-41.848500000000001</v>
      </c>
      <c r="O178">
        <f t="shared" si="10"/>
        <v>-125.72800000000001</v>
      </c>
    </row>
    <row r="179" spans="1:15">
      <c r="A179">
        <f t="shared" si="11"/>
        <v>0.17900000000000013</v>
      </c>
      <c r="B179">
        <f>-41.948</f>
        <v>-41.948</v>
      </c>
      <c r="C179">
        <v>-42.1188</v>
      </c>
      <c r="D179">
        <v>-41.948</v>
      </c>
      <c r="E179">
        <f t="shared" si="8"/>
        <v>-126.01480000000001</v>
      </c>
      <c r="G179">
        <v>-47.0732</v>
      </c>
      <c r="H179">
        <v>-47.153199999999998</v>
      </c>
      <c r="I179">
        <v>-47.0732</v>
      </c>
      <c r="J179">
        <f t="shared" si="9"/>
        <v>-141.2996</v>
      </c>
      <c r="L179">
        <v>-41.9253</v>
      </c>
      <c r="M179">
        <v>-42.075200000000002</v>
      </c>
      <c r="N179">
        <v>-41.9253</v>
      </c>
      <c r="O179">
        <f t="shared" si="10"/>
        <v>-125.92580000000001</v>
      </c>
    </row>
    <row r="180" spans="1:15">
      <c r="A180">
        <f t="shared" si="11"/>
        <v>0.18000000000000013</v>
      </c>
      <c r="B180">
        <f>-42.0237</f>
        <v>-42.023699999999998</v>
      </c>
      <c r="C180">
        <v>-42.161900000000003</v>
      </c>
      <c r="D180">
        <v>-42.023800000000001</v>
      </c>
      <c r="E180">
        <f t="shared" si="8"/>
        <v>-126.20939999999999</v>
      </c>
      <c r="G180">
        <v>-47.155799999999999</v>
      </c>
      <c r="H180">
        <v>-47.204999999999998</v>
      </c>
      <c r="I180">
        <v>-47.155799999999999</v>
      </c>
      <c r="J180">
        <f t="shared" si="9"/>
        <v>-141.51659999999998</v>
      </c>
      <c r="L180">
        <v>-42.000900000000001</v>
      </c>
      <c r="M180">
        <v>-42.118200000000002</v>
      </c>
      <c r="N180">
        <v>-42.000900000000001</v>
      </c>
      <c r="O180">
        <f t="shared" si="10"/>
        <v>-126.12</v>
      </c>
    </row>
    <row r="181" spans="1:15">
      <c r="A181">
        <f t="shared" si="11"/>
        <v>0.18100000000000013</v>
      </c>
      <c r="B181">
        <f>-42.0984</f>
        <v>-42.098399999999998</v>
      </c>
      <c r="C181">
        <v>-42.204000000000001</v>
      </c>
      <c r="D181">
        <v>-42.098500000000001</v>
      </c>
      <c r="E181">
        <f t="shared" si="8"/>
        <v>-126.40090000000001</v>
      </c>
      <c r="G181">
        <v>-47.237200000000001</v>
      </c>
      <c r="H181">
        <v>-47.254600000000003</v>
      </c>
      <c r="I181">
        <v>-47.237200000000001</v>
      </c>
      <c r="J181">
        <f t="shared" si="9"/>
        <v>-141.72900000000001</v>
      </c>
      <c r="L181">
        <v>-42.075600000000001</v>
      </c>
      <c r="M181">
        <v>-42.1601</v>
      </c>
      <c r="N181">
        <v>-42.075600000000001</v>
      </c>
      <c r="O181">
        <f t="shared" si="10"/>
        <v>-126.31130000000002</v>
      </c>
    </row>
    <row r="182" spans="1:15">
      <c r="A182">
        <f t="shared" si="11"/>
        <v>0.18200000000000013</v>
      </c>
      <c r="B182">
        <f>-42.1722</f>
        <v>-42.172199999999997</v>
      </c>
      <c r="C182">
        <v>-42.245100000000001</v>
      </c>
      <c r="D182">
        <v>-42.1723</v>
      </c>
      <c r="E182">
        <f t="shared" si="8"/>
        <v>-126.58959999999999</v>
      </c>
      <c r="G182">
        <v>-47.317399999999999</v>
      </c>
      <c r="H182">
        <v>-47.3033</v>
      </c>
      <c r="I182">
        <v>-47.317399999999999</v>
      </c>
      <c r="J182">
        <f t="shared" si="9"/>
        <v>-141.93809999999999</v>
      </c>
      <c r="L182">
        <v>-42.149299999999997</v>
      </c>
      <c r="M182">
        <v>-42.201099999999997</v>
      </c>
      <c r="N182">
        <v>-42.149299999999997</v>
      </c>
      <c r="O182">
        <f t="shared" si="10"/>
        <v>-126.49969999999999</v>
      </c>
    </row>
    <row r="183" spans="1:15">
      <c r="A183">
        <f t="shared" si="11"/>
        <v>0.18300000000000013</v>
      </c>
      <c r="B183">
        <f>-42.2452</f>
        <v>-42.245199999999997</v>
      </c>
      <c r="C183">
        <v>-42.285400000000003</v>
      </c>
      <c r="D183">
        <v>-42.2453</v>
      </c>
      <c r="E183">
        <f t="shared" si="8"/>
        <v>-126.77589999999999</v>
      </c>
      <c r="G183">
        <v>-47.396599999999999</v>
      </c>
      <c r="H183">
        <v>-47.3506</v>
      </c>
      <c r="I183">
        <v>-47.396599999999999</v>
      </c>
      <c r="J183">
        <f t="shared" si="9"/>
        <v>-142.1438</v>
      </c>
      <c r="L183">
        <v>-42.222200000000001</v>
      </c>
      <c r="M183">
        <v>-42.241199999999999</v>
      </c>
      <c r="N183">
        <v>-42.222200000000001</v>
      </c>
      <c r="O183">
        <f t="shared" si="10"/>
        <v>-126.68560000000001</v>
      </c>
    </row>
    <row r="184" spans="1:15">
      <c r="A184">
        <f t="shared" si="11"/>
        <v>0.18400000000000014</v>
      </c>
      <c r="B184">
        <f>-42.312</f>
        <v>-42.311999999999998</v>
      </c>
      <c r="C184">
        <v>-42.3249</v>
      </c>
      <c r="D184">
        <v>-42.312100000000001</v>
      </c>
      <c r="E184">
        <f t="shared" si="8"/>
        <v>-126.949</v>
      </c>
      <c r="G184">
        <v>-47.474899999999998</v>
      </c>
      <c r="H184">
        <v>-47.396700000000003</v>
      </c>
      <c r="I184">
        <v>-47.474899999999998</v>
      </c>
      <c r="J184">
        <f t="shared" si="9"/>
        <v>-142.34649999999999</v>
      </c>
      <c r="L184">
        <v>-42.289200000000001</v>
      </c>
      <c r="M184">
        <v>-42.280500000000004</v>
      </c>
      <c r="N184">
        <v>-42.289200000000001</v>
      </c>
      <c r="O184">
        <f t="shared" si="10"/>
        <v>-126.85890000000001</v>
      </c>
    </row>
    <row r="185" spans="1:15">
      <c r="A185">
        <f t="shared" si="11"/>
        <v>0.18500000000000014</v>
      </c>
      <c r="B185">
        <f>-42.3812</f>
        <v>-42.3812</v>
      </c>
      <c r="C185">
        <v>-42.363599999999998</v>
      </c>
      <c r="D185">
        <v>-42.381300000000003</v>
      </c>
      <c r="E185">
        <f t="shared" si="8"/>
        <v>-127.12610000000001</v>
      </c>
      <c r="G185">
        <v>-47.552300000000002</v>
      </c>
      <c r="H185">
        <v>-47.441899999999997</v>
      </c>
      <c r="I185">
        <v>-47.552300000000002</v>
      </c>
      <c r="J185">
        <f t="shared" si="9"/>
        <v>-142.54650000000001</v>
      </c>
      <c r="L185">
        <v>-42.3583</v>
      </c>
      <c r="M185">
        <v>-42.319099999999999</v>
      </c>
      <c r="N185">
        <v>-42.3583</v>
      </c>
      <c r="O185">
        <f t="shared" si="10"/>
        <v>-127.03570000000001</v>
      </c>
    </row>
    <row r="186" spans="1:15">
      <c r="A186">
        <f t="shared" si="11"/>
        <v>0.18600000000000014</v>
      </c>
      <c r="B186">
        <f>-42.4491</f>
        <v>-42.449100000000001</v>
      </c>
      <c r="C186">
        <v>-42.401600000000002</v>
      </c>
      <c r="D186">
        <v>-42.449100000000001</v>
      </c>
      <c r="E186">
        <f t="shared" si="8"/>
        <v>-127.2998</v>
      </c>
      <c r="G186">
        <v>-47.628799999999998</v>
      </c>
      <c r="H186">
        <v>-47.486199999999997</v>
      </c>
      <c r="I186">
        <v>-47.628799999999998</v>
      </c>
      <c r="J186">
        <f t="shared" si="9"/>
        <v>-142.74379999999999</v>
      </c>
      <c r="L186">
        <v>-42.426000000000002</v>
      </c>
      <c r="M186">
        <v>-42.356900000000003</v>
      </c>
      <c r="N186">
        <v>-42.426000000000002</v>
      </c>
      <c r="O186">
        <f t="shared" si="10"/>
        <v>-127.20890000000001</v>
      </c>
    </row>
    <row r="187" spans="1:15">
      <c r="A187">
        <f t="shared" si="11"/>
        <v>0.18700000000000014</v>
      </c>
      <c r="B187">
        <f>-42.5156</f>
        <v>-42.515599999999999</v>
      </c>
      <c r="C187">
        <v>-42.438699999999997</v>
      </c>
      <c r="D187">
        <v>-42.515599999999999</v>
      </c>
      <c r="E187">
        <f t="shared" si="8"/>
        <v>-127.4699</v>
      </c>
      <c r="G187">
        <v>-47.7044</v>
      </c>
      <c r="H187">
        <v>-47.529600000000002</v>
      </c>
      <c r="I187">
        <v>-47.7044</v>
      </c>
      <c r="J187">
        <f t="shared" si="9"/>
        <v>-142.9384</v>
      </c>
      <c r="L187">
        <v>-42.492400000000004</v>
      </c>
      <c r="M187">
        <v>-42.393900000000002</v>
      </c>
      <c r="N187">
        <v>-42.492400000000004</v>
      </c>
      <c r="O187">
        <f t="shared" si="10"/>
        <v>-127.37870000000001</v>
      </c>
    </row>
    <row r="188" spans="1:15">
      <c r="A188">
        <f t="shared" si="11"/>
        <v>0.18800000000000014</v>
      </c>
      <c r="B188">
        <f>-42.5808</f>
        <v>-42.580800000000004</v>
      </c>
      <c r="C188">
        <v>-42.474899999999998</v>
      </c>
      <c r="D188">
        <v>-42.580800000000004</v>
      </c>
      <c r="E188">
        <f t="shared" si="8"/>
        <v>-127.63650000000001</v>
      </c>
      <c r="G188">
        <v>-47.7789</v>
      </c>
      <c r="H188">
        <v>-47.572200000000002</v>
      </c>
      <c r="I188">
        <v>-47.7789</v>
      </c>
      <c r="J188">
        <f t="shared" si="9"/>
        <v>-143.13</v>
      </c>
      <c r="L188">
        <v>-42.557600000000001</v>
      </c>
      <c r="M188">
        <v>-42.43</v>
      </c>
      <c r="N188">
        <v>-42.557600000000001</v>
      </c>
      <c r="O188">
        <f t="shared" si="10"/>
        <v>-127.54519999999999</v>
      </c>
    </row>
    <row r="189" spans="1:15">
      <c r="A189">
        <f t="shared" si="11"/>
        <v>0.18900000000000014</v>
      </c>
      <c r="B189">
        <f>-42.6443</f>
        <v>-42.644300000000001</v>
      </c>
      <c r="C189">
        <v>-42.510199999999998</v>
      </c>
      <c r="D189">
        <v>-42.644300000000001</v>
      </c>
      <c r="E189">
        <f t="shared" si="8"/>
        <v>-127.7988</v>
      </c>
      <c r="G189">
        <v>-47.8523</v>
      </c>
      <c r="H189">
        <v>-47.613900000000001</v>
      </c>
      <c r="I189">
        <v>-47.8523</v>
      </c>
      <c r="J189">
        <f t="shared" si="9"/>
        <v>-143.3185</v>
      </c>
      <c r="L189">
        <v>-42.621000000000002</v>
      </c>
      <c r="M189">
        <v>-42.4651</v>
      </c>
      <c r="N189">
        <v>-42.621000000000002</v>
      </c>
      <c r="O189">
        <f t="shared" si="10"/>
        <v>-127.7071</v>
      </c>
    </row>
    <row r="190" spans="1:15">
      <c r="A190">
        <f t="shared" si="11"/>
        <v>0.19000000000000014</v>
      </c>
      <c r="B190">
        <f>-42.7059</f>
        <v>-42.7059</v>
      </c>
      <c r="C190">
        <v>-42.5443</v>
      </c>
      <c r="D190">
        <v>-42.706000000000003</v>
      </c>
      <c r="E190">
        <f t="shared" si="8"/>
        <v>-127.95620000000001</v>
      </c>
      <c r="G190">
        <v>-47.922400000000003</v>
      </c>
      <c r="H190">
        <v>-47.654600000000002</v>
      </c>
      <c r="I190">
        <v>-47.922400000000003</v>
      </c>
      <c r="J190">
        <f t="shared" si="9"/>
        <v>-143.49940000000001</v>
      </c>
      <c r="L190">
        <v>-42.682699999999997</v>
      </c>
      <c r="M190">
        <v>-42.499099999999999</v>
      </c>
      <c r="N190">
        <v>-42.682699999999997</v>
      </c>
      <c r="O190">
        <f t="shared" si="10"/>
        <v>-127.86449999999999</v>
      </c>
    </row>
    <row r="191" spans="1:15">
      <c r="A191">
        <f t="shared" si="11"/>
        <v>0.19100000000000014</v>
      </c>
      <c r="B191">
        <f>-42.7658</f>
        <v>-42.765799999999999</v>
      </c>
      <c r="C191">
        <v>-42.577199999999998</v>
      </c>
      <c r="D191">
        <v>-42.765900000000002</v>
      </c>
      <c r="E191">
        <f t="shared" si="8"/>
        <v>-128.10890000000001</v>
      </c>
      <c r="G191">
        <v>-47.989600000000003</v>
      </c>
      <c r="H191">
        <v>-47.694299999999998</v>
      </c>
      <c r="I191">
        <v>-47.989600000000003</v>
      </c>
      <c r="J191">
        <f t="shared" si="9"/>
        <v>-143.67349999999999</v>
      </c>
      <c r="L191">
        <v>-42.7425</v>
      </c>
      <c r="M191">
        <v>-42.531799999999997</v>
      </c>
      <c r="N191">
        <v>-42.7425</v>
      </c>
      <c r="O191">
        <f t="shared" si="10"/>
        <v>-128.01679999999999</v>
      </c>
    </row>
    <row r="192" spans="1:15">
      <c r="A192">
        <f t="shared" si="11"/>
        <v>0.19200000000000014</v>
      </c>
      <c r="B192">
        <f>-42.8238</f>
        <v>-42.823799999999999</v>
      </c>
      <c r="C192">
        <v>-42.608699999999999</v>
      </c>
      <c r="D192">
        <v>-42.823799999999999</v>
      </c>
      <c r="E192">
        <f t="shared" si="8"/>
        <v>-128.25630000000001</v>
      </c>
      <c r="G192">
        <v>-48.055</v>
      </c>
      <c r="H192">
        <v>-47.732799999999997</v>
      </c>
      <c r="I192">
        <v>-48.055</v>
      </c>
      <c r="J192">
        <f t="shared" si="9"/>
        <v>-143.84280000000001</v>
      </c>
      <c r="L192">
        <v>-42.800400000000003</v>
      </c>
      <c r="M192">
        <v>-42.563200000000002</v>
      </c>
      <c r="N192">
        <v>-42.800400000000003</v>
      </c>
      <c r="O192">
        <f t="shared" si="10"/>
        <v>-128.16400000000002</v>
      </c>
    </row>
    <row r="193" spans="1:15">
      <c r="A193">
        <f t="shared" si="11"/>
        <v>0.19300000000000014</v>
      </c>
      <c r="B193">
        <f>-42.8797</f>
        <v>-42.8797</v>
      </c>
      <c r="C193">
        <v>-42.638599999999997</v>
      </c>
      <c r="D193">
        <v>-42.8797</v>
      </c>
      <c r="E193">
        <f t="shared" si="8"/>
        <v>-128.398</v>
      </c>
      <c r="G193">
        <v>-48.118200000000002</v>
      </c>
      <c r="H193">
        <v>-47.7699</v>
      </c>
      <c r="I193">
        <v>-48.118200000000002</v>
      </c>
      <c r="J193">
        <f t="shared" si="9"/>
        <v>-144.00630000000001</v>
      </c>
      <c r="L193">
        <v>-42.856299999999997</v>
      </c>
      <c r="M193">
        <v>-42.593600000000002</v>
      </c>
      <c r="N193">
        <v>-42.856299999999997</v>
      </c>
      <c r="O193">
        <f t="shared" si="10"/>
        <v>-128.30619999999999</v>
      </c>
    </row>
    <row r="194" spans="1:15">
      <c r="A194">
        <f t="shared" si="11"/>
        <v>0.19400000000000014</v>
      </c>
      <c r="B194">
        <f>-42.9334</f>
        <v>-42.933399999999999</v>
      </c>
      <c r="C194">
        <v>-42.667400000000001</v>
      </c>
      <c r="D194">
        <v>-42.933399999999999</v>
      </c>
      <c r="E194">
        <f t="shared" ref="E194:E257" si="12">SUM(B194:D194)</f>
        <v>-128.5342</v>
      </c>
      <c r="G194">
        <v>-48.179299999999998</v>
      </c>
      <c r="H194">
        <v>-47.805500000000002</v>
      </c>
      <c r="I194">
        <v>-48.179299999999998</v>
      </c>
      <c r="J194">
        <f t="shared" ref="J194:J257" si="13">SUM(G194:I194)</f>
        <v>-144.16410000000002</v>
      </c>
      <c r="L194">
        <v>-42.91</v>
      </c>
      <c r="M194">
        <v>-42.621499999999997</v>
      </c>
      <c r="N194">
        <v>-42.91</v>
      </c>
      <c r="O194">
        <f t="shared" ref="O194:O257" si="14">SUM(L194:N194)</f>
        <v>-128.44149999999999</v>
      </c>
    </row>
    <row r="195" spans="1:15">
      <c r="A195">
        <f t="shared" ref="A195:A258" si="15">A194+0.001</f>
        <v>0.19500000000000015</v>
      </c>
      <c r="B195">
        <f>-42.9849</f>
        <v>-42.984900000000003</v>
      </c>
      <c r="C195">
        <v>-42.693600000000004</v>
      </c>
      <c r="D195">
        <v>-42.984900000000003</v>
      </c>
      <c r="E195">
        <f t="shared" si="12"/>
        <v>-128.66340000000002</v>
      </c>
      <c r="G195">
        <v>-48.238</v>
      </c>
      <c r="H195">
        <v>-47.839399999999998</v>
      </c>
      <c r="I195">
        <v>-48.238</v>
      </c>
      <c r="J195">
        <f t="shared" si="13"/>
        <v>-144.31540000000001</v>
      </c>
      <c r="L195">
        <v>-42.961500000000001</v>
      </c>
      <c r="M195">
        <v>-42.6477</v>
      </c>
      <c r="N195">
        <v>-42.961500000000001</v>
      </c>
      <c r="O195">
        <f t="shared" si="14"/>
        <v>-128.57069999999999</v>
      </c>
    </row>
    <row r="196" spans="1:15">
      <c r="A196">
        <f t="shared" si="15"/>
        <v>0.19600000000000015</v>
      </c>
      <c r="B196">
        <f>-43.0342</f>
        <v>-43.034199999999998</v>
      </c>
      <c r="C196">
        <v>-42.717799999999997</v>
      </c>
      <c r="D196">
        <v>-43.034199999999998</v>
      </c>
      <c r="E196">
        <f t="shared" si="12"/>
        <v>-128.78620000000001</v>
      </c>
      <c r="G196">
        <v>-48.293300000000002</v>
      </c>
      <c r="H196">
        <v>-47.871499999999997</v>
      </c>
      <c r="I196">
        <v>-48.293300000000002</v>
      </c>
      <c r="J196">
        <f t="shared" si="13"/>
        <v>-144.4581</v>
      </c>
      <c r="L196">
        <v>-43.0107</v>
      </c>
      <c r="M196">
        <v>-42.671900000000001</v>
      </c>
      <c r="N196">
        <v>-43.0107</v>
      </c>
      <c r="O196">
        <f t="shared" si="14"/>
        <v>-128.69330000000002</v>
      </c>
    </row>
    <row r="197" spans="1:15">
      <c r="A197">
        <f t="shared" si="15"/>
        <v>0.19700000000000015</v>
      </c>
      <c r="B197">
        <f>-43.0813</f>
        <v>-43.081299999999999</v>
      </c>
      <c r="C197">
        <v>-42.740099999999998</v>
      </c>
      <c r="D197">
        <v>-43.081299999999999</v>
      </c>
      <c r="E197">
        <f t="shared" si="12"/>
        <v>-128.90269999999998</v>
      </c>
      <c r="G197">
        <v>-48.346699999999998</v>
      </c>
      <c r="H197">
        <v>-47.901499999999999</v>
      </c>
      <c r="I197">
        <v>-48.346699999999998</v>
      </c>
      <c r="J197">
        <f t="shared" si="13"/>
        <v>-144.5949</v>
      </c>
      <c r="L197">
        <v>-43.0578</v>
      </c>
      <c r="M197">
        <v>-42.694200000000002</v>
      </c>
      <c r="N197">
        <v>-43.0578</v>
      </c>
      <c r="O197">
        <f t="shared" si="14"/>
        <v>-128.8098</v>
      </c>
    </row>
    <row r="198" spans="1:15">
      <c r="A198">
        <f t="shared" si="15"/>
        <v>0.19800000000000015</v>
      </c>
      <c r="B198">
        <f>-43.1264</f>
        <v>-43.126399999999997</v>
      </c>
      <c r="C198">
        <v>-42.7605</v>
      </c>
      <c r="D198">
        <v>-43.126399999999997</v>
      </c>
      <c r="E198">
        <f t="shared" si="12"/>
        <v>-129.01329999999999</v>
      </c>
      <c r="G198">
        <v>-48.3977</v>
      </c>
      <c r="H198">
        <v>-47.929499999999997</v>
      </c>
      <c r="I198">
        <v>-48.3977</v>
      </c>
      <c r="J198">
        <f t="shared" si="13"/>
        <v>-144.72489999999999</v>
      </c>
      <c r="L198">
        <v>-43.102899999999998</v>
      </c>
      <c r="M198">
        <v>-42.714500000000001</v>
      </c>
      <c r="N198">
        <v>-43.102899999999998</v>
      </c>
      <c r="O198">
        <f t="shared" si="14"/>
        <v>-128.9203</v>
      </c>
    </row>
    <row r="199" spans="1:15">
      <c r="A199">
        <f t="shared" si="15"/>
        <v>0.19900000000000015</v>
      </c>
      <c r="B199">
        <f>-43.1696</f>
        <v>-43.169600000000003</v>
      </c>
      <c r="C199">
        <v>-42.7789</v>
      </c>
      <c r="D199">
        <v>-43.169699999999999</v>
      </c>
      <c r="E199">
        <f t="shared" si="12"/>
        <v>-129.1182</v>
      </c>
      <c r="G199">
        <v>-48.446399999999997</v>
      </c>
      <c r="H199">
        <v>-47.955199999999998</v>
      </c>
      <c r="I199">
        <v>-48.446399999999997</v>
      </c>
      <c r="J199">
        <f t="shared" si="13"/>
        <v>-144.84800000000001</v>
      </c>
      <c r="L199">
        <v>-43.146099999999997</v>
      </c>
      <c r="M199">
        <v>-42.732900000000001</v>
      </c>
      <c r="N199">
        <v>-43.146099999999997</v>
      </c>
      <c r="O199">
        <f t="shared" si="14"/>
        <v>-129.02509999999998</v>
      </c>
    </row>
    <row r="200" spans="1:15">
      <c r="A200">
        <f t="shared" si="15"/>
        <v>0.20000000000000015</v>
      </c>
      <c r="B200">
        <f>-43.2112</f>
        <v>-43.211199999999998</v>
      </c>
      <c r="C200">
        <v>-42.7956</v>
      </c>
      <c r="D200">
        <v>-43.211199999999998</v>
      </c>
      <c r="E200">
        <f t="shared" si="12"/>
        <v>-129.21799999999999</v>
      </c>
      <c r="G200">
        <v>-48.493099999999998</v>
      </c>
      <c r="H200">
        <v>-47.978900000000003</v>
      </c>
      <c r="I200">
        <v>-48.493099999999998</v>
      </c>
      <c r="J200">
        <f t="shared" si="13"/>
        <v>-144.96510000000001</v>
      </c>
      <c r="L200">
        <v>-43.1877</v>
      </c>
      <c r="M200">
        <v>-42.749400000000001</v>
      </c>
      <c r="N200">
        <v>-43.1877</v>
      </c>
      <c r="O200">
        <f t="shared" si="14"/>
        <v>-129.12479999999999</v>
      </c>
    </row>
    <row r="201" spans="1:15">
      <c r="A201">
        <f t="shared" si="15"/>
        <v>0.20100000000000015</v>
      </c>
      <c r="B201">
        <f>-43.2514</f>
        <v>-43.251399999999997</v>
      </c>
      <c r="C201">
        <v>-42.810499999999998</v>
      </c>
      <c r="D201">
        <v>-43.251399999999997</v>
      </c>
      <c r="E201">
        <f t="shared" si="12"/>
        <v>-129.3133</v>
      </c>
      <c r="G201">
        <v>-48.5379</v>
      </c>
      <c r="H201">
        <v>-48.000500000000002</v>
      </c>
      <c r="I201">
        <v>-48.5379</v>
      </c>
      <c r="J201">
        <f t="shared" si="13"/>
        <v>-145.0763</v>
      </c>
      <c r="L201">
        <v>-43.227800000000002</v>
      </c>
      <c r="M201">
        <v>-42.764299999999999</v>
      </c>
      <c r="N201">
        <v>-43.227800000000002</v>
      </c>
      <c r="O201">
        <f t="shared" si="14"/>
        <v>-129.2199</v>
      </c>
    </row>
    <row r="202" spans="1:15">
      <c r="A202">
        <f t="shared" si="15"/>
        <v>0.20200000000000015</v>
      </c>
      <c r="B202">
        <f>-43.2903</f>
        <v>-43.290300000000002</v>
      </c>
      <c r="C202">
        <v>-42.823999999999998</v>
      </c>
      <c r="D202">
        <v>-43.290300000000002</v>
      </c>
      <c r="E202">
        <f t="shared" si="12"/>
        <v>-129.40460000000002</v>
      </c>
      <c r="G202">
        <v>-48.581200000000003</v>
      </c>
      <c r="H202">
        <v>-48.020200000000003</v>
      </c>
      <c r="I202">
        <v>-48.581200000000003</v>
      </c>
      <c r="J202">
        <f t="shared" si="13"/>
        <v>-145.18260000000001</v>
      </c>
      <c r="L202">
        <v>-43.266599999999997</v>
      </c>
      <c r="M202">
        <v>-42.777700000000003</v>
      </c>
      <c r="N202">
        <v>-43.266599999999997</v>
      </c>
      <c r="O202">
        <f t="shared" si="14"/>
        <v>-129.3109</v>
      </c>
    </row>
    <row r="203" spans="1:15">
      <c r="A203">
        <f t="shared" si="15"/>
        <v>0.20300000000000015</v>
      </c>
      <c r="B203">
        <f>-43.3281</f>
        <v>-43.328099999999999</v>
      </c>
      <c r="C203">
        <v>-42.835999999999999</v>
      </c>
      <c r="D203">
        <v>-43.328099999999999</v>
      </c>
      <c r="E203">
        <f t="shared" si="12"/>
        <v>-129.4922</v>
      </c>
      <c r="G203">
        <v>-48.623100000000001</v>
      </c>
      <c r="H203">
        <v>-48.0381</v>
      </c>
      <c r="I203">
        <v>-48.623100000000001</v>
      </c>
      <c r="J203">
        <f t="shared" si="13"/>
        <v>-145.2843</v>
      </c>
      <c r="L203">
        <v>-43.304400000000001</v>
      </c>
      <c r="M203">
        <v>-42.7896</v>
      </c>
      <c r="N203">
        <v>-43.304400000000001</v>
      </c>
      <c r="O203">
        <f t="shared" si="14"/>
        <v>-129.39839999999998</v>
      </c>
    </row>
    <row r="204" spans="1:15">
      <c r="A204">
        <f t="shared" si="15"/>
        <v>0.20400000000000015</v>
      </c>
      <c r="B204">
        <f>-43.365</f>
        <v>-43.365000000000002</v>
      </c>
      <c r="C204">
        <v>-42.846899999999998</v>
      </c>
      <c r="D204">
        <v>-43.365000000000002</v>
      </c>
      <c r="E204">
        <f t="shared" si="12"/>
        <v>-129.57689999999999</v>
      </c>
      <c r="G204">
        <v>-48.663800000000002</v>
      </c>
      <c r="H204">
        <v>-48.054400000000001</v>
      </c>
      <c r="I204">
        <v>-48.663800000000002</v>
      </c>
      <c r="J204">
        <f t="shared" si="13"/>
        <v>-145.38200000000001</v>
      </c>
      <c r="L204">
        <v>-43.341200000000001</v>
      </c>
      <c r="M204">
        <v>-42.800400000000003</v>
      </c>
      <c r="N204">
        <v>-43.341200000000001</v>
      </c>
      <c r="O204">
        <f t="shared" si="14"/>
        <v>-129.4828</v>
      </c>
    </row>
    <row r="205" spans="1:15">
      <c r="A205">
        <f t="shared" si="15"/>
        <v>0.20500000000000015</v>
      </c>
      <c r="B205">
        <f>-43.4012</f>
        <v>-43.401200000000003</v>
      </c>
      <c r="C205">
        <v>-42.856699999999996</v>
      </c>
      <c r="D205">
        <v>-43.4011</v>
      </c>
      <c r="E205">
        <f t="shared" si="12"/>
        <v>-129.65899999999999</v>
      </c>
      <c r="G205">
        <v>-48.703600000000002</v>
      </c>
      <c r="H205">
        <v>-48.069299999999998</v>
      </c>
      <c r="I205">
        <v>-48.703600000000002</v>
      </c>
      <c r="J205">
        <f t="shared" si="13"/>
        <v>-145.47649999999999</v>
      </c>
      <c r="L205">
        <v>-43.377299999999998</v>
      </c>
      <c r="M205">
        <v>-42.810099999999998</v>
      </c>
      <c r="N205">
        <v>-43.377299999999998</v>
      </c>
      <c r="O205">
        <f t="shared" si="14"/>
        <v>-129.56469999999999</v>
      </c>
    </row>
    <row r="206" spans="1:15">
      <c r="A206">
        <f t="shared" si="15"/>
        <v>0.20600000000000016</v>
      </c>
      <c r="B206">
        <f>-43.4367</f>
        <v>-43.436700000000002</v>
      </c>
      <c r="C206">
        <v>-42.865600000000001</v>
      </c>
      <c r="D206">
        <v>-43.436700000000002</v>
      </c>
      <c r="E206">
        <f t="shared" si="12"/>
        <v>-129.739</v>
      </c>
      <c r="G206">
        <v>-48.7425</v>
      </c>
      <c r="H206">
        <v>-48.082999999999998</v>
      </c>
      <c r="I206">
        <v>-48.7425</v>
      </c>
      <c r="J206">
        <f t="shared" si="13"/>
        <v>-145.56800000000001</v>
      </c>
      <c r="L206">
        <v>-43.412799999999997</v>
      </c>
      <c r="M206">
        <v>-42.818899999999999</v>
      </c>
      <c r="N206">
        <v>-43.412799999999997</v>
      </c>
      <c r="O206">
        <f t="shared" si="14"/>
        <v>-129.64449999999999</v>
      </c>
    </row>
    <row r="207" spans="1:15">
      <c r="A207">
        <f t="shared" si="15"/>
        <v>0.20700000000000016</v>
      </c>
      <c r="B207">
        <f>-43.4717</f>
        <v>-43.471699999999998</v>
      </c>
      <c r="C207">
        <v>-42.873800000000003</v>
      </c>
      <c r="D207">
        <v>-43.471600000000002</v>
      </c>
      <c r="E207">
        <f t="shared" si="12"/>
        <v>-129.81710000000001</v>
      </c>
      <c r="G207">
        <v>-48.780799999999999</v>
      </c>
      <c r="H207">
        <v>-48.095599999999997</v>
      </c>
      <c r="I207">
        <v>-48.780799999999999</v>
      </c>
      <c r="J207">
        <f t="shared" si="13"/>
        <v>-145.65719999999999</v>
      </c>
      <c r="L207">
        <v>-43.447699999999998</v>
      </c>
      <c r="M207">
        <v>-42.826900000000002</v>
      </c>
      <c r="N207">
        <v>-43.447699999999998</v>
      </c>
      <c r="O207">
        <f t="shared" si="14"/>
        <v>-129.72229999999999</v>
      </c>
    </row>
    <row r="208" spans="1:15">
      <c r="A208">
        <f t="shared" si="15"/>
        <v>0.20800000000000016</v>
      </c>
      <c r="B208">
        <f>-43.5062</f>
        <v>-43.5062</v>
      </c>
      <c r="C208">
        <v>-42.879199999999997</v>
      </c>
      <c r="D208">
        <v>-43.5062</v>
      </c>
      <c r="E208">
        <f t="shared" si="12"/>
        <v>-129.89160000000001</v>
      </c>
      <c r="G208">
        <v>-48.8185</v>
      </c>
      <c r="H208">
        <v>-48.107399999999998</v>
      </c>
      <c r="I208">
        <v>-48.8185</v>
      </c>
      <c r="J208">
        <f t="shared" si="13"/>
        <v>-145.74439999999998</v>
      </c>
      <c r="L208">
        <v>-43.482100000000003</v>
      </c>
      <c r="M208">
        <v>-42.832900000000002</v>
      </c>
      <c r="N208">
        <v>-43.482100000000003</v>
      </c>
      <c r="O208">
        <f t="shared" si="14"/>
        <v>-129.7971</v>
      </c>
    </row>
    <row r="209" spans="1:15">
      <c r="A209">
        <f t="shared" si="15"/>
        <v>0.20900000000000016</v>
      </c>
      <c r="B209">
        <f>-43.5403</f>
        <v>-43.540300000000002</v>
      </c>
      <c r="C209">
        <v>-42.881799999999998</v>
      </c>
      <c r="D209">
        <v>-43.540300000000002</v>
      </c>
      <c r="E209">
        <f t="shared" si="12"/>
        <v>-129.9624</v>
      </c>
      <c r="G209">
        <v>-48.855800000000002</v>
      </c>
      <c r="H209">
        <v>-48.118299999999998</v>
      </c>
      <c r="I209">
        <v>-48.855800000000002</v>
      </c>
      <c r="J209">
        <f t="shared" si="13"/>
        <v>-145.82990000000001</v>
      </c>
      <c r="L209">
        <v>-43.516199999999998</v>
      </c>
      <c r="M209">
        <v>-42.8352</v>
      </c>
      <c r="N209">
        <v>-43.516199999999998</v>
      </c>
      <c r="O209">
        <f t="shared" si="14"/>
        <v>-129.86759999999998</v>
      </c>
    </row>
    <row r="210" spans="1:15">
      <c r="A210">
        <f t="shared" si="15"/>
        <v>0.21000000000000016</v>
      </c>
      <c r="B210">
        <f>-43.5741</f>
        <v>-43.574100000000001</v>
      </c>
      <c r="C210">
        <v>-42.883800000000001</v>
      </c>
      <c r="D210">
        <v>-43.574100000000001</v>
      </c>
      <c r="E210">
        <f t="shared" si="12"/>
        <v>-130.03199999999998</v>
      </c>
      <c r="G210">
        <v>-48.892600000000002</v>
      </c>
      <c r="H210">
        <v>-48.128700000000002</v>
      </c>
      <c r="I210">
        <v>-48.892600000000002</v>
      </c>
      <c r="J210">
        <f t="shared" si="13"/>
        <v>-145.91390000000001</v>
      </c>
      <c r="L210">
        <v>-43.549900000000001</v>
      </c>
      <c r="M210">
        <v>-42.8369</v>
      </c>
      <c r="N210">
        <v>-43.549900000000001</v>
      </c>
      <c r="O210">
        <f t="shared" si="14"/>
        <v>-129.9367</v>
      </c>
    </row>
    <row r="211" spans="1:15">
      <c r="A211">
        <f t="shared" si="15"/>
        <v>0.21100000000000016</v>
      </c>
      <c r="B211">
        <f>-43.6076</f>
        <v>-43.607599999999998</v>
      </c>
      <c r="C211">
        <v>-42.885199999999998</v>
      </c>
      <c r="D211">
        <v>-43.607599999999998</v>
      </c>
      <c r="E211">
        <f t="shared" si="12"/>
        <v>-130.10039999999998</v>
      </c>
      <c r="G211">
        <v>-48.929099999999998</v>
      </c>
      <c r="H211">
        <v>-48.138399999999997</v>
      </c>
      <c r="I211">
        <v>-48.929099999999998</v>
      </c>
      <c r="J211">
        <f t="shared" si="13"/>
        <v>-145.9966</v>
      </c>
      <c r="L211">
        <v>-43.583300000000001</v>
      </c>
      <c r="M211">
        <v>-42.838200000000001</v>
      </c>
      <c r="N211">
        <v>-43.583300000000001</v>
      </c>
      <c r="O211">
        <f t="shared" si="14"/>
        <v>-130.00480000000002</v>
      </c>
    </row>
    <row r="212" spans="1:15">
      <c r="A212">
        <f t="shared" si="15"/>
        <v>0.21200000000000016</v>
      </c>
      <c r="B212">
        <f>-43.6408</f>
        <v>-43.640799999999999</v>
      </c>
      <c r="C212">
        <v>-42.886200000000002</v>
      </c>
      <c r="D212">
        <v>-43.640700000000002</v>
      </c>
      <c r="E212">
        <f t="shared" si="12"/>
        <v>-130.1677</v>
      </c>
      <c r="G212">
        <v>-48.965299999999999</v>
      </c>
      <c r="H212">
        <v>-48.1477</v>
      </c>
      <c r="I212">
        <v>-48.965299999999999</v>
      </c>
      <c r="J212">
        <f t="shared" si="13"/>
        <v>-146.07830000000001</v>
      </c>
      <c r="L212">
        <v>-43.616399999999999</v>
      </c>
      <c r="M212">
        <v>-42.838999999999999</v>
      </c>
      <c r="N212">
        <v>-43.616399999999999</v>
      </c>
      <c r="O212">
        <f t="shared" si="14"/>
        <v>-130.0718</v>
      </c>
    </row>
    <row r="213" spans="1:15">
      <c r="A213">
        <f t="shared" si="15"/>
        <v>0.21300000000000016</v>
      </c>
      <c r="B213">
        <f>-43.6737</f>
        <v>-43.673699999999997</v>
      </c>
      <c r="C213">
        <v>-42.886899999999997</v>
      </c>
      <c r="D213">
        <v>-43.6736</v>
      </c>
      <c r="E213">
        <f t="shared" si="12"/>
        <v>-130.23419999999999</v>
      </c>
      <c r="G213">
        <v>-49.001199999999997</v>
      </c>
      <c r="H213">
        <v>-48.1556</v>
      </c>
      <c r="I213">
        <v>-49.001199999999997</v>
      </c>
      <c r="J213">
        <f t="shared" si="13"/>
        <v>-146.15800000000002</v>
      </c>
      <c r="L213">
        <v>-43.6492</v>
      </c>
      <c r="M213">
        <v>-42.839500000000001</v>
      </c>
      <c r="N213">
        <v>-43.6492</v>
      </c>
      <c r="O213">
        <f t="shared" si="14"/>
        <v>-130.1379</v>
      </c>
    </row>
    <row r="214" spans="1:15">
      <c r="A214">
        <f t="shared" si="15"/>
        <v>0.21400000000000016</v>
      </c>
      <c r="B214">
        <f>-43.7063</f>
        <v>-43.706299999999999</v>
      </c>
      <c r="C214">
        <v>-42.886899999999997</v>
      </c>
      <c r="D214">
        <v>-43.706299999999999</v>
      </c>
      <c r="E214">
        <f t="shared" si="12"/>
        <v>-130.29949999999999</v>
      </c>
      <c r="G214">
        <v>-49.036799999999999</v>
      </c>
      <c r="H214">
        <v>-48.159199999999998</v>
      </c>
      <c r="I214">
        <v>-49.036799999999999</v>
      </c>
      <c r="J214">
        <f t="shared" si="13"/>
        <v>-146.2328</v>
      </c>
      <c r="L214">
        <v>-43.681699999999999</v>
      </c>
      <c r="M214">
        <v>-42.839399999999998</v>
      </c>
      <c r="N214">
        <v>-43.681699999999999</v>
      </c>
      <c r="O214">
        <f t="shared" si="14"/>
        <v>-130.2028</v>
      </c>
    </row>
    <row r="215" spans="1:15">
      <c r="A215">
        <f t="shared" si="15"/>
        <v>0.21500000000000016</v>
      </c>
      <c r="B215">
        <f>-43.7387</f>
        <v>-43.738700000000001</v>
      </c>
      <c r="C215">
        <v>-42.886299999999999</v>
      </c>
      <c r="D215">
        <v>-43.738599999999998</v>
      </c>
      <c r="E215">
        <f t="shared" si="12"/>
        <v>-130.36359999999999</v>
      </c>
      <c r="G215">
        <v>-49.072099999999999</v>
      </c>
      <c r="H215">
        <v>-48.162399999999998</v>
      </c>
      <c r="I215">
        <v>-49.072099999999999</v>
      </c>
      <c r="J215">
        <f t="shared" si="13"/>
        <v>-146.3066</v>
      </c>
      <c r="L215">
        <v>-43.713999999999999</v>
      </c>
      <c r="M215">
        <v>-42.8386</v>
      </c>
      <c r="N215">
        <v>-43.713999999999999</v>
      </c>
      <c r="O215">
        <f t="shared" si="14"/>
        <v>-130.26659999999998</v>
      </c>
    </row>
    <row r="216" spans="1:15">
      <c r="A216">
        <f t="shared" si="15"/>
        <v>0.21600000000000016</v>
      </c>
      <c r="B216">
        <f>-43.7708</f>
        <v>-43.770800000000001</v>
      </c>
      <c r="C216">
        <v>-42.885399999999997</v>
      </c>
      <c r="D216">
        <v>-43.770699999999998</v>
      </c>
      <c r="E216">
        <f t="shared" si="12"/>
        <v>-130.42689999999999</v>
      </c>
      <c r="G216">
        <v>-49.107100000000003</v>
      </c>
      <c r="H216">
        <v>-48.165399999999998</v>
      </c>
      <c r="I216">
        <v>-49.107100000000003</v>
      </c>
      <c r="J216">
        <f t="shared" si="13"/>
        <v>-146.37960000000001</v>
      </c>
      <c r="L216">
        <v>-43.746000000000002</v>
      </c>
      <c r="M216">
        <v>-42.837499999999999</v>
      </c>
      <c r="N216">
        <v>-43.746000000000002</v>
      </c>
      <c r="O216">
        <f t="shared" si="14"/>
        <v>-130.3295</v>
      </c>
    </row>
    <row r="217" spans="1:15">
      <c r="A217">
        <f t="shared" si="15"/>
        <v>0.21700000000000016</v>
      </c>
      <c r="B217">
        <f>-43.8025</f>
        <v>-43.802500000000002</v>
      </c>
      <c r="C217">
        <v>-42.8842</v>
      </c>
      <c r="D217">
        <v>-43.802500000000002</v>
      </c>
      <c r="E217">
        <f t="shared" si="12"/>
        <v>-130.48920000000001</v>
      </c>
      <c r="G217">
        <v>-49.1419</v>
      </c>
      <c r="H217">
        <v>-48.167999999999999</v>
      </c>
      <c r="I217">
        <v>-49.1419</v>
      </c>
      <c r="J217">
        <f t="shared" si="13"/>
        <v>-146.45179999999999</v>
      </c>
      <c r="L217">
        <v>-43.777700000000003</v>
      </c>
      <c r="M217">
        <v>-42.836199999999998</v>
      </c>
      <c r="N217">
        <v>-43.777700000000003</v>
      </c>
      <c r="O217">
        <f t="shared" si="14"/>
        <v>-130.39160000000001</v>
      </c>
    </row>
    <row r="218" spans="1:15">
      <c r="A218">
        <f t="shared" si="15"/>
        <v>0.21800000000000017</v>
      </c>
      <c r="B218">
        <f>-43.8339</f>
        <v>-43.8339</v>
      </c>
      <c r="C218">
        <v>-42.882800000000003</v>
      </c>
      <c r="D218">
        <v>-43.8339</v>
      </c>
      <c r="E218">
        <f t="shared" si="12"/>
        <v>-130.5506</v>
      </c>
      <c r="G218">
        <v>-49.176299999999998</v>
      </c>
      <c r="H218">
        <v>-48.170299999999997</v>
      </c>
      <c r="I218">
        <v>-49.176299999999998</v>
      </c>
      <c r="J218">
        <f t="shared" si="13"/>
        <v>-146.52289999999999</v>
      </c>
      <c r="L218">
        <v>-43.808999999999997</v>
      </c>
      <c r="M218">
        <v>-42.834600000000002</v>
      </c>
      <c r="N218">
        <v>-43.808999999999997</v>
      </c>
      <c r="O218">
        <f t="shared" si="14"/>
        <v>-130.45259999999999</v>
      </c>
    </row>
    <row r="219" spans="1:15">
      <c r="A219">
        <f t="shared" si="15"/>
        <v>0.21900000000000017</v>
      </c>
      <c r="B219">
        <f>-43.865</f>
        <v>-43.865000000000002</v>
      </c>
      <c r="C219">
        <v>-42.881100000000004</v>
      </c>
      <c r="D219">
        <v>-43.864899999999999</v>
      </c>
      <c r="E219">
        <f t="shared" si="12"/>
        <v>-130.61100000000002</v>
      </c>
      <c r="G219">
        <v>-49.2104</v>
      </c>
      <c r="H219">
        <v>-48.1723</v>
      </c>
      <c r="I219">
        <v>-49.2104</v>
      </c>
      <c r="J219">
        <f t="shared" si="13"/>
        <v>-146.59309999999999</v>
      </c>
      <c r="L219">
        <v>-43.84</v>
      </c>
      <c r="M219">
        <v>-42.832700000000003</v>
      </c>
      <c r="N219">
        <v>-43.84</v>
      </c>
      <c r="O219">
        <f t="shared" si="14"/>
        <v>-130.5127</v>
      </c>
    </row>
    <row r="220" spans="1:15">
      <c r="A220">
        <f t="shared" si="15"/>
        <v>0.22000000000000017</v>
      </c>
      <c r="B220">
        <f>-43.8956</f>
        <v>-43.895600000000002</v>
      </c>
      <c r="C220">
        <v>-42.879199999999997</v>
      </c>
      <c r="D220">
        <v>-43.895499999999998</v>
      </c>
      <c r="E220">
        <f t="shared" si="12"/>
        <v>-130.6703</v>
      </c>
      <c r="G220">
        <v>-49.244100000000003</v>
      </c>
      <c r="H220">
        <v>-48.173299999999998</v>
      </c>
      <c r="I220">
        <v>-49.244100000000003</v>
      </c>
      <c r="J220">
        <f t="shared" si="13"/>
        <v>-146.66149999999999</v>
      </c>
      <c r="L220">
        <v>-43.8705</v>
      </c>
      <c r="M220">
        <v>-42.830599999999997</v>
      </c>
      <c r="N220">
        <v>-43.8705</v>
      </c>
      <c r="O220">
        <f t="shared" si="14"/>
        <v>-130.57159999999999</v>
      </c>
    </row>
    <row r="221" spans="1:15">
      <c r="A221">
        <f t="shared" si="15"/>
        <v>0.22100000000000017</v>
      </c>
      <c r="B221">
        <f>-43.9257</f>
        <v>-43.925699999999999</v>
      </c>
      <c r="C221">
        <v>-42.876899999999999</v>
      </c>
      <c r="D221">
        <v>-43.925600000000003</v>
      </c>
      <c r="E221">
        <f t="shared" si="12"/>
        <v>-130.72820000000002</v>
      </c>
      <c r="G221">
        <v>-49.277299999999997</v>
      </c>
      <c r="H221">
        <v>-48.174100000000003</v>
      </c>
      <c r="I221">
        <v>-49.277299999999997</v>
      </c>
      <c r="J221">
        <f t="shared" si="13"/>
        <v>-146.7287</v>
      </c>
      <c r="L221">
        <v>-43.900500000000001</v>
      </c>
      <c r="M221">
        <v>-42.828200000000002</v>
      </c>
      <c r="N221">
        <v>-43.900500000000001</v>
      </c>
      <c r="O221">
        <f t="shared" si="14"/>
        <v>-130.6292</v>
      </c>
    </row>
    <row r="222" spans="1:15">
      <c r="A222">
        <f t="shared" si="15"/>
        <v>0.22200000000000017</v>
      </c>
      <c r="B222">
        <f>-43.9553</f>
        <v>-43.955300000000001</v>
      </c>
      <c r="C222">
        <v>-42.874400000000001</v>
      </c>
      <c r="D222">
        <v>-43.955199999999998</v>
      </c>
      <c r="E222">
        <f t="shared" si="12"/>
        <v>-130.78489999999999</v>
      </c>
      <c r="G222">
        <v>-49.310099999999998</v>
      </c>
      <c r="H222">
        <v>-48.174599999999998</v>
      </c>
      <c r="I222">
        <v>-49.310099999999998</v>
      </c>
      <c r="J222">
        <f t="shared" si="13"/>
        <v>-146.79480000000001</v>
      </c>
      <c r="L222">
        <v>-43.93</v>
      </c>
      <c r="M222">
        <v>-42.825499999999998</v>
      </c>
      <c r="N222">
        <v>-43.93</v>
      </c>
      <c r="O222">
        <f t="shared" si="14"/>
        <v>-130.68549999999999</v>
      </c>
    </row>
    <row r="223" spans="1:15">
      <c r="A223">
        <f t="shared" si="15"/>
        <v>0.22300000000000017</v>
      </c>
      <c r="B223">
        <f>-43.9842</f>
        <v>-43.984200000000001</v>
      </c>
      <c r="C223">
        <v>-42.871499999999997</v>
      </c>
      <c r="D223">
        <v>-43.984099999999998</v>
      </c>
      <c r="E223">
        <f t="shared" si="12"/>
        <v>-130.8398</v>
      </c>
      <c r="G223">
        <v>-49.342199999999998</v>
      </c>
      <c r="H223">
        <v>-48.174799999999998</v>
      </c>
      <c r="I223">
        <v>-49.342199999999998</v>
      </c>
      <c r="J223">
        <f t="shared" si="13"/>
        <v>-146.85919999999999</v>
      </c>
      <c r="L223">
        <v>-43.9589</v>
      </c>
      <c r="M223">
        <v>-42.822499999999998</v>
      </c>
      <c r="N223">
        <v>-43.9589</v>
      </c>
      <c r="O223">
        <f t="shared" si="14"/>
        <v>-130.74029999999999</v>
      </c>
    </row>
    <row r="224" spans="1:15">
      <c r="A224">
        <f t="shared" si="15"/>
        <v>0.22400000000000017</v>
      </c>
      <c r="B224">
        <f>-44.0124</f>
        <v>-44.0124</v>
      </c>
      <c r="C224">
        <v>-42.868200000000002</v>
      </c>
      <c r="D224">
        <v>-44.012300000000003</v>
      </c>
      <c r="E224">
        <f t="shared" si="12"/>
        <v>-130.8929</v>
      </c>
      <c r="G224">
        <v>-49.373699999999999</v>
      </c>
      <c r="H224">
        <v>-48.174700000000001</v>
      </c>
      <c r="I224">
        <v>-49.373699999999999</v>
      </c>
      <c r="J224">
        <f t="shared" si="13"/>
        <v>-146.9221</v>
      </c>
      <c r="L224">
        <v>-43.987099999999998</v>
      </c>
      <c r="M224">
        <v>-42.819000000000003</v>
      </c>
      <c r="N224">
        <v>-43.987099999999998</v>
      </c>
      <c r="O224">
        <f t="shared" si="14"/>
        <v>-130.79320000000001</v>
      </c>
    </row>
    <row r="225" spans="1:15">
      <c r="A225">
        <f t="shared" si="15"/>
        <v>0.22500000000000017</v>
      </c>
      <c r="B225">
        <f>-44.0366</f>
        <v>-44.0366</v>
      </c>
      <c r="C225">
        <v>-42.8645</v>
      </c>
      <c r="D225">
        <v>-44.036499999999997</v>
      </c>
      <c r="E225">
        <f t="shared" si="12"/>
        <v>-130.9376</v>
      </c>
      <c r="G225">
        <v>-49.404499999999999</v>
      </c>
      <c r="H225">
        <v>-48.174199999999999</v>
      </c>
      <c r="I225">
        <v>-49.404499999999999</v>
      </c>
      <c r="J225">
        <f t="shared" si="13"/>
        <v>-146.98320000000001</v>
      </c>
      <c r="L225">
        <v>-44.011499999999998</v>
      </c>
      <c r="M225">
        <v>-42.815199999999997</v>
      </c>
      <c r="N225">
        <v>-44.011499999999998</v>
      </c>
      <c r="O225">
        <f t="shared" si="14"/>
        <v>-130.83819999999997</v>
      </c>
    </row>
    <row r="226" spans="1:15">
      <c r="A226">
        <f t="shared" si="15"/>
        <v>0.22600000000000017</v>
      </c>
      <c r="B226">
        <f>-44.0602</f>
        <v>-44.060200000000002</v>
      </c>
      <c r="C226">
        <v>-42.860300000000002</v>
      </c>
      <c r="D226">
        <v>-44.060099999999998</v>
      </c>
      <c r="E226">
        <f t="shared" si="12"/>
        <v>-130.98060000000001</v>
      </c>
      <c r="G226">
        <v>-49.434399999999997</v>
      </c>
      <c r="H226">
        <v>-48.173299999999998</v>
      </c>
      <c r="I226">
        <v>-49.434399999999997</v>
      </c>
      <c r="J226">
        <f t="shared" si="13"/>
        <v>-147.0421</v>
      </c>
      <c r="L226">
        <v>-44.034999999999997</v>
      </c>
      <c r="M226">
        <v>-42.8108</v>
      </c>
      <c r="N226">
        <v>-44.034999999999997</v>
      </c>
      <c r="O226">
        <f t="shared" si="14"/>
        <v>-130.88079999999999</v>
      </c>
    </row>
    <row r="227" spans="1:15">
      <c r="A227">
        <f t="shared" si="15"/>
        <v>0.22700000000000017</v>
      </c>
      <c r="B227">
        <f>-44.0825</f>
        <v>-44.082500000000003</v>
      </c>
      <c r="C227">
        <v>-42.855499999999999</v>
      </c>
      <c r="D227">
        <v>-44.0824</v>
      </c>
      <c r="E227">
        <f t="shared" si="12"/>
        <v>-131.0204</v>
      </c>
      <c r="G227">
        <v>-49.463299999999997</v>
      </c>
      <c r="H227">
        <v>-48.171900000000001</v>
      </c>
      <c r="I227">
        <v>-49.463299999999997</v>
      </c>
      <c r="J227">
        <f t="shared" si="13"/>
        <v>-147.0985</v>
      </c>
      <c r="L227">
        <v>-44.057200000000002</v>
      </c>
      <c r="M227">
        <v>-42.805900000000001</v>
      </c>
      <c r="N227">
        <v>-44.057200000000002</v>
      </c>
      <c r="O227">
        <f t="shared" si="14"/>
        <v>-130.9203</v>
      </c>
    </row>
    <row r="228" spans="1:15">
      <c r="A228">
        <f t="shared" si="15"/>
        <v>0.22800000000000017</v>
      </c>
      <c r="B228">
        <f>-44.1035</f>
        <v>-44.103499999999997</v>
      </c>
      <c r="C228">
        <v>-42.850099999999998</v>
      </c>
      <c r="D228">
        <v>-44.103400000000001</v>
      </c>
      <c r="E228">
        <f t="shared" si="12"/>
        <v>-131.05699999999999</v>
      </c>
      <c r="G228">
        <v>-49.491199999999999</v>
      </c>
      <c r="H228">
        <v>-48.169899999999998</v>
      </c>
      <c r="I228">
        <v>-49.491199999999999</v>
      </c>
      <c r="J228">
        <f t="shared" si="13"/>
        <v>-147.1523</v>
      </c>
      <c r="L228">
        <v>-44.078200000000002</v>
      </c>
      <c r="M228">
        <v>-42.8003</v>
      </c>
      <c r="N228">
        <v>-44.078200000000002</v>
      </c>
      <c r="O228">
        <f t="shared" si="14"/>
        <v>-130.95670000000001</v>
      </c>
    </row>
    <row r="229" spans="1:15">
      <c r="A229">
        <f t="shared" si="15"/>
        <v>0.22900000000000018</v>
      </c>
      <c r="B229">
        <f>-44.1232</f>
        <v>-44.123199999999997</v>
      </c>
      <c r="C229">
        <v>-42.843899999999998</v>
      </c>
      <c r="D229">
        <v>-44.123100000000001</v>
      </c>
      <c r="E229">
        <f t="shared" si="12"/>
        <v>-131.09019999999998</v>
      </c>
      <c r="G229">
        <v>-49.518000000000001</v>
      </c>
      <c r="H229">
        <v>-48.167400000000001</v>
      </c>
      <c r="I229">
        <v>-49.518000000000001</v>
      </c>
      <c r="J229">
        <f t="shared" si="13"/>
        <v>-147.20339999999999</v>
      </c>
      <c r="L229">
        <v>-44.097799999999999</v>
      </c>
      <c r="M229">
        <v>-42.7941</v>
      </c>
      <c r="N229">
        <v>-44.097799999999999</v>
      </c>
      <c r="O229">
        <f t="shared" si="14"/>
        <v>-130.9897</v>
      </c>
    </row>
    <row r="230" spans="1:15">
      <c r="A230">
        <f t="shared" si="15"/>
        <v>0.23000000000000018</v>
      </c>
      <c r="B230">
        <f>-44.1415</f>
        <v>-44.141500000000001</v>
      </c>
      <c r="C230">
        <v>-42.837000000000003</v>
      </c>
      <c r="D230">
        <v>-44.141399999999997</v>
      </c>
      <c r="E230">
        <f t="shared" si="12"/>
        <v>-131.1199</v>
      </c>
      <c r="G230">
        <v>-49.543599999999998</v>
      </c>
      <c r="H230">
        <v>-48.164099999999998</v>
      </c>
      <c r="I230">
        <v>-49.543599999999998</v>
      </c>
      <c r="J230">
        <f t="shared" si="13"/>
        <v>-147.25129999999999</v>
      </c>
      <c r="L230">
        <v>-44.116100000000003</v>
      </c>
      <c r="M230">
        <v>-42.786999999999999</v>
      </c>
      <c r="N230">
        <v>-44.116100000000003</v>
      </c>
      <c r="O230">
        <f t="shared" si="14"/>
        <v>-131.01920000000001</v>
      </c>
    </row>
    <row r="231" spans="1:15">
      <c r="A231">
        <f t="shared" si="15"/>
        <v>0.23100000000000018</v>
      </c>
      <c r="B231">
        <f>-44.1584</f>
        <v>-44.1584</v>
      </c>
      <c r="C231">
        <v>-42.829099999999997</v>
      </c>
      <c r="D231">
        <v>-44.158299999999997</v>
      </c>
      <c r="E231">
        <f t="shared" si="12"/>
        <v>-131.14580000000001</v>
      </c>
      <c r="G231">
        <v>-49.562800000000003</v>
      </c>
      <c r="H231">
        <v>-48.16</v>
      </c>
      <c r="I231">
        <v>-49.562800000000003</v>
      </c>
      <c r="J231">
        <f t="shared" si="13"/>
        <v>-147.28560000000002</v>
      </c>
      <c r="L231">
        <v>-44.132899999999999</v>
      </c>
      <c r="M231">
        <v>-42.779000000000003</v>
      </c>
      <c r="N231">
        <v>-44.132899999999999</v>
      </c>
      <c r="O231">
        <f t="shared" si="14"/>
        <v>-131.04480000000001</v>
      </c>
    </row>
    <row r="232" spans="1:15">
      <c r="A232">
        <f t="shared" si="15"/>
        <v>0.23200000000000018</v>
      </c>
      <c r="B232">
        <f>-44.1739</f>
        <v>-44.173900000000003</v>
      </c>
      <c r="C232">
        <v>-42.820300000000003</v>
      </c>
      <c r="D232">
        <v>-44.1738</v>
      </c>
      <c r="E232">
        <f t="shared" si="12"/>
        <v>-131.16800000000001</v>
      </c>
      <c r="G232">
        <v>-49.582500000000003</v>
      </c>
      <c r="H232">
        <v>-48.155099999999997</v>
      </c>
      <c r="I232">
        <v>-49.582500000000003</v>
      </c>
      <c r="J232">
        <f t="shared" si="13"/>
        <v>-147.3201</v>
      </c>
      <c r="L232">
        <v>-44.148400000000002</v>
      </c>
      <c r="M232">
        <v>-42.770099999999999</v>
      </c>
      <c r="N232">
        <v>-44.148400000000002</v>
      </c>
      <c r="O232">
        <f t="shared" si="14"/>
        <v>-131.0669</v>
      </c>
    </row>
    <row r="233" spans="1:15">
      <c r="A233">
        <f t="shared" si="15"/>
        <v>0.23300000000000018</v>
      </c>
      <c r="B233">
        <f>-44.188</f>
        <v>-44.188000000000002</v>
      </c>
      <c r="C233">
        <v>-42.810400000000001</v>
      </c>
      <c r="D233">
        <v>-44.187899999999999</v>
      </c>
      <c r="E233">
        <f t="shared" si="12"/>
        <v>-131.18630000000002</v>
      </c>
      <c r="G233">
        <v>-49.600499999999997</v>
      </c>
      <c r="H233">
        <v>-48.149099999999997</v>
      </c>
      <c r="I233">
        <v>-49.600499999999997</v>
      </c>
      <c r="J233">
        <f t="shared" si="13"/>
        <v>-147.3501</v>
      </c>
      <c r="L233">
        <v>-44.162500000000001</v>
      </c>
      <c r="M233">
        <v>-42.760100000000001</v>
      </c>
      <c r="N233">
        <v>-44.162500000000001</v>
      </c>
      <c r="O233">
        <f t="shared" si="14"/>
        <v>-131.08510000000001</v>
      </c>
    </row>
    <row r="234" spans="1:15">
      <c r="A234">
        <f t="shared" si="15"/>
        <v>0.23400000000000018</v>
      </c>
      <c r="B234">
        <f>-44.2009</f>
        <v>-44.200899999999997</v>
      </c>
      <c r="C234">
        <v>-42.799399999999999</v>
      </c>
      <c r="D234">
        <v>-44.200800000000001</v>
      </c>
      <c r="E234">
        <f t="shared" si="12"/>
        <v>-131.2011</v>
      </c>
      <c r="G234">
        <v>-49.616799999999998</v>
      </c>
      <c r="H234">
        <v>-48.142200000000003</v>
      </c>
      <c r="I234">
        <v>-49.616799999999998</v>
      </c>
      <c r="J234">
        <f t="shared" si="13"/>
        <v>-147.3758</v>
      </c>
      <c r="L234">
        <v>-44.1753</v>
      </c>
      <c r="M234">
        <v>-42.749000000000002</v>
      </c>
      <c r="N234">
        <v>-44.1753</v>
      </c>
      <c r="O234">
        <f t="shared" si="14"/>
        <v>-131.09960000000001</v>
      </c>
    </row>
    <row r="235" spans="1:15">
      <c r="A235">
        <f t="shared" si="15"/>
        <v>0.23500000000000018</v>
      </c>
      <c r="B235">
        <f>-44.2125</f>
        <v>-44.212499999999999</v>
      </c>
      <c r="C235">
        <v>-42.787199999999999</v>
      </c>
      <c r="D235">
        <v>-44.212400000000002</v>
      </c>
      <c r="E235">
        <f t="shared" si="12"/>
        <v>-131.21209999999999</v>
      </c>
      <c r="G235">
        <v>-49.631700000000002</v>
      </c>
      <c r="H235">
        <v>-48.134</v>
      </c>
      <c r="I235">
        <v>-49.631700000000002</v>
      </c>
      <c r="J235">
        <f t="shared" si="13"/>
        <v>-147.3974</v>
      </c>
      <c r="L235">
        <v>-44.186900000000001</v>
      </c>
      <c r="M235">
        <v>-42.736800000000002</v>
      </c>
      <c r="N235">
        <v>-44.186900000000001</v>
      </c>
      <c r="O235">
        <f t="shared" si="14"/>
        <v>-131.11060000000001</v>
      </c>
    </row>
    <row r="236" spans="1:15">
      <c r="A236">
        <f t="shared" si="15"/>
        <v>0.23600000000000018</v>
      </c>
      <c r="B236">
        <f>-44.223</f>
        <v>-44.222999999999999</v>
      </c>
      <c r="C236">
        <v>-42.773800000000001</v>
      </c>
      <c r="D236">
        <v>-44.222799999999999</v>
      </c>
      <c r="E236">
        <f t="shared" si="12"/>
        <v>-131.21960000000001</v>
      </c>
      <c r="G236">
        <v>-49.645099999999999</v>
      </c>
      <c r="H236">
        <v>-48.124699999999997</v>
      </c>
      <c r="I236">
        <v>-49.645099999999999</v>
      </c>
      <c r="J236">
        <f t="shared" si="13"/>
        <v>-147.41489999999999</v>
      </c>
      <c r="L236">
        <v>-44.197299999999998</v>
      </c>
      <c r="M236">
        <v>-42.723300000000002</v>
      </c>
      <c r="N236">
        <v>-44.197299999999998</v>
      </c>
      <c r="O236">
        <f t="shared" si="14"/>
        <v>-131.11790000000002</v>
      </c>
    </row>
    <row r="237" spans="1:15">
      <c r="A237">
        <f t="shared" si="15"/>
        <v>0.23700000000000018</v>
      </c>
      <c r="B237">
        <f>-44.2324</f>
        <v>-44.232399999999998</v>
      </c>
      <c r="C237">
        <v>-42.759300000000003</v>
      </c>
      <c r="D237">
        <v>-44.232300000000002</v>
      </c>
      <c r="E237">
        <f t="shared" si="12"/>
        <v>-131.22400000000002</v>
      </c>
      <c r="G237">
        <v>-49.657400000000003</v>
      </c>
      <c r="H237">
        <v>-48.114100000000001</v>
      </c>
      <c r="I237">
        <v>-49.657400000000003</v>
      </c>
      <c r="J237">
        <f t="shared" si="13"/>
        <v>-147.4289</v>
      </c>
      <c r="L237">
        <v>-44.206699999999998</v>
      </c>
      <c r="M237">
        <v>-42.7087</v>
      </c>
      <c r="N237">
        <v>-44.206699999999998</v>
      </c>
      <c r="O237">
        <f t="shared" si="14"/>
        <v>-131.12209999999999</v>
      </c>
    </row>
    <row r="238" spans="1:15">
      <c r="A238">
        <f t="shared" si="15"/>
        <v>0.23800000000000018</v>
      </c>
      <c r="B238">
        <f>-44.2409</f>
        <v>-44.240900000000003</v>
      </c>
      <c r="C238">
        <v>-42.743499999999997</v>
      </c>
      <c r="D238">
        <v>-44.240699999999997</v>
      </c>
      <c r="E238">
        <f t="shared" si="12"/>
        <v>-131.2251</v>
      </c>
      <c r="G238">
        <v>-49.668500000000002</v>
      </c>
      <c r="H238">
        <v>-48.102200000000003</v>
      </c>
      <c r="I238">
        <v>-49.668500000000002</v>
      </c>
      <c r="J238">
        <f t="shared" si="13"/>
        <v>-147.4392</v>
      </c>
      <c r="L238">
        <v>-44.215200000000003</v>
      </c>
      <c r="M238">
        <v>-42.692799999999998</v>
      </c>
      <c r="N238">
        <v>-44.215200000000003</v>
      </c>
      <c r="O238">
        <f t="shared" si="14"/>
        <v>-131.1232</v>
      </c>
    </row>
    <row r="239" spans="1:15">
      <c r="A239">
        <f t="shared" si="15"/>
        <v>0.23900000000000018</v>
      </c>
      <c r="B239">
        <f>-44.2486</f>
        <v>-44.248600000000003</v>
      </c>
      <c r="C239">
        <v>-42.726500000000001</v>
      </c>
      <c r="D239">
        <v>-44.248399999999997</v>
      </c>
      <c r="E239">
        <f t="shared" si="12"/>
        <v>-131.2235</v>
      </c>
      <c r="G239">
        <v>-49.678600000000003</v>
      </c>
      <c r="H239">
        <v>-48.089100000000002</v>
      </c>
      <c r="I239">
        <v>-49.678600000000003</v>
      </c>
      <c r="J239">
        <f t="shared" si="13"/>
        <v>-147.44630000000001</v>
      </c>
      <c r="L239">
        <v>-44.222799999999999</v>
      </c>
      <c r="M239">
        <v>-42.675800000000002</v>
      </c>
      <c r="N239">
        <v>-44.222799999999999</v>
      </c>
      <c r="O239">
        <f t="shared" si="14"/>
        <v>-131.12139999999999</v>
      </c>
    </row>
    <row r="240" spans="1:15">
      <c r="A240">
        <f t="shared" si="15"/>
        <v>0.24000000000000019</v>
      </c>
      <c r="B240">
        <f>-44.2543</f>
        <v>-44.254300000000001</v>
      </c>
      <c r="C240">
        <v>-42.708500000000001</v>
      </c>
      <c r="D240">
        <v>-44.254199999999997</v>
      </c>
      <c r="E240">
        <f t="shared" si="12"/>
        <v>-131.21699999999998</v>
      </c>
      <c r="G240">
        <v>-49.687899999999999</v>
      </c>
      <c r="H240">
        <v>-48.074800000000003</v>
      </c>
      <c r="I240">
        <v>-49.687899999999999</v>
      </c>
      <c r="J240">
        <f t="shared" si="13"/>
        <v>-147.45060000000001</v>
      </c>
      <c r="L240">
        <v>-44.228499999999997</v>
      </c>
      <c r="M240">
        <v>-42.657699999999998</v>
      </c>
      <c r="N240">
        <v>-44.228499999999997</v>
      </c>
      <c r="O240">
        <f t="shared" si="14"/>
        <v>-131.1147</v>
      </c>
    </row>
    <row r="241" spans="1:15">
      <c r="A241">
        <f t="shared" si="15"/>
        <v>0.24100000000000019</v>
      </c>
      <c r="B241">
        <f>-44.2601</f>
        <v>-44.260100000000001</v>
      </c>
      <c r="C241">
        <v>-42.689399999999999</v>
      </c>
      <c r="D241">
        <v>-44.26</v>
      </c>
      <c r="E241">
        <f t="shared" si="12"/>
        <v>-131.20949999999999</v>
      </c>
      <c r="G241">
        <v>-49.6965</v>
      </c>
      <c r="H241">
        <v>-48.059199999999997</v>
      </c>
      <c r="I241">
        <v>-49.6965</v>
      </c>
      <c r="J241">
        <f t="shared" si="13"/>
        <v>-147.4522</v>
      </c>
      <c r="L241">
        <v>-44.234299999999998</v>
      </c>
      <c r="M241">
        <v>-42.638500000000001</v>
      </c>
      <c r="N241">
        <v>-44.234299999999998</v>
      </c>
      <c r="O241">
        <f t="shared" si="14"/>
        <v>-131.1071</v>
      </c>
    </row>
    <row r="242" spans="1:15">
      <c r="A242">
        <f t="shared" si="15"/>
        <v>0.24200000000000019</v>
      </c>
      <c r="B242">
        <f>-44.2653</f>
        <v>-44.265300000000003</v>
      </c>
      <c r="C242">
        <v>-42.669400000000003</v>
      </c>
      <c r="D242">
        <v>-44.2652</v>
      </c>
      <c r="E242">
        <f t="shared" si="12"/>
        <v>-131.19990000000001</v>
      </c>
      <c r="G242">
        <v>-49.704300000000003</v>
      </c>
      <c r="H242">
        <v>-48.0426</v>
      </c>
      <c r="I242">
        <v>-49.704300000000003</v>
      </c>
      <c r="J242">
        <f t="shared" si="13"/>
        <v>-147.45120000000003</v>
      </c>
      <c r="L242">
        <v>-44.239400000000003</v>
      </c>
      <c r="M242">
        <v>-42.618400000000001</v>
      </c>
      <c r="N242">
        <v>-44.239400000000003</v>
      </c>
      <c r="O242">
        <f t="shared" si="14"/>
        <v>-131.09719999999999</v>
      </c>
    </row>
    <row r="243" spans="1:15">
      <c r="A243">
        <f t="shared" si="15"/>
        <v>0.24300000000000019</v>
      </c>
      <c r="B243">
        <f>-44.27</f>
        <v>-44.27</v>
      </c>
      <c r="C243">
        <v>-42.648499999999999</v>
      </c>
      <c r="D243">
        <v>-44.2699</v>
      </c>
      <c r="E243">
        <f t="shared" si="12"/>
        <v>-131.1884</v>
      </c>
      <c r="G243">
        <v>-49.7117</v>
      </c>
      <c r="H243">
        <v>-48.024900000000002</v>
      </c>
      <c r="I243">
        <v>-49.7117</v>
      </c>
      <c r="J243">
        <f t="shared" si="13"/>
        <v>-147.44830000000002</v>
      </c>
      <c r="L243">
        <v>-44.244</v>
      </c>
      <c r="M243">
        <v>-42.5974</v>
      </c>
      <c r="N243">
        <v>-44.244</v>
      </c>
      <c r="O243">
        <f t="shared" si="14"/>
        <v>-131.08539999999999</v>
      </c>
    </row>
    <row r="244" spans="1:15">
      <c r="A244">
        <f t="shared" si="15"/>
        <v>0.24400000000000019</v>
      </c>
      <c r="B244">
        <f>-44.2743</f>
        <v>-44.274299999999997</v>
      </c>
      <c r="C244">
        <v>-42.626800000000003</v>
      </c>
      <c r="D244">
        <v>-44.274099999999997</v>
      </c>
      <c r="E244">
        <f t="shared" si="12"/>
        <v>-131.17519999999999</v>
      </c>
      <c r="G244">
        <v>-49.718499999999999</v>
      </c>
      <c r="H244">
        <v>-48.006399999999999</v>
      </c>
      <c r="I244">
        <v>-49.718499999999999</v>
      </c>
      <c r="J244">
        <f t="shared" si="13"/>
        <v>-147.4434</v>
      </c>
      <c r="L244">
        <v>-44.248199999999997</v>
      </c>
      <c r="M244">
        <v>-42.575600000000001</v>
      </c>
      <c r="N244">
        <v>-44.248199999999997</v>
      </c>
      <c r="O244">
        <f t="shared" si="14"/>
        <v>-131.072</v>
      </c>
    </row>
    <row r="245" spans="1:15">
      <c r="A245">
        <f t="shared" si="15"/>
        <v>0.24500000000000019</v>
      </c>
      <c r="B245">
        <f>-44.2781</f>
        <v>-44.278100000000002</v>
      </c>
      <c r="C245">
        <v>-42.604399999999998</v>
      </c>
      <c r="D245">
        <v>-44.277999999999999</v>
      </c>
      <c r="E245">
        <f t="shared" si="12"/>
        <v>-131.16049999999998</v>
      </c>
      <c r="G245">
        <v>-49.724299999999999</v>
      </c>
      <c r="H245">
        <v>-47.986899999999999</v>
      </c>
      <c r="I245">
        <v>-49.724299999999999</v>
      </c>
      <c r="J245">
        <f t="shared" si="13"/>
        <v>-147.43549999999999</v>
      </c>
      <c r="L245">
        <v>-44.252000000000002</v>
      </c>
      <c r="M245">
        <v>-42.553100000000001</v>
      </c>
      <c r="N245">
        <v>-44.252000000000002</v>
      </c>
      <c r="O245">
        <f t="shared" si="14"/>
        <v>-131.05710000000002</v>
      </c>
    </row>
    <row r="246" spans="1:15">
      <c r="A246">
        <f t="shared" si="15"/>
        <v>0.24600000000000019</v>
      </c>
      <c r="B246">
        <f>-44.2817</f>
        <v>-44.281700000000001</v>
      </c>
      <c r="C246">
        <v>-42.581400000000002</v>
      </c>
      <c r="D246">
        <v>-44.281500000000001</v>
      </c>
      <c r="E246">
        <f t="shared" si="12"/>
        <v>-131.1446</v>
      </c>
      <c r="G246">
        <v>-49.729799999999997</v>
      </c>
      <c r="H246">
        <v>-47.9666</v>
      </c>
      <c r="I246">
        <v>-49.729799999999997</v>
      </c>
      <c r="J246">
        <f t="shared" si="13"/>
        <v>-147.42619999999999</v>
      </c>
      <c r="L246">
        <v>-44.255499999999998</v>
      </c>
      <c r="M246">
        <v>-42.529899999999998</v>
      </c>
      <c r="N246">
        <v>-44.255499999999998</v>
      </c>
      <c r="O246">
        <f t="shared" si="14"/>
        <v>-131.04089999999999</v>
      </c>
    </row>
    <row r="247" spans="1:15">
      <c r="A247">
        <f t="shared" si="15"/>
        <v>0.24700000000000019</v>
      </c>
      <c r="B247">
        <f>-44.285</f>
        <v>-44.284999999999997</v>
      </c>
      <c r="C247">
        <v>-42.5578</v>
      </c>
      <c r="D247">
        <v>-44.284799999999997</v>
      </c>
      <c r="E247">
        <f t="shared" si="12"/>
        <v>-131.1276</v>
      </c>
      <c r="G247">
        <v>-49.734900000000003</v>
      </c>
      <c r="H247">
        <v>-47.945599999999999</v>
      </c>
      <c r="I247">
        <v>-49.734900000000003</v>
      </c>
      <c r="J247">
        <f t="shared" si="13"/>
        <v>-147.41540000000001</v>
      </c>
      <c r="L247">
        <v>-44.258699999999997</v>
      </c>
      <c r="M247">
        <v>-42.5062</v>
      </c>
      <c r="N247">
        <v>-44.258699999999997</v>
      </c>
      <c r="O247">
        <f t="shared" si="14"/>
        <v>-131.02359999999999</v>
      </c>
    </row>
    <row r="248" spans="1:15">
      <c r="A248">
        <f t="shared" si="15"/>
        <v>0.24800000000000019</v>
      </c>
      <c r="B248">
        <f>-44.2881</f>
        <v>-44.2881</v>
      </c>
      <c r="C248">
        <v>-42.533700000000003</v>
      </c>
      <c r="D248">
        <v>-44.2879</v>
      </c>
      <c r="E248">
        <f t="shared" si="12"/>
        <v>-131.1097</v>
      </c>
      <c r="G248">
        <v>-49.739800000000002</v>
      </c>
      <c r="H248">
        <v>-47.923999999999999</v>
      </c>
      <c r="I248">
        <v>-49.739800000000002</v>
      </c>
      <c r="J248">
        <f t="shared" si="13"/>
        <v>-147.40360000000001</v>
      </c>
      <c r="L248">
        <v>-44.261699999999998</v>
      </c>
      <c r="M248">
        <v>-42.481999999999999</v>
      </c>
      <c r="N248">
        <v>-44.261699999999998</v>
      </c>
      <c r="O248">
        <f t="shared" si="14"/>
        <v>-131.00539999999998</v>
      </c>
    </row>
    <row r="249" spans="1:15">
      <c r="A249">
        <f t="shared" si="15"/>
        <v>0.24900000000000019</v>
      </c>
      <c r="B249">
        <f>-44.291</f>
        <v>-44.290999999999997</v>
      </c>
      <c r="C249">
        <v>-42.5092</v>
      </c>
      <c r="D249">
        <v>-44.290799999999997</v>
      </c>
      <c r="E249">
        <f t="shared" si="12"/>
        <v>-131.09099999999998</v>
      </c>
      <c r="G249">
        <v>-49.744399999999999</v>
      </c>
      <c r="H249">
        <v>-47.901899999999998</v>
      </c>
      <c r="I249">
        <v>-49.744399999999999</v>
      </c>
      <c r="J249">
        <f t="shared" si="13"/>
        <v>-147.39069999999998</v>
      </c>
      <c r="L249">
        <v>-44.264499999999998</v>
      </c>
      <c r="M249">
        <v>-42.4574</v>
      </c>
      <c r="N249">
        <v>-44.264499999999998</v>
      </c>
      <c r="O249">
        <f t="shared" si="14"/>
        <v>-130.9864</v>
      </c>
    </row>
    <row r="250" spans="1:15">
      <c r="A250">
        <f t="shared" si="15"/>
        <v>0.25000000000000017</v>
      </c>
      <c r="B250">
        <f>-44.2937</f>
        <v>-44.293700000000001</v>
      </c>
      <c r="C250">
        <v>-42.484400000000001</v>
      </c>
      <c r="D250">
        <v>-44.293500000000002</v>
      </c>
      <c r="E250">
        <f t="shared" si="12"/>
        <v>-131.07159999999999</v>
      </c>
      <c r="G250">
        <v>-49.748800000000003</v>
      </c>
      <c r="H250">
        <v>-47.879399999999997</v>
      </c>
      <c r="I250">
        <v>-49.748800000000003</v>
      </c>
      <c r="J250">
        <f t="shared" si="13"/>
        <v>-147.37700000000001</v>
      </c>
      <c r="L250">
        <v>-44.267099999999999</v>
      </c>
      <c r="M250">
        <v>-42.432400000000001</v>
      </c>
      <c r="N250">
        <v>-44.267099999999999</v>
      </c>
      <c r="O250">
        <f t="shared" si="14"/>
        <v>-130.9666</v>
      </c>
    </row>
    <row r="251" spans="1:15">
      <c r="A251">
        <f t="shared" si="15"/>
        <v>0.25100000000000017</v>
      </c>
      <c r="B251">
        <f>-44.2962</f>
        <v>-44.296199999999999</v>
      </c>
      <c r="C251">
        <v>-42.459200000000003</v>
      </c>
      <c r="D251">
        <v>-44.295999999999999</v>
      </c>
      <c r="E251">
        <f t="shared" si="12"/>
        <v>-131.0514</v>
      </c>
      <c r="G251">
        <v>-49.753</v>
      </c>
      <c r="H251">
        <v>-47.856499999999997</v>
      </c>
      <c r="I251">
        <v>-49.753</v>
      </c>
      <c r="J251">
        <f t="shared" si="13"/>
        <v>-147.36250000000001</v>
      </c>
      <c r="L251">
        <v>-44.269599999999997</v>
      </c>
      <c r="M251">
        <v>-42.4071</v>
      </c>
      <c r="N251">
        <v>-44.269599999999997</v>
      </c>
      <c r="O251">
        <f t="shared" si="14"/>
        <v>-130.94630000000001</v>
      </c>
    </row>
    <row r="252" spans="1:15">
      <c r="A252">
        <f t="shared" si="15"/>
        <v>0.25200000000000017</v>
      </c>
      <c r="B252">
        <f>-44.2986</f>
        <v>-44.2986</v>
      </c>
      <c r="C252">
        <v>-42.433700000000002</v>
      </c>
      <c r="D252">
        <v>-44.298400000000001</v>
      </c>
      <c r="E252">
        <f t="shared" si="12"/>
        <v>-131.03070000000002</v>
      </c>
      <c r="G252">
        <v>-49.757100000000001</v>
      </c>
      <c r="H252">
        <v>-47.833199999999998</v>
      </c>
      <c r="I252">
        <v>-49.757100000000001</v>
      </c>
      <c r="J252">
        <f t="shared" si="13"/>
        <v>-147.34739999999999</v>
      </c>
      <c r="L252">
        <v>-44.271900000000002</v>
      </c>
      <c r="M252">
        <v>-42.381399999999999</v>
      </c>
      <c r="N252">
        <v>-44.271900000000002</v>
      </c>
      <c r="O252">
        <f t="shared" si="14"/>
        <v>-130.92520000000002</v>
      </c>
    </row>
    <row r="253" spans="1:15">
      <c r="A253">
        <f t="shared" si="15"/>
        <v>0.25300000000000017</v>
      </c>
      <c r="B253">
        <f>-44.3009</f>
        <v>-44.300899999999999</v>
      </c>
      <c r="C253">
        <v>-42.407899999999998</v>
      </c>
      <c r="D253">
        <v>-44.300699999999999</v>
      </c>
      <c r="E253">
        <f t="shared" si="12"/>
        <v>-131.0095</v>
      </c>
      <c r="G253">
        <v>-49.761000000000003</v>
      </c>
      <c r="H253">
        <v>-47.809600000000003</v>
      </c>
      <c r="I253">
        <v>-49.761000000000003</v>
      </c>
      <c r="J253">
        <f t="shared" si="13"/>
        <v>-147.33160000000001</v>
      </c>
      <c r="L253">
        <v>-44.2742</v>
      </c>
      <c r="M253">
        <v>-42.355499999999999</v>
      </c>
      <c r="N253">
        <v>-44.2742</v>
      </c>
      <c r="O253">
        <f t="shared" si="14"/>
        <v>-130.90389999999999</v>
      </c>
    </row>
    <row r="254" spans="1:15">
      <c r="A254">
        <f t="shared" si="15"/>
        <v>0.25400000000000017</v>
      </c>
      <c r="B254">
        <f>-44.3031</f>
        <v>-44.303100000000001</v>
      </c>
      <c r="C254">
        <v>-42.381900000000002</v>
      </c>
      <c r="D254">
        <v>-44.302900000000001</v>
      </c>
      <c r="E254">
        <f t="shared" si="12"/>
        <v>-130.9879</v>
      </c>
      <c r="G254">
        <v>-49.764899999999997</v>
      </c>
      <c r="H254">
        <v>-47.785699999999999</v>
      </c>
      <c r="I254">
        <v>-49.764899999999997</v>
      </c>
      <c r="J254">
        <f t="shared" si="13"/>
        <v>-147.31549999999999</v>
      </c>
      <c r="L254">
        <v>-44.276299999999999</v>
      </c>
      <c r="M254">
        <v>-42.3294</v>
      </c>
      <c r="N254">
        <v>-44.276299999999999</v>
      </c>
      <c r="O254">
        <f t="shared" si="14"/>
        <v>-130.88200000000001</v>
      </c>
    </row>
    <row r="255" spans="1:15">
      <c r="A255">
        <f t="shared" si="15"/>
        <v>0.25500000000000017</v>
      </c>
      <c r="B255">
        <f>-44.3053</f>
        <v>-44.305300000000003</v>
      </c>
      <c r="C255">
        <v>-42.355800000000002</v>
      </c>
      <c r="D255">
        <v>-44.305</v>
      </c>
      <c r="E255">
        <f t="shared" si="12"/>
        <v>-130.96610000000001</v>
      </c>
      <c r="G255">
        <v>-49.768599999999999</v>
      </c>
      <c r="H255">
        <v>-47.761600000000001</v>
      </c>
      <c r="I255">
        <v>-49.768599999999999</v>
      </c>
      <c r="J255">
        <f t="shared" si="13"/>
        <v>-147.2988</v>
      </c>
      <c r="L255">
        <v>-44.278300000000002</v>
      </c>
      <c r="M255">
        <v>-42.302999999999997</v>
      </c>
      <c r="N255">
        <v>-44.278300000000002</v>
      </c>
      <c r="O255">
        <f t="shared" si="14"/>
        <v>-130.8596</v>
      </c>
    </row>
    <row r="256" spans="1:15">
      <c r="A256">
        <f t="shared" si="15"/>
        <v>0.25600000000000017</v>
      </c>
      <c r="B256">
        <f>-44.3073</f>
        <v>-44.307299999999998</v>
      </c>
      <c r="C256">
        <v>-42.3294</v>
      </c>
      <c r="D256">
        <v>-44.307000000000002</v>
      </c>
      <c r="E256">
        <f t="shared" si="12"/>
        <v>-130.94369999999998</v>
      </c>
      <c r="G256">
        <v>-49.772199999999998</v>
      </c>
      <c r="H256">
        <v>-47.737200000000001</v>
      </c>
      <c r="I256">
        <v>-49.772199999999998</v>
      </c>
      <c r="J256">
        <f t="shared" si="13"/>
        <v>-147.2816</v>
      </c>
      <c r="L256">
        <v>-44.280200000000001</v>
      </c>
      <c r="M256">
        <v>-42.276499999999999</v>
      </c>
      <c r="N256">
        <v>-44.280200000000001</v>
      </c>
      <c r="O256">
        <f t="shared" si="14"/>
        <v>-130.83690000000001</v>
      </c>
    </row>
    <row r="257" spans="1:15">
      <c r="A257">
        <f t="shared" si="15"/>
        <v>0.25700000000000017</v>
      </c>
      <c r="B257">
        <f>-44.3092</f>
        <v>-44.309199999999997</v>
      </c>
      <c r="C257">
        <v>-42.296799999999998</v>
      </c>
      <c r="D257">
        <v>-44.308999999999997</v>
      </c>
      <c r="E257">
        <f t="shared" si="12"/>
        <v>-130.91499999999999</v>
      </c>
      <c r="G257">
        <v>-49.775799999999997</v>
      </c>
      <c r="H257">
        <v>-47.712699999999998</v>
      </c>
      <c r="I257">
        <v>-49.775799999999997</v>
      </c>
      <c r="J257">
        <f t="shared" si="13"/>
        <v>-147.26429999999999</v>
      </c>
      <c r="L257">
        <v>-44.2821</v>
      </c>
      <c r="M257">
        <v>-42.244599999999998</v>
      </c>
      <c r="N257">
        <v>-44.2821</v>
      </c>
      <c r="O257">
        <f t="shared" si="14"/>
        <v>-130.80880000000002</v>
      </c>
    </row>
    <row r="258" spans="1:15">
      <c r="A258">
        <f t="shared" si="15"/>
        <v>0.25800000000000017</v>
      </c>
      <c r="B258">
        <f>-44.311</f>
        <v>-44.311</v>
      </c>
      <c r="C258">
        <v>-42.2669</v>
      </c>
      <c r="D258">
        <v>-44.3108</v>
      </c>
      <c r="E258">
        <f t="shared" ref="E258:E269" si="16">SUM(B258:D258)</f>
        <v>-130.8887</v>
      </c>
      <c r="G258">
        <v>-49.779299999999999</v>
      </c>
      <c r="H258">
        <v>-47.688000000000002</v>
      </c>
      <c r="I258">
        <v>-49.779299999999999</v>
      </c>
      <c r="J258">
        <f t="shared" ref="J258:J269" si="17">SUM(G258:I258)</f>
        <v>-147.2466</v>
      </c>
      <c r="L258">
        <v>-44.283799999999999</v>
      </c>
      <c r="M258">
        <v>-42.214399999999998</v>
      </c>
      <c r="N258">
        <v>-44.283799999999999</v>
      </c>
      <c r="O258">
        <f t="shared" ref="O258:O300" si="18">SUM(L258:N258)</f>
        <v>-130.78199999999998</v>
      </c>
    </row>
    <row r="259" spans="1:15">
      <c r="A259">
        <f t="shared" ref="A259:A270" si="19">A258+0.001</f>
        <v>0.25900000000000017</v>
      </c>
      <c r="B259">
        <f>-44.3128</f>
        <v>-44.312800000000003</v>
      </c>
      <c r="C259">
        <v>-42.236499999999999</v>
      </c>
      <c r="D259">
        <v>-44.312600000000003</v>
      </c>
      <c r="E259">
        <f t="shared" si="16"/>
        <v>-130.86189999999999</v>
      </c>
      <c r="G259">
        <v>-49.782600000000002</v>
      </c>
      <c r="H259">
        <v>-47.6631</v>
      </c>
      <c r="I259">
        <v>-49.782600000000002</v>
      </c>
      <c r="J259">
        <f t="shared" si="17"/>
        <v>-147.22829999999999</v>
      </c>
      <c r="L259">
        <v>-44.285499999999999</v>
      </c>
      <c r="M259">
        <v>-42.183700000000002</v>
      </c>
      <c r="N259">
        <v>-44.285499999999999</v>
      </c>
      <c r="O259">
        <f t="shared" si="18"/>
        <v>-130.75470000000001</v>
      </c>
    </row>
    <row r="260" spans="1:15">
      <c r="A260">
        <f t="shared" si="19"/>
        <v>0.26000000000000018</v>
      </c>
      <c r="B260">
        <f>-44.3145</f>
        <v>-44.314500000000002</v>
      </c>
      <c r="C260">
        <v>-42.2057</v>
      </c>
      <c r="D260">
        <v>-44.314300000000003</v>
      </c>
      <c r="E260">
        <f t="shared" si="16"/>
        <v>-130.83449999999999</v>
      </c>
      <c r="G260">
        <v>-49.786000000000001</v>
      </c>
      <c r="H260">
        <v>-47.638100000000001</v>
      </c>
      <c r="I260">
        <v>-49.786000000000001</v>
      </c>
      <c r="J260">
        <f t="shared" si="17"/>
        <v>-147.21010000000001</v>
      </c>
      <c r="L260">
        <v>-44.287100000000002</v>
      </c>
      <c r="M260">
        <v>-42.152700000000003</v>
      </c>
      <c r="N260">
        <v>-44.287100000000002</v>
      </c>
      <c r="O260">
        <f t="shared" si="18"/>
        <v>-130.7269</v>
      </c>
    </row>
    <row r="261" spans="1:15">
      <c r="A261">
        <f t="shared" si="19"/>
        <v>0.26100000000000018</v>
      </c>
      <c r="B261">
        <f>-44.3162</f>
        <v>-44.316200000000002</v>
      </c>
      <c r="C261">
        <v>-42.174700000000001</v>
      </c>
      <c r="D261">
        <v>-44.315899999999999</v>
      </c>
      <c r="E261">
        <f t="shared" si="16"/>
        <v>-130.80680000000001</v>
      </c>
      <c r="G261">
        <v>-49.789200000000001</v>
      </c>
      <c r="H261">
        <v>-47.611800000000002</v>
      </c>
      <c r="I261">
        <v>-49.789200000000001</v>
      </c>
      <c r="J261">
        <f t="shared" si="17"/>
        <v>-147.1902</v>
      </c>
      <c r="L261">
        <v>-44.288699999999999</v>
      </c>
      <c r="M261">
        <v>-42.121499999999997</v>
      </c>
      <c r="N261">
        <v>-44.288699999999999</v>
      </c>
      <c r="O261">
        <f t="shared" si="18"/>
        <v>-130.69890000000001</v>
      </c>
    </row>
    <row r="262" spans="1:15">
      <c r="A262">
        <f t="shared" si="19"/>
        <v>0.26200000000000018</v>
      </c>
      <c r="B262">
        <f>-44.3177</f>
        <v>-44.317700000000002</v>
      </c>
      <c r="C262">
        <v>-42.1434</v>
      </c>
      <c r="D262">
        <v>-44.317500000000003</v>
      </c>
      <c r="E262">
        <f t="shared" si="16"/>
        <v>-130.77860000000001</v>
      </c>
      <c r="G262">
        <v>-49.792400000000001</v>
      </c>
      <c r="H262">
        <v>-47.579799999999999</v>
      </c>
      <c r="I262">
        <v>-49.792400000000001</v>
      </c>
      <c r="J262">
        <f t="shared" si="17"/>
        <v>-147.16460000000001</v>
      </c>
      <c r="L262">
        <v>-44.290199999999999</v>
      </c>
      <c r="M262">
        <v>-42.09</v>
      </c>
      <c r="N262">
        <v>-44.290199999999999</v>
      </c>
      <c r="O262">
        <f t="shared" si="18"/>
        <v>-130.6704</v>
      </c>
    </row>
    <row r="263" spans="1:15">
      <c r="A263">
        <f t="shared" si="19"/>
        <v>0.26300000000000018</v>
      </c>
      <c r="B263">
        <f>-44.3192</f>
        <v>-44.319200000000002</v>
      </c>
      <c r="C263">
        <v>-42.111899999999999</v>
      </c>
      <c r="D263">
        <v>-44.319000000000003</v>
      </c>
      <c r="E263">
        <f t="shared" si="16"/>
        <v>-130.7501</v>
      </c>
      <c r="G263">
        <v>-49.795499999999997</v>
      </c>
      <c r="H263">
        <v>-47.550899999999999</v>
      </c>
      <c r="I263">
        <v>-49.795499999999997</v>
      </c>
      <c r="J263">
        <f t="shared" si="17"/>
        <v>-147.14189999999999</v>
      </c>
      <c r="L263">
        <v>-44.291600000000003</v>
      </c>
      <c r="M263">
        <v>-42.058399999999999</v>
      </c>
      <c r="N263">
        <v>-44.291600000000003</v>
      </c>
      <c r="O263">
        <f t="shared" si="18"/>
        <v>-130.64159999999998</v>
      </c>
    </row>
    <row r="264" spans="1:15">
      <c r="A264">
        <f t="shared" si="19"/>
        <v>0.26400000000000018</v>
      </c>
      <c r="B264">
        <f>-44.3207</f>
        <v>-44.320700000000002</v>
      </c>
      <c r="C264">
        <v>-42.080399999999997</v>
      </c>
      <c r="D264">
        <v>-44.320399999999999</v>
      </c>
      <c r="E264">
        <f t="shared" si="16"/>
        <v>-130.72149999999999</v>
      </c>
      <c r="G264">
        <v>-49.7986</v>
      </c>
      <c r="H264">
        <v>-47.521599999999999</v>
      </c>
      <c r="I264">
        <v>-49.7986</v>
      </c>
      <c r="J264">
        <f t="shared" si="17"/>
        <v>-147.11879999999999</v>
      </c>
      <c r="L264">
        <v>-44.292900000000003</v>
      </c>
      <c r="M264">
        <v>-42.026600000000002</v>
      </c>
      <c r="N264">
        <v>-44.292900000000003</v>
      </c>
      <c r="O264">
        <f t="shared" si="18"/>
        <v>-130.61240000000001</v>
      </c>
    </row>
    <row r="265" spans="1:15">
      <c r="A265">
        <f t="shared" si="19"/>
        <v>0.26500000000000018</v>
      </c>
      <c r="B265">
        <f>-44.322</f>
        <v>-44.322000000000003</v>
      </c>
      <c r="C265">
        <v>-42.048699999999997</v>
      </c>
      <c r="D265">
        <v>-44.321800000000003</v>
      </c>
      <c r="E265">
        <f t="shared" si="16"/>
        <v>-130.6925</v>
      </c>
      <c r="G265">
        <v>-49.801499999999997</v>
      </c>
      <c r="H265">
        <v>-47.491999999999997</v>
      </c>
      <c r="I265">
        <v>-49.801499999999997</v>
      </c>
      <c r="J265">
        <f t="shared" si="17"/>
        <v>-147.095</v>
      </c>
      <c r="L265">
        <v>-44.294199999999996</v>
      </c>
      <c r="M265">
        <v>-41.994799999999998</v>
      </c>
      <c r="N265">
        <v>-44.294199999999996</v>
      </c>
      <c r="O265">
        <f t="shared" si="18"/>
        <v>-130.58319999999998</v>
      </c>
    </row>
    <row r="266" spans="1:15">
      <c r="A266">
        <f t="shared" si="19"/>
        <v>0.26600000000000018</v>
      </c>
      <c r="B266">
        <f>-44.3233</f>
        <v>-44.323300000000003</v>
      </c>
      <c r="C266">
        <v>-42.0169</v>
      </c>
      <c r="D266">
        <v>-44.323099999999997</v>
      </c>
      <c r="E266">
        <f t="shared" si="16"/>
        <v>-130.66329999999999</v>
      </c>
      <c r="G266">
        <v>-49.804499999999997</v>
      </c>
      <c r="H266">
        <v>-47.462000000000003</v>
      </c>
      <c r="I266">
        <v>-49.804499999999997</v>
      </c>
      <c r="J266">
        <f t="shared" si="17"/>
        <v>-147.071</v>
      </c>
      <c r="L266">
        <v>-44.295400000000001</v>
      </c>
      <c r="M266">
        <v>-41.962800000000001</v>
      </c>
      <c r="N266">
        <v>-44.295400000000001</v>
      </c>
      <c r="O266">
        <f t="shared" si="18"/>
        <v>-130.55360000000002</v>
      </c>
    </row>
    <row r="267" spans="1:15">
      <c r="A267">
        <f t="shared" si="19"/>
        <v>0.26700000000000018</v>
      </c>
      <c r="B267">
        <f>-44.3246</f>
        <v>-44.324599999999997</v>
      </c>
      <c r="C267">
        <v>-41.984999999999999</v>
      </c>
      <c r="D267">
        <v>-44.324300000000001</v>
      </c>
      <c r="E267">
        <f t="shared" si="16"/>
        <v>-130.63389999999998</v>
      </c>
      <c r="G267">
        <v>-49.807299999999998</v>
      </c>
      <c r="H267">
        <v>-47.432000000000002</v>
      </c>
      <c r="I267">
        <v>-49.807299999999998</v>
      </c>
      <c r="J267">
        <f t="shared" si="17"/>
        <v>-147.04660000000001</v>
      </c>
      <c r="L267">
        <v>-44.296599999999998</v>
      </c>
      <c r="M267">
        <v>-41.930799999999998</v>
      </c>
      <c r="N267">
        <v>-44.296599999999998</v>
      </c>
      <c r="O267">
        <f t="shared" si="18"/>
        <v>-130.524</v>
      </c>
    </row>
    <row r="268" spans="1:15">
      <c r="A268">
        <f t="shared" si="19"/>
        <v>0.26800000000000018</v>
      </c>
      <c r="B268">
        <f>-44.3258</f>
        <v>-44.325800000000001</v>
      </c>
      <c r="C268">
        <v>-41.953000000000003</v>
      </c>
      <c r="D268">
        <v>-44.325499999999998</v>
      </c>
      <c r="E268">
        <f t="shared" si="16"/>
        <v>-130.60429999999999</v>
      </c>
      <c r="G268">
        <v>-49.810099999999998</v>
      </c>
      <c r="H268">
        <v>-47.401699999999998</v>
      </c>
      <c r="I268">
        <v>-49.810099999999998</v>
      </c>
      <c r="J268">
        <f t="shared" si="17"/>
        <v>-147.02189999999999</v>
      </c>
      <c r="L268">
        <v>-44.297699999999999</v>
      </c>
      <c r="M268">
        <v>-41.898600000000002</v>
      </c>
      <c r="N268">
        <v>-44.297699999999999</v>
      </c>
      <c r="O268">
        <f t="shared" si="18"/>
        <v>-130.494</v>
      </c>
    </row>
    <row r="269" spans="1:15">
      <c r="A269">
        <f t="shared" si="19"/>
        <v>0.26900000000000018</v>
      </c>
      <c r="B269">
        <f>-44.3269</f>
        <v>-44.326900000000002</v>
      </c>
      <c r="C269">
        <v>-41.920900000000003</v>
      </c>
      <c r="D269">
        <v>-44.326599999999999</v>
      </c>
      <c r="E269">
        <f t="shared" si="16"/>
        <v>-130.57440000000003</v>
      </c>
      <c r="G269">
        <v>-49.812899999999999</v>
      </c>
      <c r="H269">
        <v>-47.371400000000001</v>
      </c>
      <c r="I269">
        <v>-49.812899999999999</v>
      </c>
      <c r="J269">
        <f t="shared" si="17"/>
        <v>-146.99720000000002</v>
      </c>
      <c r="L269">
        <v>-44.298699999999997</v>
      </c>
      <c r="M269">
        <v>-41.866399999999999</v>
      </c>
      <c r="N269">
        <v>-44.298699999999997</v>
      </c>
      <c r="O269">
        <f t="shared" si="18"/>
        <v>-130.46379999999999</v>
      </c>
    </row>
    <row r="270" spans="1:15">
      <c r="A270">
        <f t="shared" si="19"/>
        <v>0.27000000000000018</v>
      </c>
      <c r="B270">
        <f>-44.3279</f>
        <v>-44.3279</v>
      </c>
      <c r="C270">
        <v>-41.888800000000003</v>
      </c>
      <c r="L270">
        <v>-44.299700000000001</v>
      </c>
      <c r="M270">
        <v>-41.834099999999999</v>
      </c>
      <c r="N270">
        <v>-44.299700000000001</v>
      </c>
      <c r="O270">
        <f t="shared" si="18"/>
        <v>-130.43350000000001</v>
      </c>
    </row>
    <row r="271" spans="1:15">
      <c r="L271">
        <v>-44.3005</v>
      </c>
      <c r="M271">
        <v>-41.801699999999997</v>
      </c>
      <c r="N271">
        <v>-44.3005</v>
      </c>
      <c r="O271">
        <f t="shared" si="18"/>
        <v>-130.40269999999998</v>
      </c>
    </row>
    <row r="272" spans="1:15">
      <c r="L272">
        <v>-44.301400000000001</v>
      </c>
      <c r="M272">
        <v>-41.769300000000001</v>
      </c>
      <c r="N272">
        <v>-44.301400000000001</v>
      </c>
      <c r="O272">
        <f t="shared" si="18"/>
        <v>-130.37209999999999</v>
      </c>
    </row>
    <row r="273" spans="12:15">
      <c r="L273">
        <v>-44.302100000000003</v>
      </c>
      <c r="M273">
        <v>-41.736699999999999</v>
      </c>
      <c r="N273">
        <v>-44.302100000000003</v>
      </c>
      <c r="O273">
        <f t="shared" si="18"/>
        <v>-130.3409</v>
      </c>
    </row>
    <row r="274" spans="12:15">
      <c r="L274">
        <v>-44.302799999999998</v>
      </c>
      <c r="M274">
        <v>-41.704099999999997</v>
      </c>
      <c r="N274">
        <v>-44.302799999999998</v>
      </c>
      <c r="O274">
        <f t="shared" si="18"/>
        <v>-130.30969999999999</v>
      </c>
    </row>
    <row r="275" spans="12:15">
      <c r="L275">
        <v>-44.303400000000003</v>
      </c>
      <c r="M275">
        <v>-41.671300000000002</v>
      </c>
      <c r="N275">
        <v>-44.303400000000003</v>
      </c>
      <c r="O275">
        <f t="shared" si="18"/>
        <v>-130.27810000000002</v>
      </c>
    </row>
    <row r="276" spans="12:15">
      <c r="L276">
        <v>-44.303899999999999</v>
      </c>
      <c r="M276">
        <v>-41.637599999999999</v>
      </c>
      <c r="N276">
        <v>-44.303899999999999</v>
      </c>
      <c r="O276">
        <f t="shared" si="18"/>
        <v>-130.24539999999999</v>
      </c>
    </row>
    <row r="277" spans="12:15">
      <c r="L277">
        <v>-44.304299999999998</v>
      </c>
      <c r="M277">
        <v>-41.604399999999998</v>
      </c>
      <c r="N277">
        <v>-44.304299999999998</v>
      </c>
      <c r="O277">
        <f t="shared" si="18"/>
        <v>-130.21299999999999</v>
      </c>
    </row>
    <row r="278" spans="12:15">
      <c r="L278">
        <v>-44.304600000000001</v>
      </c>
      <c r="M278">
        <v>-41.570999999999998</v>
      </c>
      <c r="N278">
        <v>-44.304600000000001</v>
      </c>
      <c r="O278">
        <f t="shared" si="18"/>
        <v>-130.18019999999999</v>
      </c>
    </row>
    <row r="279" spans="12:15">
      <c r="L279">
        <v>-44.304900000000004</v>
      </c>
      <c r="M279">
        <v>-41.537399999999998</v>
      </c>
      <c r="N279">
        <v>-44.304900000000004</v>
      </c>
      <c r="O279">
        <f t="shared" si="18"/>
        <v>-130.1472</v>
      </c>
    </row>
    <row r="280" spans="12:15">
      <c r="L280">
        <v>-44.305</v>
      </c>
      <c r="M280">
        <v>-41.503799999999998</v>
      </c>
      <c r="N280">
        <v>-44.305</v>
      </c>
      <c r="O280">
        <f t="shared" si="18"/>
        <v>-130.1138</v>
      </c>
    </row>
    <row r="281" spans="12:15">
      <c r="L281">
        <v>-44.305</v>
      </c>
      <c r="M281">
        <v>-41.470100000000002</v>
      </c>
      <c r="N281">
        <v>-44.305</v>
      </c>
      <c r="O281">
        <f t="shared" si="18"/>
        <v>-130.08010000000002</v>
      </c>
    </row>
    <row r="282" spans="12:15">
      <c r="L282">
        <v>-44.304900000000004</v>
      </c>
      <c r="M282">
        <v>-41.436300000000003</v>
      </c>
      <c r="N282">
        <v>-44.304900000000004</v>
      </c>
      <c r="O282">
        <f t="shared" si="18"/>
        <v>-130.04610000000002</v>
      </c>
    </row>
    <row r="283" spans="12:15">
      <c r="L283">
        <v>-44.304699999999997</v>
      </c>
      <c r="M283">
        <v>-41.402500000000003</v>
      </c>
      <c r="N283">
        <v>-44.304699999999997</v>
      </c>
      <c r="O283">
        <f t="shared" si="18"/>
        <v>-130.0119</v>
      </c>
    </row>
    <row r="284" spans="12:15">
      <c r="L284">
        <v>-44.304400000000001</v>
      </c>
      <c r="M284">
        <v>-41.368499999999997</v>
      </c>
      <c r="N284">
        <v>-44.304400000000001</v>
      </c>
      <c r="O284">
        <f t="shared" si="18"/>
        <v>-129.97730000000001</v>
      </c>
    </row>
    <row r="285" spans="12:15">
      <c r="L285">
        <v>-44.303899999999999</v>
      </c>
      <c r="M285">
        <v>-41.334499999999998</v>
      </c>
      <c r="N285">
        <v>-44.303899999999999</v>
      </c>
      <c r="O285">
        <f t="shared" si="18"/>
        <v>-129.94229999999999</v>
      </c>
    </row>
    <row r="286" spans="12:15">
      <c r="L286">
        <v>-44.303199999999997</v>
      </c>
      <c r="M286">
        <v>-41.3003</v>
      </c>
      <c r="N286">
        <v>-44.303199999999997</v>
      </c>
      <c r="O286">
        <f t="shared" si="18"/>
        <v>-129.9067</v>
      </c>
    </row>
    <row r="287" spans="12:15">
      <c r="L287">
        <v>-44.302399999999999</v>
      </c>
      <c r="M287">
        <v>-41.266100000000002</v>
      </c>
      <c r="N287">
        <v>-44.302399999999999</v>
      </c>
      <c r="O287">
        <f t="shared" si="18"/>
        <v>-129.87090000000001</v>
      </c>
    </row>
    <row r="288" spans="12:15">
      <c r="L288">
        <v>-44.301299999999998</v>
      </c>
      <c r="M288">
        <v>-41.2318</v>
      </c>
      <c r="N288">
        <v>-44.301299999999998</v>
      </c>
      <c r="O288">
        <f t="shared" si="18"/>
        <v>-129.83439999999999</v>
      </c>
    </row>
    <row r="289" spans="12:15">
      <c r="L289">
        <v>-44.3001</v>
      </c>
      <c r="M289">
        <v>-41.197299999999998</v>
      </c>
      <c r="N289">
        <v>-44.3001</v>
      </c>
      <c r="O289">
        <f t="shared" si="18"/>
        <v>-129.79750000000001</v>
      </c>
    </row>
    <row r="290" spans="12:15">
      <c r="L290">
        <v>-44.295400000000001</v>
      </c>
      <c r="M290">
        <v>-41.162799999999997</v>
      </c>
      <c r="N290">
        <v>-44.295400000000001</v>
      </c>
      <c r="O290">
        <f t="shared" si="18"/>
        <v>-129.75360000000001</v>
      </c>
    </row>
    <row r="291" spans="12:15">
      <c r="L291">
        <v>-44.291800000000002</v>
      </c>
      <c r="M291">
        <v>-41.1282</v>
      </c>
      <c r="N291">
        <v>-44.291800000000002</v>
      </c>
      <c r="O291">
        <f t="shared" si="18"/>
        <v>-129.71180000000001</v>
      </c>
    </row>
    <row r="292" spans="12:15">
      <c r="L292">
        <v>-44.287700000000001</v>
      </c>
      <c r="M292">
        <v>-41.093400000000003</v>
      </c>
      <c r="N292">
        <v>-44.287700000000001</v>
      </c>
      <c r="O292">
        <f t="shared" si="18"/>
        <v>-129.6688</v>
      </c>
    </row>
    <row r="293" spans="12:15">
      <c r="L293">
        <v>-44.283099999999997</v>
      </c>
      <c r="M293">
        <v>-41.058599999999998</v>
      </c>
      <c r="N293">
        <v>-44.283099999999997</v>
      </c>
      <c r="O293">
        <f t="shared" si="18"/>
        <v>-129.62479999999999</v>
      </c>
    </row>
    <row r="294" spans="12:15">
      <c r="L294">
        <v>-44.277999999999999</v>
      </c>
      <c r="M294">
        <v>-41.023600000000002</v>
      </c>
      <c r="N294">
        <v>-44.277999999999999</v>
      </c>
      <c r="O294">
        <f t="shared" si="18"/>
        <v>-129.5796</v>
      </c>
    </row>
    <row r="295" spans="12:15">
      <c r="L295">
        <v>-44.272500000000001</v>
      </c>
      <c r="M295">
        <v>-40.988399999999999</v>
      </c>
      <c r="N295">
        <v>-44.272500000000001</v>
      </c>
      <c r="O295">
        <f t="shared" si="18"/>
        <v>-129.5334</v>
      </c>
    </row>
    <row r="296" spans="12:15">
      <c r="L296">
        <v>-44.266599999999997</v>
      </c>
      <c r="M296">
        <v>-40.953200000000002</v>
      </c>
      <c r="N296">
        <v>-44.266599999999997</v>
      </c>
      <c r="O296">
        <f t="shared" si="18"/>
        <v>-129.4864</v>
      </c>
    </row>
    <row r="297" spans="12:15">
      <c r="L297">
        <v>-44.260199999999998</v>
      </c>
      <c r="M297">
        <v>-40.917700000000004</v>
      </c>
      <c r="N297">
        <v>-44.260199999999998</v>
      </c>
      <c r="O297">
        <f t="shared" si="18"/>
        <v>-129.43809999999999</v>
      </c>
    </row>
    <row r="298" spans="12:15">
      <c r="L298">
        <v>-44.253399999999999</v>
      </c>
      <c r="M298">
        <v>-40.882100000000001</v>
      </c>
      <c r="N298">
        <v>-44.253399999999999</v>
      </c>
      <c r="O298">
        <f t="shared" si="18"/>
        <v>-129.38890000000001</v>
      </c>
    </row>
    <row r="299" spans="12:15">
      <c r="L299">
        <v>-44.246099999999998</v>
      </c>
      <c r="M299">
        <v>-40.846299999999999</v>
      </c>
      <c r="N299">
        <v>-44.246099999999998</v>
      </c>
      <c r="O299">
        <f t="shared" si="18"/>
        <v>-129.33850000000001</v>
      </c>
    </row>
    <row r="300" spans="12:15">
      <c r="L300">
        <v>-44.238300000000002</v>
      </c>
      <c r="M300">
        <v>-40.810400000000001</v>
      </c>
      <c r="N300">
        <v>-44.238300000000002</v>
      </c>
      <c r="O300">
        <f t="shared" si="18"/>
        <v>-129.28700000000001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nodeReaction_po.txt</vt:lpstr>
    </vt:vector>
  </TitlesOfParts>
  <Company>GEM Foundation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 Casotto</dc:creator>
  <cp:lastModifiedBy>Chiara Casotto</cp:lastModifiedBy>
  <dcterms:created xsi:type="dcterms:W3CDTF">2014-12-03T15:26:57Z</dcterms:created>
  <dcterms:modified xsi:type="dcterms:W3CDTF">2014-12-03T15:57:11Z</dcterms:modified>
</cp:coreProperties>
</file>