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8174\Desktop\"/>
    </mc:Choice>
  </mc:AlternateContent>
  <bookViews>
    <workbookView xWindow="0" yWindow="1200" windowWidth="15600" windowHeight="8340" tabRatio="656" activeTab="1"/>
  </bookViews>
  <sheets>
    <sheet name="Comp AY 2015-16" sheetId="6" r:id="rId1"/>
    <sheet name="FS AY 2015-16" sheetId="1" r:id="rId2"/>
  </sheets>
  <externalReferences>
    <externalReference r:id="rId3"/>
  </externalReferences>
  <definedNames>
    <definedName name="a">#REF!</definedName>
    <definedName name="cmb_TDS2.StateCode">[1]IT_DDTP!$H$65:$H$100</definedName>
    <definedName name="_xlnm.Print_Area" localSheetId="0">'Comp AY 2015-16'!$A$1:$H$33</definedName>
    <definedName name="_xlnm.Print_Area" localSheetId="1">'FS AY 2015-16'!$A$1:$F$46</definedName>
    <definedName name="_xlnm.Print_Area">#REF!</definedName>
    <definedName name="PRINT_AREA_MI" localSheetId="0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6" l="1"/>
  <c r="A2" i="1"/>
  <c r="C12" i="1"/>
  <c r="F28" i="1"/>
  <c r="G15" i="6" l="1"/>
  <c r="E25" i="1"/>
  <c r="B24" i="1" l="1"/>
  <c r="C24" i="1" s="1"/>
  <c r="H16" i="6"/>
  <c r="G18" i="6" s="1"/>
  <c r="C33" i="1" l="1"/>
  <c r="H21" i="6"/>
  <c r="C6" i="1"/>
  <c r="F25" i="1" l="1"/>
  <c r="F18" i="1"/>
  <c r="C18" i="1"/>
  <c r="G18" i="1" l="1"/>
  <c r="F33" i="1"/>
  <c r="G33" i="1" s="1"/>
</calcChain>
</file>

<file path=xl/sharedStrings.xml><?xml version="1.0" encoding="utf-8"?>
<sst xmlns="http://schemas.openxmlformats.org/spreadsheetml/2006/main" count="97" uniqueCount="69">
  <si>
    <t>Particulars</t>
  </si>
  <si>
    <t>Amt (Rs.)</t>
  </si>
  <si>
    <t>To Depreciation</t>
  </si>
  <si>
    <t>To Electricity Expenses</t>
  </si>
  <si>
    <t>Profit and Loss Account for the year ended 31st March, 2016</t>
  </si>
  <si>
    <t>By Gross receipts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</si>
  <si>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</si>
  <si>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</si>
  <si>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</si>
  <si>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</si>
  <si>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</si>
  <si>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</si>
  <si>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</si>
  <si>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</si>
  <si>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</si>
  <si>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</si>
  <si>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</si>
  <si>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</si>
  <si>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Sundry Debtors</t>
  </si>
  <si>
    <t>Stock</t>
  </si>
  <si>
    <t>Cash in Hand</t>
  </si>
  <si>
    <t>Cash in Bank</t>
  </si>
  <si>
    <t>Less : Depreciation</t>
  </si>
  <si>
    <t>INCOME TAX RETURN</t>
  </si>
  <si>
    <t>PAN</t>
  </si>
  <si>
    <t>DOB</t>
  </si>
  <si>
    <t>Assessment Year</t>
  </si>
  <si>
    <t>Financial Year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</si>
  <si>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</si>
  <si>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</si>
  <si>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</si>
  <si>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</si>
  <si>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</si>
  <si>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</si>
  <si>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</si>
  <si>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</si>
  <si>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</si>
  <si>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</si>
  <si>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</si>
  <si>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</si>
  <si>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Tax payable on total income</t>
  </si>
  <si>
    <t>Tax Payable after Rebate</t>
  </si>
  <si>
    <t>Total Tax Payable</t>
  </si>
  <si>
    <t>Net Tax Payable</t>
  </si>
  <si>
    <t>To Salaries</t>
  </si>
  <si>
    <t>AADHAR</t>
  </si>
  <si>
    <t>SBI</t>
  </si>
  <si>
    <t>URBAN BANK</t>
  </si>
  <si>
    <t>CENTRAL BANK--PRNSION</t>
  </si>
  <si>
    <t>Other Payables</t>
  </si>
  <si>
    <t>To Misc. Expense</t>
  </si>
  <si>
    <t>To Housekeeping</t>
  </si>
  <si>
    <t>To Insurance</t>
  </si>
  <si>
    <t>To Rates and Taxes</t>
  </si>
  <si>
    <t>Current Assets</t>
  </si>
  <si>
    <t>*As per books produced before me</t>
  </si>
  <si>
    <t>For Yuvak and Co.</t>
  </si>
  <si>
    <t>Chartered Accountants</t>
  </si>
  <si>
    <t>Firm Registration No. 118773W</t>
  </si>
  <si>
    <t>Partner</t>
  </si>
  <si>
    <t>Deepak Bechulal Chourasia</t>
  </si>
  <si>
    <t>AMUPC4624J</t>
  </si>
  <si>
    <t>Yuvak Mangaonkar</t>
  </si>
  <si>
    <t>Membership No. 105886</t>
  </si>
  <si>
    <t>2016-17</t>
  </si>
  <si>
    <t>2015-16</t>
  </si>
  <si>
    <t>TA 85 RN 56 GSM, Dhobighat Compound, D S Road, Worli Kamgar Seva Mandal, Mumbai - 400018.</t>
  </si>
  <si>
    <t>Tours and Travels Business</t>
  </si>
  <si>
    <t>To Booking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</si>
</sst>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5" fillId="0" borderId="0" applyBorder="0" applyProtection="0"/>
    <xf numFmtId="43" fontId="6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5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5" fontId="0" fillId="0" borderId="0" xfId="4" applyNumberFormat="1" applyFont="1"/>
    <xf numFmtId="165" fontId="0" fillId="0" borderId="8" xfId="4" applyNumberFormat="1" applyFont="1" applyBorder="1"/>
    <xf numFmtId="165" fontId="0" fillId="0" borderId="10" xfId="4" applyNumberFormat="1" applyFont="1" applyBorder="1"/>
    <xf numFmtId="165" fontId="0" fillId="0" borderId="9" xfId="4" applyNumberFormat="1" applyFont="1" applyBorder="1"/>
    <xf numFmtId="165" fontId="1" fillId="0" borderId="10" xfId="4" applyNumberFormat="1" applyFont="1" applyBorder="1"/>
    <xf numFmtId="165" fontId="1" fillId="0" borderId="1" xfId="4" applyNumberFormat="1" applyFont="1" applyBorder="1"/>
    <xf numFmtId="165" fontId="0" fillId="0" borderId="4" xfId="4" applyNumberFormat="1" applyFont="1" applyBorder="1"/>
    <xf numFmtId="165" fontId="1" fillId="0" borderId="4" xfId="4" applyNumberFormat="1" applyFont="1" applyBorder="1"/>
    <xf numFmtId="165" fontId="1" fillId="0" borderId="14" xfId="4" applyNumberFormat="1" applyFont="1" applyBorder="1"/>
    <xf numFmtId="165" fontId="1" fillId="0" borderId="2" xfId="4" applyNumberFormat="1" applyFont="1" applyBorder="1"/>
    <xf numFmtId="165" fontId="0" fillId="0" borderId="11" xfId="4" applyNumberFormat="1" applyFont="1" applyBorder="1"/>
    <xf numFmtId="165" fontId="0" fillId="0" borderId="3" xfId="4" applyNumberFormat="1" applyFont="1" applyFill="1" applyBorder="1"/>
    <xf numFmtId="165" fontId="0" fillId="0" borderId="5" xfId="4" applyNumberFormat="1" applyFont="1" applyFill="1" applyBorder="1"/>
    <xf numFmtId="165" fontId="0" fillId="0" borderId="3" xfId="4" applyNumberFormat="1" applyFont="1" applyBorder="1"/>
    <xf numFmtId="165" fontId="1" fillId="0" borderId="5" xfId="4" applyNumberFormat="1" applyFont="1" applyBorder="1"/>
    <xf numFmtId="0" fontId="1" fillId="0" borderId="11" xfId="0" applyFont="1" applyBorder="1"/>
    <xf numFmtId="0" fontId="1" fillId="0" borderId="0" xfId="0" applyFont="1" applyFill="1" applyBorder="1"/>
    <xf numFmtId="0" fontId="1" fillId="0" borderId="8" xfId="0" applyFont="1" applyBorder="1"/>
    <xf numFmtId="0" fontId="1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Border="1" applyAlignment="1">
      <alignment horizontal="left" vertical="top"/>
    </xf>
    <xf numFmtId="0" fontId="0" fillId="0" borderId="8" xfId="0" applyFont="1" applyBorder="1"/>
    <xf numFmtId="0" fontId="0" fillId="0" borderId="13" xfId="0" applyFont="1" applyBorder="1"/>
    <xf numFmtId="0" fontId="0" fillId="0" borderId="9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12" xfId="0" applyFont="1" applyBorder="1"/>
    <xf numFmtId="0" fontId="0" fillId="0" borderId="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9" xfId="0" applyFont="1" applyFill="1" applyBorder="1" applyAlignment="1">
      <alignment horizontal="right"/>
    </xf>
    <xf numFmtId="0" fontId="0" fillId="0" borderId="6" xfId="0" applyFont="1" applyBorder="1"/>
    <xf numFmtId="0" fontId="0" fillId="0" borderId="7" xfId="0" applyFont="1" applyBorder="1" applyAlignment="1">
      <alignment horizontal="right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/>
    <xf numFmtId="14" fontId="0" fillId="0" borderId="0" xfId="0" applyNumberFormat="1" applyFont="1"/>
    <xf numFmtId="0" fontId="0" fillId="0" borderId="9" xfId="0" applyFont="1" applyBorder="1"/>
    <xf numFmtId="0" fontId="0" fillId="0" borderId="10" xfId="0" applyFont="1" applyBorder="1"/>
    <xf numFmtId="1" fontId="0" fillId="0" borderId="0" xfId="0" applyNumberFormat="1" applyFont="1"/>
    <xf numFmtId="0" fontId="0" fillId="0" borderId="3" xfId="0" applyFont="1" applyFill="1" applyBorder="1"/>
    <xf numFmtId="0" fontId="0" fillId="0" borderId="3" xfId="0" applyFont="1" applyBorder="1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14" fontId="0" fillId="0" borderId="0" xfId="0" applyNumberFormat="1" applyFont="1" applyAlignment="1">
      <alignment horizontal="center" vertical="top"/>
    </xf>
    <xf numFmtId="0" fontId="1" fillId="0" borderId="9" xfId="0" applyFont="1" applyBorder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 vertical="top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1" fontId="0" fillId="0" borderId="10" xfId="0" applyNumberFormat="1" applyFont="1" applyBorder="1" applyAlignment="1">
      <alignment horizontal="right"/>
    </xf>
  </cellXfs>
  <cellStyles count="5">
    <cellStyle name="Comma" xfId="4" builtinId="3"/>
    <cellStyle name="Comma 2" xfId="1"/>
    <cellStyle name="Excel Built-in Normal 1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view="pageBreakPreview" zoomScaleSheetLayoutView="100" workbookViewId="0">
      <selection activeCell="C31" sqref="C31"/>
    </sheetView>
  </sheetViews>
  <sheetFormatPr defaultRowHeight="15" x14ac:dyDescent="0.25"/>
  <cols>
    <col min="1" max="1" width="20.85546875" style="31" bestFit="1" customWidth="1"/>
    <col min="2" max="2" width="1.5703125" style="31" bestFit="1" customWidth="1"/>
    <col min="3" max="3" width="23.5703125" style="31" bestFit="1" customWidth="1"/>
    <col min="4" max="4" width="9.140625" style="31"/>
    <col min="5" max="7" width="9.140625" style="31" bestFit="1" customWidth="1"/>
    <col min="8" max="8" width="9.5703125" style="31" bestFit="1" customWidth="1"/>
    <col min="9" max="16384" width="9.140625" style="31"/>
  </cols>
  <sheetData>
    <row r="1" spans="1:8" ht="18.75" x14ac:dyDescent="0.3">
      <c r="A1" s="72" t="s">
        <v>23</v>
      </c>
      <c r="B1" s="72"/>
      <c r="C1" s="72"/>
      <c r="D1" s="72"/>
      <c r="E1" s="72"/>
      <c r="F1" s="72"/>
      <c r="G1" s="72"/>
      <c r="H1" s="72"/>
    </row>
    <row r="3" spans="1:8" x14ac:dyDescent="0.25">
      <c r="A3" s="4" t="s">
        <v>38</v>
      </c>
      <c r="B3" s="4" t="s">
        <v>9</v>
      </c>
      <c r="C3" s="30" t="s">
        <v>60</v>
      </c>
      <c r="D3" s="32"/>
      <c r="E3" s="32"/>
      <c r="F3" s="32"/>
      <c r="G3" s="32"/>
    </row>
    <row r="4" spans="1:8" ht="30" customHeight="1" x14ac:dyDescent="0.25">
      <c r="A4" s="5" t="s">
        <v>10</v>
      </c>
      <c r="B4" s="5" t="s">
        <v>9</v>
      </c>
      <c r="C4" s="73" t="s">
        <v>66</v>
      </c>
      <c r="D4" s="73"/>
      <c r="E4" s="73"/>
      <c r="F4" s="73"/>
      <c r="G4" s="73"/>
      <c r="H4" s="73"/>
    </row>
    <row r="5" spans="1:8" x14ac:dyDescent="0.25">
      <c r="A5" s="4" t="s">
        <v>24</v>
      </c>
      <c r="B5" s="4" t="s">
        <v>9</v>
      </c>
      <c r="C5" s="77" t="s">
        <v>61</v>
      </c>
      <c r="D5" s="32"/>
      <c r="E5" s="32"/>
      <c r="F5" s="32"/>
      <c r="G5" s="32"/>
    </row>
    <row r="6" spans="1:8" x14ac:dyDescent="0.25">
      <c r="A6" s="4" t="s">
        <v>25</v>
      </c>
      <c r="B6" s="5" t="s">
        <v>9</v>
      </c>
      <c r="C6" s="34">
        <v>33545</v>
      </c>
      <c r="D6" s="32"/>
      <c r="E6" s="32"/>
      <c r="F6" s="32"/>
      <c r="G6" s="32"/>
    </row>
    <row r="7" spans="1:8" x14ac:dyDescent="0.25">
      <c r="A7" s="4" t="s">
        <v>11</v>
      </c>
      <c r="B7" s="5" t="s">
        <v>9</v>
      </c>
      <c r="C7" s="32" t="s">
        <v>12</v>
      </c>
      <c r="D7" s="32"/>
      <c r="E7" s="32"/>
      <c r="F7" s="32"/>
      <c r="G7" s="32"/>
    </row>
    <row r="8" spans="1:8" x14ac:dyDescent="0.25">
      <c r="A8" s="4" t="s">
        <v>26</v>
      </c>
      <c r="B8" s="5" t="s">
        <v>9</v>
      </c>
      <c r="C8" s="32" t="s">
        <v>64</v>
      </c>
      <c r="D8" s="32"/>
      <c r="E8" s="32"/>
      <c r="F8" s="32"/>
      <c r="G8" s="32"/>
    </row>
    <row r="9" spans="1:8" x14ac:dyDescent="0.25">
      <c r="A9" s="4" t="s">
        <v>27</v>
      </c>
      <c r="B9" s="5" t="s">
        <v>9</v>
      </c>
      <c r="C9" s="32" t="s">
        <v>65</v>
      </c>
      <c r="D9" s="32"/>
      <c r="E9" s="32"/>
      <c r="F9" s="32"/>
      <c r="G9" s="32"/>
    </row>
    <row r="10" spans="1:8" x14ac:dyDescent="0.25">
      <c r="A10" s="4" t="s">
        <v>13</v>
      </c>
      <c r="B10" s="5" t="s">
        <v>9</v>
      </c>
      <c r="C10" s="35">
        <v>42582</v>
      </c>
      <c r="D10" s="32"/>
      <c r="E10" s="32"/>
      <c r="F10" s="32"/>
      <c r="G10" s="32"/>
    </row>
    <row r="12" spans="1:8" ht="18.75" x14ac:dyDescent="0.3">
      <c r="A12" s="72" t="s">
        <v>29</v>
      </c>
      <c r="B12" s="72"/>
      <c r="C12" s="72"/>
      <c r="D12" s="72"/>
      <c r="E12" s="72"/>
      <c r="F12" s="72"/>
      <c r="G12" s="72"/>
      <c r="H12" s="72"/>
    </row>
    <row r="13" spans="1:8" x14ac:dyDescent="0.25">
      <c r="A13" s="74" t="s">
        <v>0</v>
      </c>
      <c r="B13" s="74"/>
      <c r="C13" s="74"/>
      <c r="D13" s="74"/>
      <c r="E13" s="2" t="s">
        <v>1</v>
      </c>
      <c r="F13" s="2" t="s">
        <v>1</v>
      </c>
      <c r="G13" s="2" t="s">
        <v>1</v>
      </c>
      <c r="H13" s="2" t="s">
        <v>1</v>
      </c>
    </row>
    <row r="14" spans="1:8" x14ac:dyDescent="0.25">
      <c r="A14" s="70" t="s">
        <v>28</v>
      </c>
      <c r="B14" s="71"/>
      <c r="C14" s="71"/>
      <c r="D14" s="71"/>
      <c r="G14" s="36"/>
      <c r="H14" s="37"/>
    </row>
    <row r="15" spans="1:8" x14ac:dyDescent="0.25">
      <c r="A15" s="64" t="s">
        <v>67</v>
      </c>
      <c r="B15" s="65"/>
      <c r="C15" s="65"/>
      <c r="D15" s="65"/>
      <c r="G15" s="38">
        <f>'FS AY 2015-16'!C15</f>
        <v>257000</v>
      </c>
      <c r="H15" s="39"/>
    </row>
    <row r="16" spans="1:8" x14ac:dyDescent="0.25">
      <c r="A16" s="64" t="s">
        <v>30</v>
      </c>
      <c r="B16" s="65"/>
      <c r="C16" s="65"/>
      <c r="D16" s="65"/>
      <c r="G16" s="40" t="s">
        <v>31</v>
      </c>
      <c r="H16" s="40">
        <f>G15</f>
        <v>257000</v>
      </c>
    </row>
    <row r="17" spans="1:8" x14ac:dyDescent="0.25">
      <c r="A17" s="64"/>
      <c r="B17" s="65"/>
      <c r="C17" s="65"/>
      <c r="D17" s="65"/>
      <c r="G17" s="38"/>
      <c r="H17" s="39"/>
    </row>
    <row r="18" spans="1:8" x14ac:dyDescent="0.25">
      <c r="A18" s="70" t="s">
        <v>32</v>
      </c>
      <c r="B18" s="71"/>
      <c r="C18" s="71"/>
      <c r="D18" s="71"/>
      <c r="G18" s="38">
        <f>H16</f>
        <v>257000</v>
      </c>
      <c r="H18" s="39"/>
    </row>
    <row r="19" spans="1:8" x14ac:dyDescent="0.25">
      <c r="A19" s="64" t="s">
        <v>33</v>
      </c>
      <c r="B19" s="65"/>
      <c r="C19" s="65"/>
      <c r="D19" s="65"/>
      <c r="G19" s="40">
        <v>2408</v>
      </c>
      <c r="H19" s="78">
        <f>ROUNDUP((+G18-G19),2)</f>
        <v>254592</v>
      </c>
    </row>
    <row r="20" spans="1:8" x14ac:dyDescent="0.25">
      <c r="A20" s="64"/>
      <c r="B20" s="65"/>
      <c r="C20" s="65"/>
      <c r="D20" s="65"/>
      <c r="G20" s="38"/>
      <c r="H20" s="39"/>
    </row>
    <row r="21" spans="1:8" x14ac:dyDescent="0.25">
      <c r="A21" s="70" t="s">
        <v>34</v>
      </c>
      <c r="B21" s="71"/>
      <c r="C21" s="71"/>
      <c r="D21" s="71"/>
      <c r="G21" s="38"/>
      <c r="H21" s="39">
        <f>H19</f>
        <v>254592</v>
      </c>
    </row>
    <row r="22" spans="1:8" x14ac:dyDescent="0.25">
      <c r="A22" s="64"/>
      <c r="B22" s="65"/>
      <c r="C22" s="65"/>
      <c r="D22" s="65"/>
      <c r="G22" s="38"/>
      <c r="H22" s="39"/>
    </row>
    <row r="23" spans="1:8" x14ac:dyDescent="0.25">
      <c r="A23" s="68" t="s">
        <v>40</v>
      </c>
      <c r="B23" s="69"/>
      <c r="C23" s="69"/>
      <c r="D23" s="69"/>
      <c r="E23" s="41"/>
      <c r="F23" s="41"/>
      <c r="G23" s="42" t="s">
        <v>31</v>
      </c>
      <c r="H23" s="43"/>
    </row>
    <row r="24" spans="1:8" x14ac:dyDescent="0.25">
      <c r="A24" s="7"/>
      <c r="B24" s="6"/>
      <c r="C24" s="6"/>
      <c r="D24" s="6"/>
      <c r="G24" s="38"/>
      <c r="H24" s="39"/>
    </row>
    <row r="25" spans="1:8" x14ac:dyDescent="0.25">
      <c r="A25" s="64" t="s">
        <v>35</v>
      </c>
      <c r="B25" s="65"/>
      <c r="C25" s="65"/>
      <c r="D25" s="65"/>
      <c r="G25" s="40">
        <v>-2000</v>
      </c>
      <c r="H25" s="40" t="s">
        <v>31</v>
      </c>
    </row>
    <row r="26" spans="1:8" x14ac:dyDescent="0.25">
      <c r="A26" s="64"/>
      <c r="B26" s="65"/>
      <c r="C26" s="65"/>
      <c r="D26" s="65"/>
      <c r="G26" s="38"/>
      <c r="H26" s="39"/>
    </row>
    <row r="27" spans="1:8" x14ac:dyDescent="0.25">
      <c r="A27" s="70" t="s">
        <v>41</v>
      </c>
      <c r="B27" s="71"/>
      <c r="C27" s="71"/>
      <c r="D27" s="71"/>
      <c r="G27" s="38"/>
      <c r="H27" s="39"/>
    </row>
    <row r="28" spans="1:8" x14ac:dyDescent="0.25">
      <c r="A28" s="8" t="s">
        <v>36</v>
      </c>
      <c r="B28" s="11"/>
      <c r="C28" s="11"/>
      <c r="D28" s="11"/>
      <c r="G28" s="38" t="s">
        <v>31</v>
      </c>
      <c r="H28" s="39"/>
    </row>
    <row r="29" spans="1:8" x14ac:dyDescent="0.25">
      <c r="A29" s="64" t="s">
        <v>37</v>
      </c>
      <c r="B29" s="65"/>
      <c r="C29" s="65"/>
      <c r="D29" s="65"/>
      <c r="G29" s="44" t="s">
        <v>31</v>
      </c>
      <c r="H29" s="40" t="s">
        <v>31</v>
      </c>
    </row>
    <row r="30" spans="1:8" x14ac:dyDescent="0.25">
      <c r="A30" s="8"/>
      <c r="B30" s="45"/>
      <c r="C30" s="45"/>
      <c r="D30" s="45"/>
      <c r="G30" s="38"/>
      <c r="H30" s="39"/>
    </row>
    <row r="31" spans="1:8" x14ac:dyDescent="0.25">
      <c r="A31" s="10" t="s">
        <v>42</v>
      </c>
      <c r="B31" s="45"/>
      <c r="C31" s="45"/>
      <c r="D31" s="45"/>
      <c r="G31" s="46"/>
      <c r="H31" s="39" t="s">
        <v>31</v>
      </c>
    </row>
    <row r="32" spans="1:8" x14ac:dyDescent="0.25">
      <c r="A32" s="64"/>
      <c r="B32" s="65"/>
      <c r="C32" s="65"/>
      <c r="D32" s="65"/>
      <c r="G32" s="38"/>
      <c r="H32" s="39"/>
    </row>
    <row r="33" spans="1:8" x14ac:dyDescent="0.25">
      <c r="A33" s="66" t="s">
        <v>43</v>
      </c>
      <c r="B33" s="67"/>
      <c r="C33" s="67"/>
      <c r="D33" s="67"/>
      <c r="E33" s="47"/>
      <c r="F33" s="47"/>
      <c r="G33" s="40"/>
      <c r="H33" s="48" t="s">
        <v>31</v>
      </c>
    </row>
  </sheetData>
  <mergeCells count="20"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view="pageBreakPreview" zoomScale="110" zoomScaleSheetLayoutView="110" workbookViewId="0">
      <selection activeCell="C7" sqref="C7"/>
    </sheetView>
  </sheetViews>
  <sheetFormatPr defaultRowHeight="15" x14ac:dyDescent="0.25"/>
  <cols>
    <col min="1" max="1" width="26.7109375" style="49" customWidth="1"/>
    <col min="2" max="3" width="10.28515625" style="49" customWidth="1"/>
    <col min="4" max="4" width="26.7109375" style="49" customWidth="1"/>
    <col min="5" max="6" width="10.28515625" style="49" customWidth="1"/>
    <col min="7" max="7" width="10.42578125" style="55" bestFit="1" customWidth="1"/>
    <col min="8" max="8" width="24.28515625" style="49" bestFit="1" customWidth="1"/>
    <col min="9" max="9" width="10.5703125" style="49" bestFit="1" customWidth="1"/>
    <col min="10" max="10" width="5.140625" style="49" bestFit="1" customWidth="1"/>
    <col min="11" max="16384" width="9.140625" style="49"/>
  </cols>
  <sheetData>
    <row r="1" spans="1:10" x14ac:dyDescent="0.25">
      <c r="H1" s="49" t="s">
        <v>46</v>
      </c>
      <c r="I1" s="50">
        <v>500000</v>
      </c>
      <c r="J1" s="49">
        <v>2015</v>
      </c>
    </row>
    <row r="2" spans="1:10" ht="15.75" x14ac:dyDescent="0.25">
      <c r="A2" s="76" t="str">
        <f>"Books of Mr. " &amp;'Comp AY 2015-16'!C3</f>
        <v>Books of Mr. Deepak Bechulal Chourasia</v>
      </c>
      <c r="B2" s="76"/>
      <c r="C2" s="76"/>
      <c r="D2" s="76"/>
      <c r="E2" s="76"/>
      <c r="F2" s="76"/>
      <c r="G2" s="62"/>
      <c r="H2" s="51" t="s">
        <v>47</v>
      </c>
      <c r="I2" s="50">
        <v>750000</v>
      </c>
      <c r="J2" s="49">
        <v>2015</v>
      </c>
    </row>
    <row r="3" spans="1:10" ht="15.75" x14ac:dyDescent="0.25">
      <c r="A3" s="76" t="s">
        <v>4</v>
      </c>
      <c r="B3" s="76"/>
      <c r="C3" s="76"/>
      <c r="D3" s="76"/>
      <c r="E3" s="76"/>
      <c r="F3" s="76"/>
      <c r="G3" s="62"/>
      <c r="H3" s="51" t="s">
        <v>48</v>
      </c>
      <c r="I3" s="49">
        <v>3500</v>
      </c>
      <c r="J3" s="49">
        <v>2014</v>
      </c>
    </row>
    <row r="4" spans="1:10" ht="6.75" customHeight="1" x14ac:dyDescent="0.25">
      <c r="A4" s="1"/>
      <c r="B4" s="1"/>
      <c r="C4" s="1"/>
      <c r="D4" s="1"/>
      <c r="E4" s="1"/>
      <c r="F4" s="1"/>
      <c r="I4" s="52">
        <v>42094</v>
      </c>
    </row>
    <row r="5" spans="1:10" s="59" customFormat="1" x14ac:dyDescent="0.25">
      <c r="A5" s="58" t="s">
        <v>0</v>
      </c>
      <c r="B5" s="58" t="s">
        <v>1</v>
      </c>
      <c r="C5" s="58" t="s">
        <v>1</v>
      </c>
      <c r="D5" s="58" t="s">
        <v>0</v>
      </c>
      <c r="E5" s="58" t="s">
        <v>1</v>
      </c>
      <c r="F5" s="58" t="s">
        <v>1</v>
      </c>
      <c r="G5" s="63"/>
      <c r="I5" s="60">
        <v>42460</v>
      </c>
    </row>
    <row r="6" spans="1:10" x14ac:dyDescent="0.25">
      <c r="A6" s="36" t="s">
        <v>2</v>
      </c>
      <c r="B6" s="36"/>
      <c r="C6" s="18">
        <f>E25</f>
        <v>56370</v>
      </c>
      <c r="D6" s="53" t="s">
        <v>5</v>
      </c>
      <c r="E6" s="53"/>
      <c r="F6" s="15">
        <v>410000</v>
      </c>
      <c r="I6" s="49" t="s">
        <v>45</v>
      </c>
    </row>
    <row r="7" spans="1:10" x14ac:dyDescent="0.25">
      <c r="A7" s="53" t="s">
        <v>68</v>
      </c>
      <c r="B7" s="53"/>
      <c r="C7" s="18">
        <v>35460</v>
      </c>
      <c r="D7" s="53"/>
      <c r="E7" s="53"/>
      <c r="F7" s="15"/>
      <c r="I7" s="12"/>
    </row>
    <row r="8" spans="1:10" x14ac:dyDescent="0.25">
      <c r="A8" s="53" t="s">
        <v>44</v>
      </c>
      <c r="B8" s="53"/>
      <c r="C8" s="18">
        <v>24518</v>
      </c>
      <c r="D8" s="53"/>
      <c r="E8" s="53"/>
      <c r="F8" s="15"/>
    </row>
    <row r="9" spans="1:10" x14ac:dyDescent="0.25">
      <c r="A9" s="53" t="s">
        <v>51</v>
      </c>
      <c r="B9" s="53"/>
      <c r="C9" s="18">
        <v>6587</v>
      </c>
      <c r="D9" s="53"/>
      <c r="E9" s="53"/>
      <c r="F9" s="15"/>
    </row>
    <row r="10" spans="1:10" x14ac:dyDescent="0.25">
      <c r="A10" s="53" t="s">
        <v>52</v>
      </c>
      <c r="B10" s="53"/>
      <c r="C10" s="18">
        <v>5823</v>
      </c>
      <c r="D10" s="53"/>
      <c r="E10" s="53"/>
      <c r="F10" s="15"/>
    </row>
    <row r="11" spans="1:10" x14ac:dyDescent="0.25">
      <c r="A11" s="53" t="s">
        <v>53</v>
      </c>
      <c r="B11" s="53"/>
      <c r="C11" s="18">
        <v>7452</v>
      </c>
      <c r="D11" s="53"/>
      <c r="E11" s="53"/>
      <c r="F11" s="15"/>
    </row>
    <row r="12" spans="1:10" x14ac:dyDescent="0.25">
      <c r="A12" s="53" t="s">
        <v>3</v>
      </c>
      <c r="B12" s="53"/>
      <c r="C12" s="18">
        <f>8792+138</f>
        <v>8930</v>
      </c>
      <c r="D12" s="53"/>
      <c r="E12" s="53"/>
      <c r="F12" s="15"/>
    </row>
    <row r="13" spans="1:10" x14ac:dyDescent="0.25">
      <c r="A13" s="53" t="s">
        <v>50</v>
      </c>
      <c r="B13" s="53"/>
      <c r="C13" s="18">
        <v>7860</v>
      </c>
      <c r="D13" s="53"/>
      <c r="E13" s="53"/>
      <c r="F13" s="15"/>
    </row>
    <row r="14" spans="1:10" x14ac:dyDescent="0.25">
      <c r="A14" s="53"/>
      <c r="B14" s="53"/>
      <c r="C14" s="18"/>
      <c r="D14" s="53"/>
      <c r="E14" s="53"/>
      <c r="F14" s="15"/>
    </row>
    <row r="15" spans="1:10" x14ac:dyDescent="0.25">
      <c r="A15" s="61" t="s">
        <v>6</v>
      </c>
      <c r="B15" s="53"/>
      <c r="C15" s="19">
        <v>257000</v>
      </c>
      <c r="D15" s="53"/>
      <c r="E15" s="53"/>
      <c r="F15" s="15"/>
    </row>
    <row r="16" spans="1:10" x14ac:dyDescent="0.25">
      <c r="A16" s="53"/>
      <c r="B16" s="53"/>
      <c r="C16" s="12"/>
      <c r="D16" s="53"/>
      <c r="E16" s="53"/>
      <c r="F16" s="15"/>
    </row>
    <row r="17" spans="1:8" x14ac:dyDescent="0.25">
      <c r="A17" s="53"/>
      <c r="B17" s="53"/>
      <c r="C17" s="18"/>
      <c r="D17" s="53"/>
      <c r="E17" s="53"/>
      <c r="F17" s="15"/>
    </row>
    <row r="18" spans="1:8" ht="15.75" thickBot="1" x14ac:dyDescent="0.3">
      <c r="A18" s="54"/>
      <c r="B18" s="54"/>
      <c r="C18" s="20">
        <f>SUM(C6:C17)</f>
        <v>410000</v>
      </c>
      <c r="D18" s="54"/>
      <c r="E18" s="54"/>
      <c r="F18" s="21">
        <f>SUM(F6:F17)</f>
        <v>410000</v>
      </c>
      <c r="G18" s="55">
        <f>C18-F18</f>
        <v>0</v>
      </c>
      <c r="H18" s="55"/>
    </row>
    <row r="19" spans="1:8" ht="15.75" thickTop="1" x14ac:dyDescent="0.25">
      <c r="F19" s="12"/>
    </row>
    <row r="20" spans="1:8" ht="15.75" x14ac:dyDescent="0.25">
      <c r="A20" s="76" t="s">
        <v>39</v>
      </c>
      <c r="B20" s="76"/>
      <c r="C20" s="76"/>
      <c r="D20" s="76"/>
      <c r="E20" s="76"/>
      <c r="F20" s="76"/>
    </row>
    <row r="21" spans="1:8" ht="6.75" customHeight="1" x14ac:dyDescent="0.25">
      <c r="A21" s="1"/>
      <c r="B21" s="1"/>
      <c r="C21" s="1"/>
      <c r="D21" s="1"/>
      <c r="E21" s="1"/>
      <c r="F21" s="1"/>
    </row>
    <row r="22" spans="1:8" s="59" customFormat="1" x14ac:dyDescent="0.25">
      <c r="A22" s="58" t="s">
        <v>7</v>
      </c>
      <c r="B22" s="58" t="s">
        <v>1</v>
      </c>
      <c r="C22" s="58" t="s">
        <v>1</v>
      </c>
      <c r="D22" s="58" t="s">
        <v>8</v>
      </c>
      <c r="E22" s="58" t="s">
        <v>1</v>
      </c>
      <c r="F22" s="58" t="s">
        <v>1</v>
      </c>
      <c r="G22" s="63"/>
    </row>
    <row r="23" spans="1:8" x14ac:dyDescent="0.25">
      <c r="A23" s="29" t="s">
        <v>15</v>
      </c>
      <c r="B23" s="13">
        <v>178900</v>
      </c>
      <c r="C23" s="13"/>
      <c r="D23" s="27" t="s">
        <v>17</v>
      </c>
      <c r="E23" s="22"/>
      <c r="F23" s="13"/>
    </row>
    <row r="24" spans="1:8" x14ac:dyDescent="0.25">
      <c r="A24" s="53" t="s">
        <v>14</v>
      </c>
      <c r="B24" s="14">
        <f>C15</f>
        <v>257000</v>
      </c>
      <c r="C24" s="15">
        <f>B24+B23</f>
        <v>435900</v>
      </c>
      <c r="D24" s="56" t="s">
        <v>17</v>
      </c>
      <c r="E24" s="23">
        <v>375800</v>
      </c>
      <c r="F24" s="15"/>
    </row>
    <row r="25" spans="1:8" x14ac:dyDescent="0.25">
      <c r="A25" s="53"/>
      <c r="B25" s="15"/>
      <c r="C25" s="15"/>
      <c r="D25" s="57" t="s">
        <v>22</v>
      </c>
      <c r="E25" s="24">
        <f>E24*15/100</f>
        <v>56370</v>
      </c>
      <c r="F25" s="15">
        <f>E24-E25</f>
        <v>319430</v>
      </c>
    </row>
    <row r="26" spans="1:8" x14ac:dyDescent="0.25">
      <c r="A26" s="53"/>
      <c r="B26" s="15"/>
      <c r="C26" s="15"/>
      <c r="D26" s="31"/>
      <c r="E26" s="23"/>
      <c r="F26" s="15"/>
    </row>
    <row r="27" spans="1:8" x14ac:dyDescent="0.25">
      <c r="A27" s="53" t="s">
        <v>16</v>
      </c>
      <c r="B27" s="15"/>
      <c r="C27" s="15">
        <v>7600</v>
      </c>
      <c r="D27" s="28" t="s">
        <v>54</v>
      </c>
      <c r="E27" s="25"/>
      <c r="F27" s="15"/>
    </row>
    <row r="28" spans="1:8" x14ac:dyDescent="0.25">
      <c r="A28" s="53" t="s">
        <v>49</v>
      </c>
      <c r="B28" s="15"/>
      <c r="C28" s="15">
        <v>5400</v>
      </c>
      <c r="D28" s="56" t="s">
        <v>18</v>
      </c>
      <c r="E28" s="25"/>
      <c r="F28" s="15">
        <f>124620-51650</f>
        <v>72970</v>
      </c>
    </row>
    <row r="29" spans="1:8" x14ac:dyDescent="0.25">
      <c r="A29" s="53"/>
      <c r="B29" s="15"/>
      <c r="C29" s="15"/>
      <c r="D29" s="56" t="s">
        <v>19</v>
      </c>
      <c r="E29" s="25"/>
      <c r="F29" s="15">
        <v>5900</v>
      </c>
    </row>
    <row r="30" spans="1:8" x14ac:dyDescent="0.25">
      <c r="A30" s="53"/>
      <c r="B30" s="15"/>
      <c r="C30" s="15"/>
      <c r="D30" s="56" t="s">
        <v>20</v>
      </c>
      <c r="E30" s="25"/>
      <c r="F30" s="15">
        <v>14800</v>
      </c>
    </row>
    <row r="31" spans="1:8" x14ac:dyDescent="0.25">
      <c r="A31" s="53"/>
      <c r="B31" s="15"/>
      <c r="C31" s="15"/>
      <c r="D31" s="56" t="s">
        <v>21</v>
      </c>
      <c r="E31" s="25"/>
      <c r="F31" s="15">
        <v>35800</v>
      </c>
    </row>
    <row r="32" spans="1:8" x14ac:dyDescent="0.25">
      <c r="A32" s="53"/>
      <c r="B32" s="15"/>
      <c r="C32" s="15"/>
      <c r="D32" s="57"/>
      <c r="E32" s="25"/>
      <c r="F32" s="15"/>
    </row>
    <row r="33" spans="1:7" ht="15.75" thickBot="1" x14ac:dyDescent="0.3">
      <c r="A33" s="3"/>
      <c r="B33" s="16"/>
      <c r="C33" s="21">
        <f>SUM(C23:C31)</f>
        <v>448900</v>
      </c>
      <c r="D33" s="9"/>
      <c r="E33" s="26"/>
      <c r="F33" s="17">
        <f>SUM(F23:F32)</f>
        <v>448900</v>
      </c>
      <c r="G33" s="55">
        <f>C33-F33</f>
        <v>0</v>
      </c>
    </row>
    <row r="34" spans="1:7" ht="15.75" thickTop="1" x14ac:dyDescent="0.25"/>
    <row r="35" spans="1:7" x14ac:dyDescent="0.25">
      <c r="A35" s="75" t="s">
        <v>55</v>
      </c>
      <c r="B35" s="75"/>
      <c r="C35" s="75"/>
    </row>
    <row r="37" spans="1:7" x14ac:dyDescent="0.25">
      <c r="A37" s="75" t="s">
        <v>56</v>
      </c>
      <c r="B37" s="75"/>
    </row>
    <row r="38" spans="1:7" x14ac:dyDescent="0.25">
      <c r="A38" s="75" t="s">
        <v>57</v>
      </c>
      <c r="B38" s="75"/>
    </row>
    <row r="39" spans="1:7" x14ac:dyDescent="0.25">
      <c r="A39" s="75" t="s">
        <v>58</v>
      </c>
      <c r="B39" s="75"/>
    </row>
    <row r="40" spans="1:7" x14ac:dyDescent="0.25">
      <c r="A40" s="30"/>
      <c r="B40" s="33"/>
    </row>
    <row r="41" spans="1:7" x14ac:dyDescent="0.25">
      <c r="A41" s="30"/>
      <c r="B41" s="33"/>
    </row>
    <row r="42" spans="1:7" x14ac:dyDescent="0.25">
      <c r="A42" s="30"/>
      <c r="B42" s="33"/>
    </row>
    <row r="43" spans="1:7" x14ac:dyDescent="0.25">
      <c r="A43" s="75" t="s">
        <v>62</v>
      </c>
      <c r="B43" s="75"/>
    </row>
    <row r="44" spans="1:7" x14ac:dyDescent="0.25">
      <c r="A44" s="75" t="s">
        <v>59</v>
      </c>
      <c r="B44" s="75"/>
    </row>
    <row r="45" spans="1:7" x14ac:dyDescent="0.25">
      <c r="A45" s="75" t="s">
        <v>63</v>
      </c>
      <c r="B45" s="75"/>
    </row>
  </sheetData>
  <mergeCells count="10">
    <mergeCell ref="A2:F2"/>
    <mergeCell ref="A3:F3"/>
    <mergeCell ref="A20:F20"/>
    <mergeCell ref="A35:C35"/>
    <mergeCell ref="A37:B37"/>
    <mergeCell ref="A38:B38"/>
    <mergeCell ref="A39:B39"/>
    <mergeCell ref="A43:B43"/>
    <mergeCell ref="A44:B44"/>
    <mergeCell ref="A45:B45"/>
  </mergeCells>
  <pageMargins left="0.61" right="0.33" top="0.4" bottom="0.34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 AY 2015-16</vt:lpstr>
      <vt:lpstr>FS AY 2015-16</vt:lpstr>
      <vt:lpstr>'Comp AY 2015-16'!Print_Area</vt:lpstr>
      <vt:lpstr>'FS AY 2015-16'!Print_Area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 Mohite</cp:lastModifiedBy>
  <cp:lastPrinted>2017-02-02T06:13:00Z</cp:lastPrinted>
  <dcterms:created xsi:type="dcterms:W3CDTF">2016-04-27T15:18:27Z</dcterms:created>
  <dcterms:modified xsi:type="dcterms:W3CDTF">2017-02-02T06:17:10Z</dcterms:modified>
</cp:coreProperties>
</file>