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usiness\Mohite Consultancy Services\Assignments\IT Returns\Patpedhi\AY 2016-17\Data from client\Consolidated\"/>
    </mc:Choice>
  </mc:AlternateContent>
  <bookViews>
    <workbookView xWindow="240" yWindow="675" windowWidth="20055" windowHeight="7935"/>
  </bookViews>
  <sheets>
    <sheet name="Output - Vertical BS" sheetId="2" r:id="rId1"/>
    <sheet name="Sheet1" sheetId="1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J149" i="2" l="1"/>
  <c r="G103" i="2"/>
  <c r="G102" i="2"/>
  <c r="F92" i="2"/>
  <c r="I54" i="2"/>
  <c r="F136" i="2"/>
  <c r="F109" i="2"/>
  <c r="F99" i="2"/>
  <c r="F100" i="2"/>
  <c r="F66" i="2"/>
  <c r="F61" i="2"/>
  <c r="F52" i="2"/>
  <c r="F40" i="2" l="1"/>
  <c r="H41" i="2" s="1"/>
  <c r="F21" i="2"/>
  <c r="F12" i="2"/>
  <c r="G13" i="2"/>
  <c r="H15" i="2" s="1"/>
  <c r="F11" i="2"/>
  <c r="G5" i="2"/>
  <c r="I147" i="2"/>
  <c r="G137" i="2"/>
  <c r="H139" i="2" s="1"/>
  <c r="G131" i="2"/>
  <c r="H111" i="2"/>
  <c r="G115" i="2" s="1"/>
  <c r="G97" i="2"/>
  <c r="G93" i="2"/>
  <c r="G77" i="2"/>
  <c r="G67" i="2"/>
  <c r="I79" i="2" s="1"/>
  <c r="G32" i="2"/>
  <c r="G23" i="2"/>
  <c r="H34" i="2" s="1"/>
  <c r="H104" i="2" l="1"/>
  <c r="H118" i="2" s="1"/>
  <c r="I141" i="2" s="1"/>
  <c r="I149" i="2"/>
  <c r="H43" i="2"/>
  <c r="F114" i="2"/>
  <c r="F115" i="2" s="1"/>
</calcChain>
</file>

<file path=xl/sharedStrings.xml><?xml version="1.0" encoding="utf-8"?>
<sst xmlns="http://schemas.openxmlformats.org/spreadsheetml/2006/main" count="296" uniqueCount="222">
  <si>
    <t>SHREE OMSAI CO-OP CREDIT SOC LTD,</t>
  </si>
  <si>
    <t>4 AC 1247,NEAR THE NATIONAL SARVODAYA HIGH,,OPP.DUDHESWAR MANDIR,C.G.GIDWANI MARG,</t>
  </si>
  <si>
    <t>CHEMBUR COLONY,CHEMBUR(E),MUMBAI-400074,022-25207567</t>
  </si>
  <si>
    <t xml:space="preserve"> Consolidation Balance Sheet as on  31/03/2016</t>
  </si>
  <si>
    <t>LIABILITIES</t>
  </si>
  <si>
    <t>AMOUNT</t>
  </si>
  <si>
    <t>ASSETS</t>
  </si>
  <si>
    <t>**** CASH &amp; BANK BALANCE ****</t>
  </si>
  <si>
    <t>CASH</t>
  </si>
  <si>
    <t>M.D.C.C BANK CURRENT SWASTIK C/A-90</t>
  </si>
  <si>
    <t>M.D.C.C.BANK CURRENT CHEMBUR CAMP-01</t>
  </si>
  <si>
    <t>M.D.C.C BANK CURRENT AC NO 12(MANKHURD)</t>
  </si>
  <si>
    <t>**** INVESTMENT ****</t>
  </si>
  <si>
    <t>M D C C BANK [SHARE]</t>
  </si>
  <si>
    <t>M.D.C.C BANK(RF)</t>
  </si>
  <si>
    <t>M.D.C.C(STAFF P.F)</t>
  </si>
  <si>
    <t>M.D.C.C.(CHARITY FUND)</t>
  </si>
  <si>
    <t>M.D.C.C.BANK(LIQUIDITY)</t>
  </si>
  <si>
    <t>M.S.S.FED(SHARE)</t>
  </si>
  <si>
    <t>MDCC BANK(DIV EQUI)</t>
  </si>
  <si>
    <t>MDCC BANK(ELE FUND)</t>
  </si>
  <si>
    <t>MDCC BANK(FD)CHEMBUR CAMP</t>
  </si>
  <si>
    <t>**** LOANS AND ADVANCES ****</t>
  </si>
  <si>
    <t>PERSONAL LOAN</t>
  </si>
  <si>
    <t>BUSINESS LOAN</t>
  </si>
  <si>
    <t>DEPOSIT LOAN</t>
  </si>
  <si>
    <t>GOLD LOAN</t>
  </si>
  <si>
    <t>VEHICLE LOAN</t>
  </si>
  <si>
    <t>HOUSING LOAN</t>
  </si>
  <si>
    <t>SALARY DEDUCTION LOAN</t>
  </si>
  <si>
    <t>**** FIXED ASSETS ****</t>
  </si>
  <si>
    <t>FURNITURE AND FIXTURE</t>
  </si>
  <si>
    <t>LAND &amp; BUILDING</t>
  </si>
  <si>
    <t>NEW VEHICLE PURCHACE</t>
  </si>
  <si>
    <t>**** DEAD STOCK ****</t>
  </si>
  <si>
    <t>STATIONARY STOCK</t>
  </si>
  <si>
    <t>**** OTHER ASSETS ****</t>
  </si>
  <si>
    <t>COMPUTER</t>
  </si>
  <si>
    <t>OFFICE DEPOSIT</t>
  </si>
  <si>
    <t>**** INTEREST RECIEVABLE ON LOAN ****</t>
  </si>
  <si>
    <t>****OTHER RECEVIABLE****</t>
  </si>
  <si>
    <t>BANK FD INTEREST</t>
  </si>
  <si>
    <t>ADHESIVE STAMP</t>
  </si>
  <si>
    <t>B.S.E.S DEPOSIT</t>
  </si>
  <si>
    <t>WATER CONNECTION DEPOSIT</t>
  </si>
  <si>
    <t>**** AUTHORISED SHARES CAPITAL ****</t>
  </si>
  <si>
    <t>**** SHARES CAPITAL ****</t>
  </si>
  <si>
    <t>SHARE CAPITAL</t>
  </si>
  <si>
    <t>**** B-CLASS MEMBERS ****</t>
  </si>
  <si>
    <t>****  RESERVE FUNDS &amp; OTHER FUNDS ****</t>
  </si>
  <si>
    <t>BUILDING FUND</t>
  </si>
  <si>
    <t>RESERVE FUND</t>
  </si>
  <si>
    <t>BAD &amp; DOUBTFUL INT FUND</t>
  </si>
  <si>
    <t>BAD &amp; DOUBTFUL DEBT RESERVE FUND .</t>
  </si>
  <si>
    <t>SOC . WELFARE FUND</t>
  </si>
  <si>
    <t>CHARITY FUND</t>
  </si>
  <si>
    <t>DIVIDEND EQUI.FUND</t>
  </si>
  <si>
    <t>SOCIETY ELECTION FUND</t>
  </si>
  <si>
    <t>REPAIR &amp; MAINTANANCE FUND</t>
  </si>
  <si>
    <t>STAFF GRADUEATY FUND PAYBAL</t>
  </si>
  <si>
    <t>****  DEPOSITS ****</t>
  </si>
  <si>
    <t>FIXED DEPOSIT</t>
  </si>
  <si>
    <t>DAMDUPAT DEPOSIT</t>
  </si>
  <si>
    <t>RECURRING DEPOSIT</t>
  </si>
  <si>
    <t>LAKHPATI DEPOSIT</t>
  </si>
  <si>
    <t>DAILY DEPOSIT</t>
  </si>
  <si>
    <t>STAFF PF</t>
  </si>
  <si>
    <t>DHANVASHA DEPOSIT</t>
  </si>
  <si>
    <t>MONTHLY INT SCHEME</t>
  </si>
  <si>
    <t>SAVING ACCOUNT</t>
  </si>
  <si>
    <t>****  INTEREST PAYABLE ****</t>
  </si>
  <si>
    <t>**** BANK OD BALANCE ****</t>
  </si>
  <si>
    <t>M.D.C.C BANK(CHEMBUR CAMP)O/D01</t>
  </si>
  <si>
    <t>**** PROVISIONS ****</t>
  </si>
  <si>
    <t>INTERNAL AUDIT FEE</t>
  </si>
  <si>
    <t>GOVT AUDIT FEES</t>
  </si>
  <si>
    <t>EDUCATION FUND PAYABLE</t>
  </si>
  <si>
    <t>ANAMAT</t>
  </si>
  <si>
    <t>TRADE CERTICATE FEES</t>
  </si>
  <si>
    <t>COMPUTAR SOFT &amp; HAR A.M.C</t>
  </si>
  <si>
    <t>BALAJI DAILY COLLECTION MACHINE</t>
  </si>
  <si>
    <t>PROPERTY AGENEST DEPOSITE</t>
  </si>
  <si>
    <t>AIRCONDITION AMC</t>
  </si>
  <si>
    <t>**** DIVIDEND ****</t>
  </si>
  <si>
    <t>DIVIDEND</t>
  </si>
  <si>
    <t>****M.D.C.C BANK LOAN****</t>
  </si>
  <si>
    <t>BANK LOAN AC NO.50/09/05</t>
  </si>
  <si>
    <t>BANK LOAN AC NO.50/09/06</t>
  </si>
  <si>
    <t>BANK LOAN AC NO.50/09/07</t>
  </si>
  <si>
    <t>**** LAST YEAR PROFIT ****</t>
  </si>
  <si>
    <t>LAST YEAR PROFIT/LOSS</t>
  </si>
  <si>
    <t xml:space="preserve"> Net Profit </t>
  </si>
  <si>
    <t xml:space="preserve"> TOTAL </t>
  </si>
  <si>
    <t xml:space="preserve"> Difference </t>
  </si>
  <si>
    <t>BALANCE SHEET AS ON 31ST DAY OF MARCH, 2016</t>
  </si>
  <si>
    <t>Sr. No.</t>
  </si>
  <si>
    <t>Particulars</t>
  </si>
  <si>
    <t>Amt (Rs.)</t>
  </si>
  <si>
    <t>Amt.(Rs.)</t>
  </si>
  <si>
    <t>Partners' / members' Fund</t>
  </si>
  <si>
    <t>a.</t>
  </si>
  <si>
    <t>Partners' / members' capital</t>
  </si>
  <si>
    <t>b.</t>
  </si>
  <si>
    <t>Reserves and Surplus</t>
  </si>
  <si>
    <t>i</t>
  </si>
  <si>
    <t>Revaluation Reserve</t>
  </si>
  <si>
    <t>ii</t>
  </si>
  <si>
    <t>Capital Reserve</t>
  </si>
  <si>
    <t>iii</t>
  </si>
  <si>
    <t>Statutory Reserve</t>
  </si>
  <si>
    <t>iv</t>
  </si>
  <si>
    <t>Any other Reserve</t>
  </si>
  <si>
    <t>v</t>
  </si>
  <si>
    <t>Credit balance of Profit and loss account</t>
  </si>
  <si>
    <t>vi</t>
  </si>
  <si>
    <t>Total(bi + bii + biii + biv + bv)</t>
  </si>
  <si>
    <t>c.</t>
  </si>
  <si>
    <t>Total partners' / members' fund (a + bvi)</t>
  </si>
  <si>
    <t>Loan funds</t>
  </si>
  <si>
    <t>Secured loans</t>
  </si>
  <si>
    <t>Foreign Currency Loans</t>
  </si>
  <si>
    <t>Rupee Loans</t>
  </si>
  <si>
    <t>A. From Banks</t>
  </si>
  <si>
    <t>B. From others</t>
  </si>
  <si>
    <t>Total secured loans (ai + iiC)</t>
  </si>
  <si>
    <t>Unsecured loans (including deposits)</t>
  </si>
  <si>
    <t>B. From persons specified in section 40A(2)(b) of the I. T. Act</t>
  </si>
  <si>
    <t>C. From others</t>
  </si>
  <si>
    <t>D. Total Rupee Loans (iiA + iiB + iiC)</t>
  </si>
  <si>
    <t>Total unsecured loans(bi + iiD) </t>
  </si>
  <si>
    <t>Total Loan Funds(aiii + biii)</t>
  </si>
  <si>
    <t>Deferred tax liability</t>
  </si>
  <si>
    <t>Advances</t>
  </si>
  <si>
    <t>From persons specified in section 40A(2)(b) of the I. T. Act</t>
  </si>
  <si>
    <t>From others</t>
  </si>
  <si>
    <t>Total Advances(i + ii)</t>
  </si>
  <si>
    <t>Sources of funds(1c + 2c + 3 + 4iii)</t>
  </si>
  <si>
    <t>Fixed assets</t>
  </si>
  <si>
    <t>a</t>
  </si>
  <si>
    <t>Gross: Block</t>
  </si>
  <si>
    <t>b</t>
  </si>
  <si>
    <t>Depreciation</t>
  </si>
  <si>
    <t>c</t>
  </si>
  <si>
    <t>Net Block (a - b)</t>
  </si>
  <si>
    <t>d</t>
  </si>
  <si>
    <t>Capital work-in-progress</t>
  </si>
  <si>
    <t>e</t>
  </si>
  <si>
    <t>Total(1c + 1d)</t>
  </si>
  <si>
    <t>Investments</t>
  </si>
  <si>
    <t>Long-term investments</t>
  </si>
  <si>
    <t>Investment in property </t>
  </si>
  <si>
    <t>Equity instruments</t>
  </si>
  <si>
    <t>A. Listed equities</t>
  </si>
  <si>
    <t>B. Unlisted equities</t>
  </si>
  <si>
    <t>Preference shares</t>
  </si>
  <si>
    <t>Government or trust securities</t>
  </si>
  <si>
    <t>Debenture or bonds</t>
  </si>
  <si>
    <t>Mutual funds</t>
  </si>
  <si>
    <t>vii</t>
  </si>
  <si>
    <t>Others</t>
  </si>
  <si>
    <t>viii</t>
  </si>
  <si>
    <t>Total Long-term investments(i + iiC + iii + iv + v + vi + vii)</t>
  </si>
  <si>
    <t>Short-term investments</t>
  </si>
  <si>
    <t>Debenture or Bonds</t>
  </si>
  <si>
    <t>Total Short-term investments (iC + ii + iii + iv + v + vi)</t>
  </si>
  <si>
    <t>C</t>
  </si>
  <si>
    <t>Total investments(aviii + bvii)</t>
  </si>
  <si>
    <t>Net current assets</t>
  </si>
  <si>
    <t>Current assets</t>
  </si>
  <si>
    <t>Inventories</t>
  </si>
  <si>
    <t>A.Raw materials</t>
  </si>
  <si>
    <t>B. Work-in-progress</t>
  </si>
  <si>
    <t>C.Finished goods</t>
  </si>
  <si>
    <t>D.Stock-in-trade (in respect of goods acquired for trading)</t>
  </si>
  <si>
    <t>E.Stores/consumables including packing material</t>
  </si>
  <si>
    <t>F.Loose tools</t>
  </si>
  <si>
    <t>G.Others</t>
  </si>
  <si>
    <t>H. Total (iA + iB + iC + iD + iE + iF + iG)</t>
  </si>
  <si>
    <t>Sundry Debtors</t>
  </si>
  <si>
    <t>A.Outstanding for more than one year</t>
  </si>
  <si>
    <t>B.Others</t>
  </si>
  <si>
    <t>C.Total Sundry Debtors</t>
  </si>
  <si>
    <t>Cash and bank balances</t>
  </si>
  <si>
    <t>A.Balance with banks</t>
  </si>
  <si>
    <t>B.Cash-in-hand</t>
  </si>
  <si>
    <t>C.Others</t>
  </si>
  <si>
    <t>D. Total Cash and cash equivalents (iiiA + iiiB + iiiC)</t>
  </si>
  <si>
    <t>Other Current Assets</t>
  </si>
  <si>
    <t>Total current assets(iH +iiC + iiiD + aiv)</t>
  </si>
  <si>
    <t>Loans and advances</t>
  </si>
  <si>
    <t>Advances recoverable in cash or in kind or for value to be received</t>
  </si>
  <si>
    <t>Deposits,loans and advances to corporates and others</t>
  </si>
  <si>
    <t>Balance with Revenue Authorities</t>
  </si>
  <si>
    <t>Total(bi + bii + biii)</t>
  </si>
  <si>
    <t>Loans and advances included in biv which is</t>
  </si>
  <si>
    <t>a. for the purpose of business or profession</t>
  </si>
  <si>
    <t>b. not for the purpose of business or profession</t>
  </si>
  <si>
    <t>Total(av + biv)</t>
  </si>
  <si>
    <t>Current liabilities and provisions</t>
  </si>
  <si>
    <t>Current liabilities</t>
  </si>
  <si>
    <t>A.Sundry Creditors</t>
  </si>
  <si>
    <t>1. Outstanding for more than one year</t>
  </si>
  <si>
    <t>2. Others</t>
  </si>
  <si>
    <t>B.Liability for leased assets</t>
  </si>
  <si>
    <t>C.Interest Accrued and due on borrowings</t>
  </si>
  <si>
    <t>D.Interest accrued but not due on borrowings</t>
  </si>
  <si>
    <t>E.Income received in advance</t>
  </si>
  <si>
    <t>F.Other payables</t>
  </si>
  <si>
    <t>G.Total(A3 + iB + iC + iD + iE + iF)</t>
  </si>
  <si>
    <t>Provisions</t>
  </si>
  <si>
    <t>A.Provision for Income Tax</t>
  </si>
  <si>
    <t>B.Provision for Wealth Tax</t>
  </si>
  <si>
    <t>C.Provision for Leave encashment/Superannuation/ Gratuity</t>
  </si>
  <si>
    <t>D.Other Provisions</t>
  </si>
  <si>
    <t>E Total(iiA + iiB + iiC + iiD )</t>
  </si>
  <si>
    <t>Total (iE + iiE)</t>
  </si>
  <si>
    <t>Net current assets(3c - diii)</t>
  </si>
  <si>
    <t>Miscellaneous expenditure not written off or adjusted</t>
  </si>
  <si>
    <t>Deferred tax asset</t>
  </si>
  <si>
    <t>Debit balance in Profit and loss account/ accumulated balance</t>
  </si>
  <si>
    <t>Total(4a + 4b + 4c)</t>
  </si>
  <si>
    <t>Total, application of funds (1e + 2c + 3e +4d)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</si>
</sst>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\-mm\-yyyy"/>
    <numFmt numFmtId="165" formatCode="#########0.00"/>
    <numFmt numFmtId="166" formatCode="_(* #,##0.00_);_(* \(#,##0.00\);_(* &quot;-&quot;??_);_(@_)"/>
    <numFmt numFmtId="167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Bookman Old Style"/>
      <family val="1"/>
    </font>
    <font>
      <sz val="10"/>
      <color rgb="FF000000"/>
      <name val="Bookman Old Style"/>
      <family val="1"/>
    </font>
    <font>
      <sz val="10"/>
      <color rgb="FF0000FF"/>
      <name val="Bookman Old Style"/>
      <family val="1"/>
    </font>
    <font>
      <b/>
      <sz val="13"/>
      <color rgb="FF000000"/>
      <name val="Bookman Old Style"/>
      <family val="1"/>
    </font>
    <font>
      <sz val="11"/>
      <color theme="1"/>
      <name val="Calibri"/>
      <family val="2"/>
      <scheme val="minor"/>
    </font>
    <font>
      <sz val="11"/>
      <color rgb="FF000000"/>
      <name val="Verdana"/>
      <family val="2"/>
    </font>
    <font>
      <b/>
      <sz val="11"/>
      <color rgb="FF000000"/>
      <name val="Verdana"/>
      <family val="2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b/>
      <sz val="11"/>
      <name val="Calibri"/>
      <family val="2"/>
      <scheme val="minor"/>
    </font>
    <font>
      <b/>
      <sz val="9"/>
      <name val="Verdana"/>
      <family val="2"/>
    </font>
    <font>
      <sz val="9"/>
      <name val="Verdana"/>
      <family val="2"/>
    </font>
    <font>
      <b/>
      <i/>
      <u/>
      <sz val="9"/>
      <color rgb="FF000000"/>
      <name val="Verdana"/>
      <family val="2"/>
    </font>
    <font>
      <i/>
      <u/>
      <sz val="9"/>
      <color rgb="FF000000"/>
      <name val="Verdana"/>
      <family val="2"/>
    </font>
    <font>
      <i/>
      <u/>
      <sz val="11"/>
      <color theme="1"/>
      <name val="Calibri"/>
      <family val="2"/>
      <scheme val="minor"/>
    </font>
    <font>
      <i/>
      <sz val="9"/>
      <color rgb="FF000000"/>
      <name val="Verdana"/>
      <family val="2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3" borderId="1">
      <alignment horizontal="center" vertical="center"/>
    </xf>
    <xf numFmtId="0" fontId="3" fillId="2" borderId="1">
      <alignment horizontal="left" vertical="center"/>
    </xf>
    <xf numFmtId="164" fontId="3" fillId="2" borderId="1">
      <alignment horizontal="right"/>
    </xf>
    <xf numFmtId="165" fontId="3" fillId="2" borderId="1">
      <alignment horizontal="right"/>
    </xf>
    <xf numFmtId="0" fontId="3" fillId="2" borderId="1">
      <alignment horizontal="left" vertical="center"/>
    </xf>
    <xf numFmtId="0" fontId="2" fillId="3" borderId="1">
      <alignment horizontal="center" vertical="center" wrapText="1"/>
    </xf>
    <xf numFmtId="0" fontId="3" fillId="4" borderId="1">
      <alignment horizontal="left" vertical="center"/>
    </xf>
    <xf numFmtId="0" fontId="4" fillId="5" borderId="1">
      <alignment horizontal="left" vertical="center"/>
    </xf>
    <xf numFmtId="0" fontId="3" fillId="6" borderId="1">
      <alignment horizontal="left" vertical="center"/>
    </xf>
    <xf numFmtId="166" fontId="6" fillId="0" borderId="0" applyFont="0" applyFill="0" applyBorder="0" applyAlignment="0" applyProtection="0"/>
  </cellStyleXfs>
  <cellXfs count="89">
    <xf numFmtId="0" fontId="0" fillId="0" borderId="0" xfId="0"/>
    <xf numFmtId="0" fontId="2" fillId="3" borderId="4" xfId="1" applyBorder="1">
      <alignment horizontal="center" vertical="center"/>
    </xf>
    <xf numFmtId="0" fontId="2" fillId="3" borderId="5" xfId="1" applyBorder="1">
      <alignment horizontal="center" vertical="center"/>
    </xf>
    <xf numFmtId="0" fontId="2" fillId="3" borderId="6" xfId="1" applyBorder="1">
      <alignment horizontal="center" vertical="center"/>
    </xf>
    <xf numFmtId="0" fontId="3" fillId="2" borderId="3" xfId="2" applyBorder="1">
      <alignment horizontal="left" vertical="center"/>
    </xf>
    <xf numFmtId="165" fontId="2" fillId="2" borderId="3" xfId="4" applyFont="1" applyBorder="1">
      <alignment horizontal="right"/>
    </xf>
    <xf numFmtId="0" fontId="2" fillId="2" borderId="2" xfId="2" applyFont="1" applyBorder="1">
      <alignment horizontal="left" vertical="center"/>
    </xf>
    <xf numFmtId="0" fontId="2" fillId="2" borderId="3" xfId="2" applyFont="1" applyBorder="1">
      <alignment horizontal="left" vertical="center"/>
    </xf>
    <xf numFmtId="165" fontId="3" fillId="2" borderId="3" xfId="4" applyBorder="1">
      <alignment horizontal="right"/>
    </xf>
    <xf numFmtId="165" fontId="2" fillId="2" borderId="2" xfId="4" applyFont="1" applyBorder="1">
      <alignment horizontal="right"/>
    </xf>
    <xf numFmtId="0" fontId="0" fillId="0" borderId="7" xfId="0" applyBorder="1"/>
    <xf numFmtId="0" fontId="1" fillId="0" borderId="7" xfId="0" applyFont="1" applyBorder="1"/>
    <xf numFmtId="0" fontId="1" fillId="0" borderId="8" xfId="0" applyFont="1" applyBorder="1"/>
    <xf numFmtId="0" fontId="5" fillId="3" borderId="3" xfId="1" applyFont="1" applyBorder="1">
      <alignment horizontal="center" vertical="center"/>
    </xf>
    <xf numFmtId="0" fontId="5" fillId="3" borderId="2" xfId="1" applyFont="1" applyBorder="1">
      <alignment horizontal="center" vertical="center"/>
    </xf>
    <xf numFmtId="0" fontId="2" fillId="3" borderId="3" xfId="1" applyBorder="1">
      <alignment horizontal="center" vertical="center"/>
    </xf>
    <xf numFmtId="0" fontId="2" fillId="3" borderId="2" xfId="1" applyBorder="1">
      <alignment horizontal="center" vertical="center"/>
    </xf>
    <xf numFmtId="0" fontId="2" fillId="3" borderId="4" xfId="1" applyBorder="1">
      <alignment horizontal="center" vertical="center"/>
    </xf>
    <xf numFmtId="0" fontId="2" fillId="3" borderId="5" xfId="1" applyBorder="1">
      <alignment horizontal="center" vertical="center"/>
    </xf>
    <xf numFmtId="0" fontId="2" fillId="3" borderId="6" xfId="1" applyBorder="1">
      <alignment horizontal="center" vertic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1" fillId="0" borderId="2" xfId="10" applyNumberFormat="1" applyFont="1" applyBorder="1"/>
    <xf numFmtId="167" fontId="1" fillId="0" borderId="3" xfId="10" applyNumberFormat="1" applyFont="1" applyBorder="1"/>
    <xf numFmtId="0" fontId="1" fillId="7" borderId="2" xfId="0" applyFont="1" applyFill="1" applyBorder="1"/>
    <xf numFmtId="0" fontId="1" fillId="7" borderId="2" xfId="0" applyFont="1" applyFill="1" applyBorder="1" applyAlignment="1"/>
    <xf numFmtId="167" fontId="1" fillId="0" borderId="2" xfId="10" applyNumberFormat="1" applyFont="1" applyBorder="1" applyAlignment="1"/>
    <xf numFmtId="0" fontId="0" fillId="0" borderId="2" xfId="0" applyFont="1" applyBorder="1"/>
    <xf numFmtId="0" fontId="0" fillId="0" borderId="2" xfId="0" applyFont="1" applyFill="1" applyBorder="1"/>
    <xf numFmtId="0" fontId="0" fillId="0" borderId="2" xfId="0" applyFont="1" applyFill="1" applyBorder="1" applyAlignment="1"/>
    <xf numFmtId="0" fontId="0" fillId="0" borderId="0" xfId="0" applyFont="1" applyBorder="1"/>
    <xf numFmtId="0" fontId="7" fillId="0" borderId="0" xfId="0" applyFont="1"/>
    <xf numFmtId="167" fontId="0" fillId="0" borderId="0" xfId="10" applyNumberFormat="1" applyFont="1"/>
    <xf numFmtId="0" fontId="1" fillId="0" borderId="2" xfId="0" applyFont="1" applyBorder="1"/>
    <xf numFmtId="0" fontId="1" fillId="0" borderId="2" xfId="0" applyFont="1" applyBorder="1" applyAlignment="1"/>
    <xf numFmtId="0" fontId="8" fillId="10" borderId="2" xfId="0" applyFont="1" applyFill="1" applyBorder="1" applyAlignment="1">
      <alignment vertical="top"/>
    </xf>
    <xf numFmtId="0" fontId="1" fillId="10" borderId="2" xfId="0" applyFont="1" applyFill="1" applyBorder="1"/>
    <xf numFmtId="0" fontId="1" fillId="0" borderId="2" xfId="0" applyFont="1" applyBorder="1" applyAlignment="1">
      <alignment horizontal="center"/>
    </xf>
    <xf numFmtId="0" fontId="9" fillId="7" borderId="2" xfId="0" applyFont="1" applyFill="1" applyBorder="1" applyAlignment="1">
      <alignment vertical="top" wrapText="1"/>
    </xf>
    <xf numFmtId="0" fontId="1" fillId="0" borderId="2" xfId="0" applyFont="1" applyFill="1" applyBorder="1"/>
    <xf numFmtId="0" fontId="9" fillId="0" borderId="2" xfId="0" applyFont="1" applyFill="1" applyBorder="1" applyAlignment="1">
      <alignment vertical="top" wrapText="1"/>
    </xf>
    <xf numFmtId="0" fontId="10" fillId="0" borderId="2" xfId="0" applyFont="1" applyFill="1" applyBorder="1" applyAlignment="1">
      <alignment vertical="top" wrapText="1"/>
    </xf>
    <xf numFmtId="0" fontId="0" fillId="0" borderId="0" xfId="0" applyFont="1" applyFill="1"/>
    <xf numFmtId="0" fontId="9" fillId="11" borderId="2" xfId="0" applyFont="1" applyFill="1" applyBorder="1" applyAlignment="1">
      <alignment vertical="top" wrapText="1"/>
    </xf>
    <xf numFmtId="0" fontId="1" fillId="11" borderId="2" xfId="0" applyFont="1" applyFill="1" applyBorder="1"/>
    <xf numFmtId="0" fontId="10" fillId="11" borderId="2" xfId="0" applyFont="1" applyFill="1" applyBorder="1" applyAlignment="1">
      <alignment vertical="top" wrapText="1"/>
    </xf>
    <xf numFmtId="0" fontId="11" fillId="0" borderId="2" xfId="0" applyFont="1" applyFill="1" applyBorder="1"/>
    <xf numFmtId="0" fontId="12" fillId="11" borderId="2" xfId="0" applyFont="1" applyFill="1" applyBorder="1" applyAlignment="1">
      <alignment vertical="top" wrapText="1"/>
    </xf>
    <xf numFmtId="0" fontId="11" fillId="11" borderId="2" xfId="0" applyFont="1" applyFill="1" applyBorder="1"/>
    <xf numFmtId="0" fontId="13" fillId="11" borderId="2" xfId="0" applyFont="1" applyFill="1" applyBorder="1" applyAlignment="1">
      <alignment vertical="top" wrapText="1"/>
    </xf>
    <xf numFmtId="0" fontId="14" fillId="0" borderId="2" xfId="0" applyFont="1" applyFill="1" applyBorder="1" applyAlignment="1">
      <alignment vertical="top" wrapText="1"/>
    </xf>
    <xf numFmtId="0" fontId="15" fillId="0" borderId="2" xfId="0" applyFont="1" applyFill="1" applyBorder="1" applyAlignment="1">
      <alignment vertical="top" wrapText="1"/>
    </xf>
    <xf numFmtId="0" fontId="17" fillId="0" borderId="2" xfId="0" applyFont="1" applyFill="1" applyBorder="1" applyAlignment="1">
      <alignment vertical="top" wrapText="1"/>
    </xf>
    <xf numFmtId="0" fontId="0" fillId="11" borderId="2" xfId="0" applyFont="1" applyFill="1" applyBorder="1"/>
    <xf numFmtId="0" fontId="0" fillId="0" borderId="2" xfId="0" applyFill="1" applyBorder="1"/>
    <xf numFmtId="0" fontId="8" fillId="10" borderId="2" xfId="0" applyFont="1" applyFill="1" applyBorder="1" applyAlignment="1">
      <alignment vertical="top" wrapText="1"/>
    </xf>
    <xf numFmtId="167" fontId="0" fillId="0" borderId="0" xfId="0" applyNumberFormat="1" applyFont="1"/>
    <xf numFmtId="1" fontId="0" fillId="0" borderId="2" xfId="10" applyNumberFormat="1" applyFont="1" applyBorder="1"/>
    <xf numFmtId="1" fontId="0" fillId="8" borderId="3" xfId="10" applyNumberFormat="1" applyFont="1" applyFill="1" applyBorder="1"/>
    <xf numFmtId="1" fontId="0" fillId="0" borderId="0" xfId="0" applyNumberFormat="1" applyFont="1"/>
    <xf numFmtId="1" fontId="0" fillId="0" borderId="3" xfId="10" applyNumberFormat="1" applyFont="1" applyBorder="1"/>
    <xf numFmtId="1" fontId="0" fillId="0" borderId="2" xfId="10" applyNumberFormat="1" applyFont="1" applyBorder="1" applyAlignment="1"/>
    <xf numFmtId="1" fontId="0" fillId="9" borderId="2" xfId="10" applyNumberFormat="1" applyFont="1" applyFill="1" applyBorder="1"/>
    <xf numFmtId="1" fontId="0" fillId="0" borderId="3" xfId="10" applyNumberFormat="1" applyFont="1" applyFill="1" applyBorder="1"/>
    <xf numFmtId="1" fontId="0" fillId="0" borderId="2" xfId="10" applyNumberFormat="1" applyFont="1" applyFill="1" applyBorder="1"/>
    <xf numFmtId="1" fontId="0" fillId="0" borderId="0" xfId="10" applyNumberFormat="1" applyFont="1"/>
    <xf numFmtId="1" fontId="0" fillId="7" borderId="2" xfId="10" applyNumberFormat="1" applyFont="1" applyFill="1" applyBorder="1" applyAlignment="1"/>
    <xf numFmtId="1" fontId="1" fillId="0" borderId="2" xfId="10" applyNumberFormat="1" applyFont="1" applyBorder="1" applyAlignment="1"/>
    <xf numFmtId="1" fontId="1" fillId="0" borderId="2" xfId="10" applyNumberFormat="1" applyFont="1" applyBorder="1"/>
    <xf numFmtId="1" fontId="0" fillId="7" borderId="2" xfId="10" applyNumberFormat="1" applyFont="1" applyFill="1" applyBorder="1"/>
    <xf numFmtId="1" fontId="7" fillId="2" borderId="2" xfId="10" applyNumberFormat="1" applyFont="1" applyFill="1" applyBorder="1" applyAlignment="1">
      <alignment vertical="top"/>
    </xf>
    <xf numFmtId="1" fontId="7" fillId="10" borderId="2" xfId="10" applyNumberFormat="1" applyFont="1" applyFill="1" applyBorder="1" applyAlignment="1">
      <alignment vertical="top"/>
    </xf>
    <xf numFmtId="1" fontId="1" fillId="0" borderId="2" xfId="0" applyNumberFormat="1" applyFont="1" applyBorder="1"/>
    <xf numFmtId="1" fontId="0" fillId="0" borderId="2" xfId="0" applyNumberFormat="1" applyFont="1" applyBorder="1"/>
    <xf numFmtId="1" fontId="0" fillId="7" borderId="2" xfId="0" applyNumberFormat="1" applyFill="1" applyBorder="1"/>
    <xf numFmtId="1" fontId="0" fillId="8" borderId="2" xfId="10" applyNumberFormat="1" applyFont="1" applyFill="1" applyBorder="1"/>
    <xf numFmtId="1" fontId="0" fillId="0" borderId="2" xfId="0" applyNumberFormat="1" applyFont="1" applyFill="1" applyBorder="1"/>
    <xf numFmtId="1" fontId="0" fillId="11" borderId="2" xfId="10" applyNumberFormat="1" applyFont="1" applyFill="1" applyBorder="1"/>
    <xf numFmtId="1" fontId="16" fillId="0" borderId="2" xfId="10" applyNumberFormat="1" applyFont="1" applyFill="1" applyBorder="1"/>
    <xf numFmtId="1" fontId="18" fillId="9" borderId="2" xfId="10" applyNumberFormat="1" applyFont="1" applyFill="1" applyBorder="1"/>
    <xf numFmtId="1" fontId="18" fillId="0" borderId="2" xfId="10" applyNumberFormat="1" applyFont="1" applyFill="1" applyBorder="1"/>
    <xf numFmtId="1" fontId="0" fillId="12" borderId="2" xfId="10" applyNumberFormat="1" applyFont="1" applyFill="1" applyBorder="1"/>
    <xf numFmtId="1" fontId="0" fillId="7" borderId="2" xfId="0" applyNumberFormat="1" applyFont="1" applyFill="1" applyBorder="1"/>
    <xf numFmtId="1" fontId="1" fillId="0" borderId="2" xfId="10" applyNumberFormat="1" applyFont="1" applyFill="1" applyBorder="1"/>
    <xf numFmtId="1" fontId="19" fillId="13" borderId="2" xfId="0" applyNumberFormat="1" applyFont="1" applyFill="1" applyBorder="1"/>
  </cellXfs>
  <cellStyles count="11">
    <cellStyle name="A" xfId="1"/>
    <cellStyle name="B" xfId="2"/>
    <cellStyle name="C" xfId="3"/>
    <cellStyle name="Comma 2" xfId="10"/>
    <cellStyle name="D" xfId="4"/>
    <cellStyle name="E" xfId="5"/>
    <cellStyle name="F" xfId="6"/>
    <cellStyle name="G" xfId="7"/>
    <cellStyle name="H" xfId="8"/>
    <cellStyle name="I" xfId="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8AFB147-07D0-40CE-88A9-0E3966F3A7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8CF8A1F4-135C-460E-9170-E62CC5BD27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886B3C23-829C-4AC0-B51C-DD565C8228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A914C1C0-2FC6-4532-8C71-74F21B6B9C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37B1E3B6-2C1D-43E3-9CF5-057FF2DF72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5B810B7A-DDB2-4C0C-A90A-DCF9DCFD84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694DCD0C-E062-4EC5-9A7D-9179A196D7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148D9C4E-030E-43EC-ABD8-45D981A047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B05F359B-A3FD-4ECE-8AA6-B705B2A2B7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E88FABD2-B664-4523-9994-32AE35375D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B39393B5-6455-467F-B2A1-B7617AF26B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3B29203F-DB57-45D2-A595-953995C75F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68C95AAB-AF3A-4F41-AED3-4173F93478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8A7FE9CC-B8C6-4051-9683-374E6C6D18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7E261DDD-46AE-4A79-8250-FFDBE9E8CD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E9A9C47D-BB1A-4B64-B7AD-A8D26FB025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B5D6C67A-B7DD-422F-A178-CAE7892CAC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5F28AAEC-750E-490C-B763-217A984AC8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43CF6A98-354F-417E-9449-E088BD5C20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856CCF1D-1B75-4F95-8BB2-4640B4E2EC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C384EAA5-4C13-4489-BD8D-13DB982A1C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B1DD7266-D112-484E-9C10-979C66F9A8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B51AEB90-A6D9-4FBE-9970-624F5FF0F0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A66D8DF4-EE8C-47DA-841E-988257FAD4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553D898B-6753-46E0-8490-1B1091C16E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928995A6-B51D-4CC3-A1FA-FC1A82FD05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B49B678E-F320-44CD-A5C5-902C84BAAE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343A22E2-EC36-4209-8B08-5B5F34009A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E4C945C-728D-4C63-82B4-0E17DB6C24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91EA4069-C101-4E5F-96A5-B975E91782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3DCE0BF9-990D-432C-B21E-53FBAE5752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583E20DC-D9C0-41AB-9D18-4D70EA51B1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815CD864-67F9-461B-9DE2-16BF538005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B86C8C66-7D08-426A-98B9-F977B58099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128E01B0-BA12-412E-B379-1F0EC69A3D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C5909DEC-48A9-4CDB-BBDF-235378A2FA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507C77EE-DF1D-4EB4-9635-1A17FDDAE0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EFB2A777-839F-40D2-AD58-51808E5CF3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4C203697-F0BD-4FDD-9BDE-F69BA069F8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64" name="Control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7DF14577-9B78-4D54-BDBF-6B569ACB6B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CC3FE62F-2FB8-4C14-960F-05D44889B0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66" name="Control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DA263203-73EF-4390-B6AC-059DC26603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67" name="Control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398FAB59-1950-4B2A-9AA1-38C78B29E5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68" name="Control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407EF53D-20A2-4B04-973C-ECF1911D80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ED5A8E3A-0E34-4E0F-A94C-B3824E2C60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70" name="Control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AFF07479-300E-4621-976C-503FCC4DD6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71" name="Control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E218204F-3FA1-4C2A-B971-62DC09CC17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72" name="Control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A6B39859-8BBA-43F2-9198-FF97B2D9C7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73" name="Control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87553EB3-8305-488D-8211-5BBB0B2279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74" name="Control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EADF162E-1C17-4035-96B3-DD10E1435C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75" name="Control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314D2F5-9C98-4798-BB73-EA12C16213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76" name="Control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CAE584E8-20CF-46B2-B136-0ECEEDD12D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77" name="Control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979E4D17-8250-4281-A7AF-4F3453297C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78" name="Control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185C3FDF-932B-4CBC-8070-53B8A6A1EF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79" name="Control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ACC4E4D7-37AA-4D10-9661-6A1344C564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80" name="Control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7C579-77BA-48AD-BDCC-A6DC215268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81" name="Control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F355882-0A06-4E60-857B-970BD8EC01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82" name="Control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5EE1946F-FA3D-4954-8391-EBE590C3D1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83" name="Control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807867A3-9C55-4AAF-9359-B2DA1FDC7A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84" name="Control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1FBBE348-7E3D-4E8B-BA2E-67755FF545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85" name="Control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A2B403DD-879D-4C67-ACD0-C8FE2823AA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86" name="Control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4911D72D-728B-48DA-8409-A711A5BE06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87" name="Control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1A468FBF-E6F8-4911-89B3-545A321A3F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88" name="Control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342D3159-3B69-4A4A-8F12-E76B231457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89" name="Control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335EAA08-D668-4522-A905-482AD0515A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90" name="Control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A7A3C0BD-C7D0-43D5-B55A-38201816F1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91" name="Control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E147412E-F8EA-4CDB-A542-84C107665F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92" name="Control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CE8E98BE-20A3-4B45-B549-1475A53353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93" name="Control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BAED0478-5291-48E1-9B5A-EF58560095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244186</xdr:colOff>
          <xdr:row>44</xdr:row>
          <xdr:rowOff>0</xdr:rowOff>
        </xdr:from>
        <xdr:to>
          <xdr:col>4</xdr:col>
          <xdr:colOff>1002723</xdr:colOff>
          <xdr:row>45</xdr:row>
          <xdr:rowOff>57150</xdr:rowOff>
        </xdr:to>
        <xdr:sp macro="" textlink="">
          <xdr:nvSpPr>
            <xdr:cNvPr id="1094" name="Control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D802CBC9-2FB0-4EB7-B714-EE322F47AE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8">
          <cell r="G38">
            <v>83750</v>
          </cell>
        </row>
        <row r="41">
          <cell r="F41">
            <v>30000</v>
          </cell>
        </row>
        <row r="47">
          <cell r="G47">
            <v>430179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9" Type="http://schemas.openxmlformats.org/officeDocument/2006/relationships/control" Target="../activeX/activeX36.xml"/><Relationship Id="rId21" Type="http://schemas.openxmlformats.org/officeDocument/2006/relationships/control" Target="../activeX/activeX18.xml"/><Relationship Id="rId34" Type="http://schemas.openxmlformats.org/officeDocument/2006/relationships/control" Target="../activeX/activeX31.xml"/><Relationship Id="rId42" Type="http://schemas.openxmlformats.org/officeDocument/2006/relationships/control" Target="../activeX/activeX39.xml"/><Relationship Id="rId47" Type="http://schemas.openxmlformats.org/officeDocument/2006/relationships/control" Target="../activeX/activeX44.xml"/><Relationship Id="rId50" Type="http://schemas.openxmlformats.org/officeDocument/2006/relationships/control" Target="../activeX/activeX47.xml"/><Relationship Id="rId55" Type="http://schemas.openxmlformats.org/officeDocument/2006/relationships/control" Target="../activeX/activeX52.xml"/><Relationship Id="rId63" Type="http://schemas.openxmlformats.org/officeDocument/2006/relationships/control" Target="../activeX/activeX60.xml"/><Relationship Id="rId68" Type="http://schemas.openxmlformats.org/officeDocument/2006/relationships/control" Target="../activeX/activeX65.xml"/><Relationship Id="rId7" Type="http://schemas.openxmlformats.org/officeDocument/2006/relationships/control" Target="../activeX/activeX4.xml"/><Relationship Id="rId71" Type="http://schemas.openxmlformats.org/officeDocument/2006/relationships/control" Target="../activeX/activeX68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9" Type="http://schemas.openxmlformats.org/officeDocument/2006/relationships/control" Target="../activeX/activeX26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32" Type="http://schemas.openxmlformats.org/officeDocument/2006/relationships/control" Target="../activeX/activeX29.xml"/><Relationship Id="rId37" Type="http://schemas.openxmlformats.org/officeDocument/2006/relationships/control" Target="../activeX/activeX34.xml"/><Relationship Id="rId40" Type="http://schemas.openxmlformats.org/officeDocument/2006/relationships/control" Target="../activeX/activeX37.xml"/><Relationship Id="rId45" Type="http://schemas.openxmlformats.org/officeDocument/2006/relationships/control" Target="../activeX/activeX42.xml"/><Relationship Id="rId53" Type="http://schemas.openxmlformats.org/officeDocument/2006/relationships/control" Target="../activeX/activeX50.xml"/><Relationship Id="rId58" Type="http://schemas.openxmlformats.org/officeDocument/2006/relationships/control" Target="../activeX/activeX55.xml"/><Relationship Id="rId66" Type="http://schemas.openxmlformats.org/officeDocument/2006/relationships/control" Target="../activeX/activeX63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36" Type="http://schemas.openxmlformats.org/officeDocument/2006/relationships/control" Target="../activeX/activeX33.xml"/><Relationship Id="rId49" Type="http://schemas.openxmlformats.org/officeDocument/2006/relationships/control" Target="../activeX/activeX46.xml"/><Relationship Id="rId57" Type="http://schemas.openxmlformats.org/officeDocument/2006/relationships/control" Target="../activeX/activeX54.xml"/><Relationship Id="rId61" Type="http://schemas.openxmlformats.org/officeDocument/2006/relationships/control" Target="../activeX/activeX58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31" Type="http://schemas.openxmlformats.org/officeDocument/2006/relationships/control" Target="../activeX/activeX28.xml"/><Relationship Id="rId44" Type="http://schemas.openxmlformats.org/officeDocument/2006/relationships/control" Target="../activeX/activeX41.xml"/><Relationship Id="rId52" Type="http://schemas.openxmlformats.org/officeDocument/2006/relationships/control" Target="../activeX/activeX49.xml"/><Relationship Id="rId60" Type="http://schemas.openxmlformats.org/officeDocument/2006/relationships/control" Target="../activeX/activeX57.xml"/><Relationship Id="rId65" Type="http://schemas.openxmlformats.org/officeDocument/2006/relationships/control" Target="../activeX/activeX62.xml"/><Relationship Id="rId73" Type="http://schemas.openxmlformats.org/officeDocument/2006/relationships/control" Target="../activeX/activeX70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ntrol" Target="../activeX/activeX27.xml"/><Relationship Id="rId35" Type="http://schemas.openxmlformats.org/officeDocument/2006/relationships/control" Target="../activeX/activeX32.xml"/><Relationship Id="rId43" Type="http://schemas.openxmlformats.org/officeDocument/2006/relationships/control" Target="../activeX/activeX40.xml"/><Relationship Id="rId48" Type="http://schemas.openxmlformats.org/officeDocument/2006/relationships/control" Target="../activeX/activeX45.xml"/><Relationship Id="rId56" Type="http://schemas.openxmlformats.org/officeDocument/2006/relationships/control" Target="../activeX/activeX53.xml"/><Relationship Id="rId64" Type="http://schemas.openxmlformats.org/officeDocument/2006/relationships/control" Target="../activeX/activeX61.xml"/><Relationship Id="rId69" Type="http://schemas.openxmlformats.org/officeDocument/2006/relationships/control" Target="../activeX/activeX66.xml"/><Relationship Id="rId8" Type="http://schemas.openxmlformats.org/officeDocument/2006/relationships/control" Target="../activeX/activeX5.xml"/><Relationship Id="rId51" Type="http://schemas.openxmlformats.org/officeDocument/2006/relationships/control" Target="../activeX/activeX48.xml"/><Relationship Id="rId72" Type="http://schemas.openxmlformats.org/officeDocument/2006/relationships/control" Target="../activeX/activeX69.xml"/><Relationship Id="rId3" Type="http://schemas.openxmlformats.org/officeDocument/2006/relationships/control" Target="../activeX/activeX1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33" Type="http://schemas.openxmlformats.org/officeDocument/2006/relationships/control" Target="../activeX/activeX30.xml"/><Relationship Id="rId38" Type="http://schemas.openxmlformats.org/officeDocument/2006/relationships/control" Target="../activeX/activeX35.xml"/><Relationship Id="rId46" Type="http://schemas.openxmlformats.org/officeDocument/2006/relationships/control" Target="../activeX/activeX43.xml"/><Relationship Id="rId59" Type="http://schemas.openxmlformats.org/officeDocument/2006/relationships/control" Target="../activeX/activeX56.xml"/><Relationship Id="rId67" Type="http://schemas.openxmlformats.org/officeDocument/2006/relationships/control" Target="../activeX/activeX64.xml"/><Relationship Id="rId20" Type="http://schemas.openxmlformats.org/officeDocument/2006/relationships/control" Target="../activeX/activeX17.xml"/><Relationship Id="rId41" Type="http://schemas.openxmlformats.org/officeDocument/2006/relationships/control" Target="../activeX/activeX38.xml"/><Relationship Id="rId54" Type="http://schemas.openxmlformats.org/officeDocument/2006/relationships/control" Target="../activeX/activeX51.xml"/><Relationship Id="rId62" Type="http://schemas.openxmlformats.org/officeDocument/2006/relationships/control" Target="../activeX/activeX59.xml"/><Relationship Id="rId70" Type="http://schemas.openxmlformats.org/officeDocument/2006/relationships/control" Target="../activeX/activeX6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J149"/>
  <sheetViews>
    <sheetView tabSelected="1" topLeftCell="A134" zoomScale="110" zoomScaleNormal="110" workbookViewId="0">
      <selection activeCell="G103" sqref="G103"/>
    </sheetView>
  </sheetViews>
  <sheetFormatPr defaultRowHeight="15" x14ac:dyDescent="0.25"/>
  <cols>
    <col min="1" max="1" width="9.140625" style="20"/>
    <col min="2" max="4" width="3.7109375" style="20" customWidth="1"/>
    <col min="5" max="5" width="62" style="20" customWidth="1"/>
    <col min="6" max="7" width="13.42578125" style="36" customWidth="1"/>
    <col min="8" max="8" width="17.5703125" style="36" customWidth="1"/>
    <col min="9" max="9" width="13" style="20" customWidth="1"/>
    <col min="10" max="16384" width="9.140625" style="20"/>
  </cols>
  <sheetData>
    <row r="1" spans="2:9" x14ac:dyDescent="0.25">
      <c r="C1" s="21" t="s">
        <v>94</v>
      </c>
      <c r="D1" s="21"/>
      <c r="E1" s="21"/>
      <c r="F1" s="21"/>
      <c r="G1" s="21"/>
      <c r="H1" s="21"/>
    </row>
    <row r="3" spans="2:9" x14ac:dyDescent="0.25">
      <c r="B3" s="22" t="s">
        <v>95</v>
      </c>
      <c r="C3" s="23"/>
      <c r="D3" s="24"/>
      <c r="E3" s="25" t="s">
        <v>96</v>
      </c>
      <c r="F3" s="26" t="s">
        <v>97</v>
      </c>
      <c r="G3" s="27" t="s">
        <v>98</v>
      </c>
      <c r="H3" s="26" t="s">
        <v>98</v>
      </c>
    </row>
    <row r="4" spans="2:9" x14ac:dyDescent="0.25">
      <c r="B4" s="28">
        <v>1</v>
      </c>
      <c r="C4" s="29" t="s">
        <v>99</v>
      </c>
      <c r="D4" s="29"/>
      <c r="E4" s="29"/>
      <c r="F4" s="30"/>
      <c r="G4" s="30"/>
      <c r="H4" s="30"/>
    </row>
    <row r="5" spans="2:9" x14ac:dyDescent="0.25">
      <c r="B5" s="31"/>
      <c r="C5" s="32" t="s">
        <v>100</v>
      </c>
      <c r="D5" s="32"/>
      <c r="E5" s="32" t="s">
        <v>101</v>
      </c>
      <c r="F5" s="61"/>
      <c r="G5" s="62">
        <f>Sheet1!D12</f>
        <v>8002200</v>
      </c>
      <c r="H5" s="61"/>
      <c r="I5" s="63"/>
    </row>
    <row r="6" spans="2:9" x14ac:dyDescent="0.25">
      <c r="B6" s="31"/>
      <c r="C6" s="32"/>
      <c r="D6" s="32"/>
      <c r="E6" s="32"/>
      <c r="F6" s="61"/>
      <c r="G6" s="64"/>
      <c r="H6" s="61"/>
      <c r="I6" s="63"/>
    </row>
    <row r="7" spans="2:9" x14ac:dyDescent="0.25">
      <c r="B7" s="31"/>
      <c r="C7" s="32" t="s">
        <v>102</v>
      </c>
      <c r="D7" s="32"/>
      <c r="E7" s="33" t="s">
        <v>103</v>
      </c>
      <c r="F7" s="65"/>
      <c r="G7" s="64"/>
      <c r="H7" s="61"/>
      <c r="I7" s="63"/>
    </row>
    <row r="8" spans="2:9" x14ac:dyDescent="0.25">
      <c r="B8" s="31"/>
      <c r="C8" s="32" t="s">
        <v>104</v>
      </c>
      <c r="D8" s="32"/>
      <c r="E8" s="32" t="s">
        <v>105</v>
      </c>
      <c r="F8" s="66">
        <v>0</v>
      </c>
      <c r="G8" s="67"/>
      <c r="H8" s="61"/>
      <c r="I8" s="63"/>
    </row>
    <row r="9" spans="2:9" x14ac:dyDescent="0.25">
      <c r="B9" s="31"/>
      <c r="C9" s="31" t="s">
        <v>106</v>
      </c>
      <c r="D9" s="31"/>
      <c r="E9" s="31" t="s">
        <v>107</v>
      </c>
      <c r="F9" s="66">
        <v>0</v>
      </c>
      <c r="G9" s="67"/>
      <c r="H9" s="61"/>
      <c r="I9" s="63"/>
    </row>
    <row r="10" spans="2:9" x14ac:dyDescent="0.25">
      <c r="B10" s="31"/>
      <c r="C10" s="31" t="s">
        <v>108</v>
      </c>
      <c r="D10" s="31"/>
      <c r="E10" s="31" t="s">
        <v>109</v>
      </c>
      <c r="F10" s="66">
        <v>0</v>
      </c>
      <c r="G10" s="67"/>
      <c r="H10" s="61"/>
      <c r="I10" s="63"/>
    </row>
    <row r="11" spans="2:9" x14ac:dyDescent="0.25">
      <c r="B11" s="31"/>
      <c r="C11" s="31" t="s">
        <v>110</v>
      </c>
      <c r="D11" s="31"/>
      <c r="E11" s="31" t="s">
        <v>111</v>
      </c>
      <c r="F11" s="66">
        <f>Sheet1!D24</f>
        <v>9799192</v>
      </c>
      <c r="G11" s="67"/>
      <c r="H11" s="61"/>
      <c r="I11" s="63"/>
    </row>
    <row r="12" spans="2:9" x14ac:dyDescent="0.25">
      <c r="B12" s="31"/>
      <c r="C12" s="31" t="s">
        <v>112</v>
      </c>
      <c r="D12" s="31"/>
      <c r="E12" s="31" t="s">
        <v>113</v>
      </c>
      <c r="F12" s="66">
        <f>Sheet1!D62</f>
        <v>936776.29999999993</v>
      </c>
      <c r="G12" s="64"/>
      <c r="H12" s="61"/>
      <c r="I12" s="63"/>
    </row>
    <row r="13" spans="2:9" x14ac:dyDescent="0.25">
      <c r="B13" s="31"/>
      <c r="C13" s="31" t="s">
        <v>114</v>
      </c>
      <c r="D13" s="34"/>
      <c r="E13" s="35" t="s">
        <v>115</v>
      </c>
      <c r="F13" s="68"/>
      <c r="G13" s="62">
        <f>SUM(F8:F12)</f>
        <v>10735968.300000001</v>
      </c>
      <c r="H13" s="61"/>
      <c r="I13" s="63"/>
    </row>
    <row r="14" spans="2:9" x14ac:dyDescent="0.25">
      <c r="B14" s="31"/>
      <c r="C14" s="31"/>
      <c r="D14" s="31"/>
      <c r="E14" s="31"/>
      <c r="F14" s="61"/>
      <c r="G14" s="64"/>
      <c r="H14" s="61"/>
      <c r="I14" s="63"/>
    </row>
    <row r="15" spans="2:9" x14ac:dyDescent="0.25">
      <c r="B15" s="31"/>
      <c r="C15" s="32" t="s">
        <v>116</v>
      </c>
      <c r="D15" s="32"/>
      <c r="E15" s="33" t="s">
        <v>117</v>
      </c>
      <c r="F15" s="65"/>
      <c r="G15" s="69"/>
      <c r="H15" s="70">
        <f>SUM(G5:G13)</f>
        <v>18738168.300000001</v>
      </c>
      <c r="I15" s="63"/>
    </row>
    <row r="16" spans="2:9" x14ac:dyDescent="0.25">
      <c r="B16" s="31"/>
      <c r="C16" s="31"/>
      <c r="D16" s="31"/>
      <c r="E16" s="31"/>
      <c r="F16" s="61"/>
      <c r="G16" s="64"/>
      <c r="H16" s="61"/>
      <c r="I16" s="63"/>
    </row>
    <row r="17" spans="2:9" x14ac:dyDescent="0.25">
      <c r="B17" s="28">
        <v>2</v>
      </c>
      <c r="C17" s="28"/>
      <c r="D17" s="28"/>
      <c r="E17" s="29" t="s">
        <v>118</v>
      </c>
      <c r="F17" s="71"/>
      <c r="G17" s="71"/>
      <c r="H17" s="71"/>
      <c r="I17" s="63"/>
    </row>
    <row r="18" spans="2:9" x14ac:dyDescent="0.25">
      <c r="B18" s="31"/>
      <c r="C18" s="37" t="s">
        <v>100</v>
      </c>
      <c r="D18" s="37"/>
      <c r="E18" s="38" t="s">
        <v>119</v>
      </c>
      <c r="F18" s="71"/>
      <c r="G18" s="64"/>
      <c r="H18" s="61"/>
      <c r="I18" s="63"/>
    </row>
    <row r="19" spans="2:9" x14ac:dyDescent="0.25">
      <c r="B19" s="31"/>
      <c r="C19" s="31" t="s">
        <v>104</v>
      </c>
      <c r="D19" s="31"/>
      <c r="E19" s="31" t="s">
        <v>120</v>
      </c>
      <c r="F19" s="66">
        <v>0</v>
      </c>
      <c r="G19" s="64"/>
      <c r="H19" s="61"/>
      <c r="I19" s="63"/>
    </row>
    <row r="20" spans="2:9" x14ac:dyDescent="0.25">
      <c r="B20" s="31"/>
      <c r="C20" s="31" t="s">
        <v>106</v>
      </c>
      <c r="D20" s="31"/>
      <c r="E20" s="31" t="s">
        <v>121</v>
      </c>
      <c r="F20" s="68"/>
      <c r="G20" s="64"/>
      <c r="H20" s="61"/>
      <c r="I20" s="63"/>
    </row>
    <row r="21" spans="2:9" x14ac:dyDescent="0.25">
      <c r="B21" s="31"/>
      <c r="C21" s="31"/>
      <c r="D21" s="31"/>
      <c r="E21" s="31" t="s">
        <v>122</v>
      </c>
      <c r="F21" s="66">
        <f>Sheet1!D59+Sheet1!D43</f>
        <v>18507607.710000001</v>
      </c>
      <c r="G21" s="64"/>
      <c r="H21" s="61"/>
      <c r="I21" s="63"/>
    </row>
    <row r="22" spans="2:9" x14ac:dyDescent="0.25">
      <c r="B22" s="31"/>
      <c r="C22" s="31"/>
      <c r="D22" s="31"/>
      <c r="E22" s="31" t="s">
        <v>123</v>
      </c>
      <c r="F22" s="66">
        <v>0</v>
      </c>
      <c r="G22" s="64"/>
      <c r="H22" s="61"/>
      <c r="I22" s="63"/>
    </row>
    <row r="23" spans="2:9" x14ac:dyDescent="0.25">
      <c r="B23" s="31"/>
      <c r="C23" s="31" t="s">
        <v>108</v>
      </c>
      <c r="D23" s="31"/>
      <c r="E23" s="31" t="s">
        <v>124</v>
      </c>
      <c r="F23" s="68"/>
      <c r="G23" s="62">
        <f>SUM(F19:F22)</f>
        <v>18507607.710000001</v>
      </c>
      <c r="H23" s="61"/>
      <c r="I23" s="63"/>
    </row>
    <row r="24" spans="2:9" x14ac:dyDescent="0.25">
      <c r="B24" s="31"/>
      <c r="C24" s="31"/>
      <c r="D24" s="31"/>
      <c r="E24" s="31"/>
      <c r="F24" s="61"/>
      <c r="G24" s="64"/>
      <c r="H24" s="61"/>
      <c r="I24" s="63"/>
    </row>
    <row r="25" spans="2:9" x14ac:dyDescent="0.25">
      <c r="B25" s="31"/>
      <c r="C25" s="37" t="s">
        <v>102</v>
      </c>
      <c r="D25" s="37"/>
      <c r="E25" s="38" t="s">
        <v>125</v>
      </c>
      <c r="F25" s="65"/>
      <c r="G25" s="64"/>
      <c r="H25" s="61"/>
      <c r="I25" s="63"/>
    </row>
    <row r="26" spans="2:9" x14ac:dyDescent="0.25">
      <c r="B26" s="31"/>
      <c r="C26" s="31" t="s">
        <v>104</v>
      </c>
      <c r="D26" s="31"/>
      <c r="E26" s="31" t="s">
        <v>120</v>
      </c>
      <c r="F26" s="72"/>
      <c r="G26" s="64"/>
      <c r="H26" s="61"/>
      <c r="I26" s="63"/>
    </row>
    <row r="27" spans="2:9" x14ac:dyDescent="0.25">
      <c r="B27" s="31"/>
      <c r="C27" s="31" t="s">
        <v>106</v>
      </c>
      <c r="D27" s="31"/>
      <c r="E27" s="31" t="s">
        <v>121</v>
      </c>
      <c r="F27" s="66">
        <v>0</v>
      </c>
      <c r="G27" s="64"/>
      <c r="H27" s="61"/>
      <c r="I27" s="63"/>
    </row>
    <row r="28" spans="2:9" x14ac:dyDescent="0.25">
      <c r="B28" s="31"/>
      <c r="C28" s="31"/>
      <c r="D28" s="31"/>
      <c r="E28" s="31" t="s">
        <v>122</v>
      </c>
      <c r="F28" s="66">
        <v>0</v>
      </c>
      <c r="G28" s="64"/>
      <c r="H28" s="61"/>
      <c r="I28" s="63"/>
    </row>
    <row r="29" spans="2:9" x14ac:dyDescent="0.25">
      <c r="B29" s="31"/>
      <c r="C29" s="31"/>
      <c r="D29" s="31"/>
      <c r="E29" s="31" t="s">
        <v>126</v>
      </c>
      <c r="F29" s="66">
        <v>0</v>
      </c>
      <c r="G29" s="64"/>
      <c r="H29" s="61"/>
      <c r="I29" s="63"/>
    </row>
    <row r="30" spans="2:9" x14ac:dyDescent="0.25">
      <c r="B30" s="31"/>
      <c r="C30" s="31"/>
      <c r="D30" s="31"/>
      <c r="E30" s="31" t="s">
        <v>127</v>
      </c>
      <c r="F30" s="66">
        <v>0</v>
      </c>
      <c r="G30" s="64"/>
      <c r="H30" s="61"/>
      <c r="I30" s="63"/>
    </row>
    <row r="31" spans="2:9" x14ac:dyDescent="0.25">
      <c r="B31" s="31"/>
      <c r="C31" s="31"/>
      <c r="D31" s="31"/>
      <c r="E31" s="31" t="s">
        <v>128</v>
      </c>
      <c r="F31" s="66">
        <v>0</v>
      </c>
      <c r="G31" s="64"/>
      <c r="H31" s="61"/>
      <c r="I31" s="63"/>
    </row>
    <row r="32" spans="2:9" x14ac:dyDescent="0.25">
      <c r="B32" s="31"/>
      <c r="C32" s="31" t="s">
        <v>108</v>
      </c>
      <c r="D32" s="31"/>
      <c r="E32" s="31" t="s">
        <v>129</v>
      </c>
      <c r="F32" s="61"/>
      <c r="G32" s="62">
        <f>SUM(F27:F31)</f>
        <v>0</v>
      </c>
      <c r="H32" s="61"/>
      <c r="I32" s="63"/>
    </row>
    <row r="33" spans="2:9" x14ac:dyDescent="0.25">
      <c r="B33" s="31"/>
      <c r="C33" s="31"/>
      <c r="D33" s="31"/>
      <c r="E33" s="31"/>
      <c r="F33" s="61"/>
      <c r="G33" s="64"/>
      <c r="H33" s="61"/>
      <c r="I33" s="63"/>
    </row>
    <row r="34" spans="2:9" x14ac:dyDescent="0.25">
      <c r="B34" s="31"/>
      <c r="C34" s="31" t="s">
        <v>116</v>
      </c>
      <c r="D34" s="31"/>
      <c r="E34" s="31" t="s">
        <v>130</v>
      </c>
      <c r="F34" s="61"/>
      <c r="G34" s="69"/>
      <c r="H34" s="73">
        <f>SUM(G23:G32)</f>
        <v>18507607.710000001</v>
      </c>
      <c r="I34" s="63"/>
    </row>
    <row r="35" spans="2:9" x14ac:dyDescent="0.25">
      <c r="B35" s="31"/>
      <c r="C35" s="31"/>
      <c r="D35" s="31"/>
      <c r="E35" s="31"/>
      <c r="F35" s="61"/>
      <c r="G35" s="64"/>
      <c r="H35" s="61"/>
      <c r="I35" s="63"/>
    </row>
    <row r="36" spans="2:9" x14ac:dyDescent="0.25">
      <c r="B36" s="28">
        <v>3</v>
      </c>
      <c r="C36" s="28"/>
      <c r="D36" s="28"/>
      <c r="E36" s="29" t="s">
        <v>131</v>
      </c>
      <c r="F36" s="65"/>
      <c r="G36" s="65"/>
      <c r="H36" s="68"/>
      <c r="I36" s="63"/>
    </row>
    <row r="37" spans="2:9" x14ac:dyDescent="0.25">
      <c r="B37" s="31"/>
      <c r="C37" s="31"/>
      <c r="D37" s="31"/>
      <c r="E37" s="31"/>
      <c r="F37" s="61"/>
      <c r="G37" s="64"/>
      <c r="H37" s="61"/>
      <c r="I37" s="63"/>
    </row>
    <row r="38" spans="2:9" x14ac:dyDescent="0.25">
      <c r="B38" s="28">
        <v>4</v>
      </c>
      <c r="C38" s="28"/>
      <c r="D38" s="28"/>
      <c r="E38" s="29" t="s">
        <v>132</v>
      </c>
      <c r="F38" s="65"/>
      <c r="G38" s="65"/>
      <c r="H38" s="61"/>
      <c r="I38" s="63"/>
    </row>
    <row r="39" spans="2:9" x14ac:dyDescent="0.25">
      <c r="B39" s="31"/>
      <c r="C39" s="31" t="s">
        <v>104</v>
      </c>
      <c r="D39" s="31"/>
      <c r="E39" s="31" t="s">
        <v>133</v>
      </c>
      <c r="F39" s="66">
        <v>0</v>
      </c>
      <c r="G39" s="61"/>
      <c r="H39" s="61"/>
      <c r="I39" s="63"/>
    </row>
    <row r="40" spans="2:9" x14ac:dyDescent="0.25">
      <c r="B40" s="31"/>
      <c r="C40" s="31" t="s">
        <v>104</v>
      </c>
      <c r="D40" s="31"/>
      <c r="E40" s="31" t="s">
        <v>134</v>
      </c>
      <c r="F40" s="66">
        <f>Sheet1!D41+Sheet1!D34</f>
        <v>34852152.060000002</v>
      </c>
      <c r="G40" s="61"/>
      <c r="H40" s="61"/>
      <c r="I40" s="63"/>
    </row>
    <row r="41" spans="2:9" x14ac:dyDescent="0.25">
      <c r="B41" s="31"/>
      <c r="C41" s="31" t="s">
        <v>108</v>
      </c>
      <c r="D41" s="31"/>
      <c r="E41" s="31" t="s">
        <v>135</v>
      </c>
      <c r="F41" s="68"/>
      <c r="G41" s="68"/>
      <c r="H41" s="73">
        <f>SUM(F39:F40)</f>
        <v>34852152.060000002</v>
      </c>
      <c r="I41" s="63"/>
    </row>
    <row r="42" spans="2:9" x14ac:dyDescent="0.25">
      <c r="B42" s="31"/>
      <c r="C42" s="31"/>
      <c r="D42" s="31"/>
      <c r="E42" s="31"/>
      <c r="F42" s="61"/>
      <c r="G42" s="61"/>
      <c r="H42" s="61"/>
      <c r="I42" s="63"/>
    </row>
    <row r="43" spans="2:9" ht="15" customHeight="1" x14ac:dyDescent="0.25">
      <c r="B43" s="39">
        <v>5</v>
      </c>
      <c r="C43" s="40"/>
      <c r="D43" s="40"/>
      <c r="E43" s="39" t="s">
        <v>136</v>
      </c>
      <c r="F43" s="74"/>
      <c r="G43" s="74"/>
      <c r="H43" s="75">
        <f>SUM(H5:H41)</f>
        <v>72097928.070000008</v>
      </c>
      <c r="I43" s="63"/>
    </row>
    <row r="44" spans="2:9" x14ac:dyDescent="0.25">
      <c r="F44" s="69"/>
      <c r="G44" s="69"/>
      <c r="H44" s="69"/>
      <c r="I44" s="63"/>
    </row>
    <row r="45" spans="2:9" x14ac:dyDescent="0.25">
      <c r="F45" s="69"/>
      <c r="G45" s="69"/>
      <c r="H45" s="69"/>
      <c r="I45" s="63"/>
    </row>
    <row r="46" spans="2:9" x14ac:dyDescent="0.25">
      <c r="F46" s="69"/>
      <c r="G46" s="69"/>
      <c r="H46" s="69"/>
      <c r="I46" s="63"/>
    </row>
    <row r="47" spans="2:9" x14ac:dyDescent="0.25">
      <c r="B47" s="41" t="s">
        <v>95</v>
      </c>
      <c r="C47" s="41"/>
      <c r="D47" s="41"/>
      <c r="E47" s="25" t="s">
        <v>96</v>
      </c>
      <c r="F47" s="72" t="s">
        <v>97</v>
      </c>
      <c r="G47" s="72" t="s">
        <v>98</v>
      </c>
      <c r="H47" s="72" t="s">
        <v>98</v>
      </c>
      <c r="I47" s="76" t="s">
        <v>98</v>
      </c>
    </row>
    <row r="48" spans="2:9" x14ac:dyDescent="0.25">
      <c r="B48" s="25"/>
      <c r="C48" s="25"/>
      <c r="D48" s="25"/>
      <c r="E48" s="25"/>
      <c r="F48" s="72"/>
      <c r="G48" s="72"/>
      <c r="H48" s="72"/>
      <c r="I48" s="77"/>
    </row>
    <row r="49" spans="2:9" x14ac:dyDescent="0.25">
      <c r="B49" s="42">
        <v>1</v>
      </c>
      <c r="C49" s="28"/>
      <c r="D49" s="28"/>
      <c r="E49" s="42" t="s">
        <v>137</v>
      </c>
      <c r="F49" s="68"/>
      <c r="G49" s="68"/>
      <c r="H49" s="68"/>
      <c r="I49" s="77"/>
    </row>
    <row r="50" spans="2:9" x14ac:dyDescent="0.25">
      <c r="B50" s="43"/>
      <c r="C50" s="44" t="s">
        <v>138</v>
      </c>
      <c r="D50" s="43"/>
      <c r="E50" s="45" t="s">
        <v>139</v>
      </c>
      <c r="F50" s="66">
        <v>10358047</v>
      </c>
      <c r="G50" s="68"/>
      <c r="H50" s="68"/>
      <c r="I50" s="77"/>
    </row>
    <row r="51" spans="2:9" x14ac:dyDescent="0.25">
      <c r="B51" s="43"/>
      <c r="C51" s="44" t="s">
        <v>140</v>
      </c>
      <c r="D51" s="43"/>
      <c r="E51" s="45" t="s">
        <v>141</v>
      </c>
      <c r="F51" s="66">
        <v>343726</v>
      </c>
      <c r="G51" s="68"/>
      <c r="H51" s="68"/>
      <c r="I51" s="77"/>
    </row>
    <row r="52" spans="2:9" x14ac:dyDescent="0.25">
      <c r="B52" s="43"/>
      <c r="C52" s="44" t="s">
        <v>142</v>
      </c>
      <c r="D52" s="43"/>
      <c r="E52" s="45" t="s">
        <v>143</v>
      </c>
      <c r="F52" s="66">
        <f>F50-F51</f>
        <v>10014321</v>
      </c>
      <c r="G52" s="68"/>
      <c r="H52" s="68"/>
      <c r="I52" s="77"/>
    </row>
    <row r="53" spans="2:9" x14ac:dyDescent="0.25">
      <c r="B53" s="43"/>
      <c r="C53" s="44" t="s">
        <v>144</v>
      </c>
      <c r="D53" s="43"/>
      <c r="E53" s="45" t="s">
        <v>145</v>
      </c>
      <c r="F53" s="66"/>
      <c r="G53" s="68"/>
      <c r="H53" s="68"/>
      <c r="I53" s="77"/>
    </row>
    <row r="54" spans="2:9" x14ac:dyDescent="0.25">
      <c r="B54" s="43"/>
      <c r="C54" s="44" t="s">
        <v>146</v>
      </c>
      <c r="D54" s="43"/>
      <c r="E54" s="45" t="s">
        <v>147</v>
      </c>
      <c r="F54" s="68"/>
      <c r="G54" s="61"/>
      <c r="H54" s="61"/>
      <c r="I54" s="78">
        <f>SUM(F52)</f>
        <v>10014321</v>
      </c>
    </row>
    <row r="55" spans="2:9" x14ac:dyDescent="0.25">
      <c r="B55" s="43"/>
      <c r="C55" s="44"/>
      <c r="D55" s="43"/>
      <c r="E55" s="45"/>
      <c r="F55" s="68"/>
      <c r="G55" s="68"/>
      <c r="H55" s="68"/>
      <c r="I55" s="77"/>
    </row>
    <row r="56" spans="2:9" x14ac:dyDescent="0.25">
      <c r="B56" s="42">
        <v>2</v>
      </c>
      <c r="C56" s="28"/>
      <c r="D56" s="28"/>
      <c r="E56" s="42" t="s">
        <v>148</v>
      </c>
      <c r="F56" s="68"/>
      <c r="G56" s="68"/>
      <c r="H56" s="68"/>
      <c r="I56" s="77"/>
    </row>
    <row r="57" spans="2:9" x14ac:dyDescent="0.25">
      <c r="B57" s="43"/>
      <c r="C57" s="44" t="s">
        <v>138</v>
      </c>
      <c r="D57" s="43"/>
      <c r="E57" s="45" t="s">
        <v>149</v>
      </c>
      <c r="F57" s="68"/>
      <c r="G57" s="68"/>
      <c r="H57" s="68"/>
      <c r="I57" s="77"/>
    </row>
    <row r="58" spans="2:9" x14ac:dyDescent="0.25">
      <c r="B58" s="43"/>
      <c r="C58" s="44"/>
      <c r="D58" s="44" t="s">
        <v>104</v>
      </c>
      <c r="E58" s="45" t="s">
        <v>150</v>
      </c>
      <c r="F58" s="66"/>
      <c r="G58" s="68"/>
      <c r="H58" s="68"/>
      <c r="I58" s="77"/>
    </row>
    <row r="59" spans="2:9" x14ac:dyDescent="0.25">
      <c r="B59" s="43"/>
      <c r="C59" s="44"/>
      <c r="D59" s="44" t="s">
        <v>106</v>
      </c>
      <c r="E59" s="45" t="s">
        <v>151</v>
      </c>
      <c r="F59" s="68"/>
      <c r="G59" s="68"/>
      <c r="H59" s="68"/>
      <c r="I59" s="77"/>
    </row>
    <row r="60" spans="2:9" x14ac:dyDescent="0.25">
      <c r="B60" s="43"/>
      <c r="C60" s="44"/>
      <c r="D60" s="44"/>
      <c r="E60" s="45" t="s">
        <v>152</v>
      </c>
      <c r="F60" s="66"/>
      <c r="G60" s="68"/>
      <c r="H60" s="68"/>
      <c r="I60" s="77"/>
    </row>
    <row r="61" spans="2:9" x14ac:dyDescent="0.25">
      <c r="B61" s="43"/>
      <c r="C61" s="44"/>
      <c r="D61" s="44"/>
      <c r="E61" s="45" t="s">
        <v>153</v>
      </c>
      <c r="F61" s="66">
        <f>Sheet1!F16</f>
        <v>2311000</v>
      </c>
      <c r="G61" s="68"/>
      <c r="H61" s="68"/>
      <c r="I61" s="77"/>
    </row>
    <row r="62" spans="2:9" x14ac:dyDescent="0.25">
      <c r="B62" s="43"/>
      <c r="C62" s="44"/>
      <c r="D62" s="44" t="s">
        <v>108</v>
      </c>
      <c r="E62" s="45" t="s">
        <v>154</v>
      </c>
      <c r="F62" s="66"/>
      <c r="G62" s="68"/>
      <c r="H62" s="68"/>
      <c r="I62" s="77"/>
    </row>
    <row r="63" spans="2:9" x14ac:dyDescent="0.25">
      <c r="B63" s="43"/>
      <c r="C63" s="44"/>
      <c r="D63" s="44" t="s">
        <v>110</v>
      </c>
      <c r="E63" s="45" t="s">
        <v>155</v>
      </c>
      <c r="F63" s="66"/>
      <c r="G63" s="68"/>
      <c r="H63" s="68"/>
      <c r="I63" s="77"/>
    </row>
    <row r="64" spans="2:9" x14ac:dyDescent="0.25">
      <c r="B64" s="43"/>
      <c r="C64" s="44"/>
      <c r="D64" s="44" t="s">
        <v>112</v>
      </c>
      <c r="E64" s="45" t="s">
        <v>156</v>
      </c>
      <c r="F64" s="66"/>
      <c r="G64" s="68"/>
      <c r="H64" s="68"/>
      <c r="I64" s="77"/>
    </row>
    <row r="65" spans="2:9" x14ac:dyDescent="0.25">
      <c r="B65" s="43"/>
      <c r="C65" s="44"/>
      <c r="D65" s="44" t="s">
        <v>114</v>
      </c>
      <c r="E65" s="45" t="s">
        <v>157</v>
      </c>
      <c r="F65" s="66"/>
      <c r="G65" s="68"/>
      <c r="H65" s="68"/>
      <c r="I65" s="77"/>
    </row>
    <row r="66" spans="2:9" x14ac:dyDescent="0.25">
      <c r="B66" s="43"/>
      <c r="C66" s="44"/>
      <c r="D66" s="44" t="s">
        <v>158</v>
      </c>
      <c r="E66" s="45" t="s">
        <v>159</v>
      </c>
      <c r="F66" s="66">
        <f>Sheet1!G24-Sheet1!F16</f>
        <v>17230568</v>
      </c>
      <c r="G66" s="68"/>
      <c r="H66" s="68"/>
      <c r="I66" s="77"/>
    </row>
    <row r="67" spans="2:9" ht="14.25" customHeight="1" x14ac:dyDescent="0.25">
      <c r="B67" s="43"/>
      <c r="C67" s="44"/>
      <c r="D67" s="44" t="s">
        <v>160</v>
      </c>
      <c r="E67" s="45" t="s">
        <v>161</v>
      </c>
      <c r="F67" s="68"/>
      <c r="G67" s="79">
        <f>SUM(F58:F66)</f>
        <v>19541568</v>
      </c>
      <c r="H67" s="68"/>
      <c r="I67" s="77"/>
    </row>
    <row r="68" spans="2:9" x14ac:dyDescent="0.25">
      <c r="B68" s="43"/>
      <c r="C68" s="44" t="s">
        <v>140</v>
      </c>
      <c r="D68" s="43"/>
      <c r="E68" s="45" t="s">
        <v>162</v>
      </c>
      <c r="F68" s="68"/>
      <c r="G68" s="68"/>
      <c r="H68" s="68"/>
      <c r="I68" s="77"/>
    </row>
    <row r="69" spans="2:9" x14ac:dyDescent="0.25">
      <c r="B69" s="43"/>
      <c r="C69" s="44"/>
      <c r="D69" s="44" t="s">
        <v>104</v>
      </c>
      <c r="E69" s="45" t="s">
        <v>151</v>
      </c>
      <c r="F69" s="68"/>
      <c r="G69" s="68"/>
      <c r="H69" s="68"/>
      <c r="I69" s="77"/>
    </row>
    <row r="70" spans="2:9" x14ac:dyDescent="0.25">
      <c r="B70" s="43"/>
      <c r="C70" s="44"/>
      <c r="D70" s="44"/>
      <c r="E70" s="45" t="s">
        <v>152</v>
      </c>
      <c r="F70" s="66"/>
      <c r="G70" s="68"/>
      <c r="H70" s="68"/>
      <c r="I70" s="77"/>
    </row>
    <row r="71" spans="2:9" x14ac:dyDescent="0.25">
      <c r="B71" s="43"/>
      <c r="C71" s="44"/>
      <c r="D71" s="44"/>
      <c r="E71" s="45" t="s">
        <v>153</v>
      </c>
      <c r="F71" s="66"/>
      <c r="G71" s="68"/>
      <c r="H71" s="68"/>
      <c r="I71" s="77"/>
    </row>
    <row r="72" spans="2:9" x14ac:dyDescent="0.25">
      <c r="B72" s="43"/>
      <c r="C72" s="44"/>
      <c r="D72" s="44" t="s">
        <v>106</v>
      </c>
      <c r="E72" s="45" t="s">
        <v>154</v>
      </c>
      <c r="F72" s="66"/>
      <c r="G72" s="68"/>
      <c r="H72" s="68"/>
      <c r="I72" s="77"/>
    </row>
    <row r="73" spans="2:9" x14ac:dyDescent="0.25">
      <c r="B73" s="43"/>
      <c r="C73" s="44"/>
      <c r="D73" s="44" t="s">
        <v>108</v>
      </c>
      <c r="E73" s="45" t="s">
        <v>155</v>
      </c>
      <c r="F73" s="66"/>
      <c r="G73" s="68"/>
      <c r="H73" s="68"/>
      <c r="I73" s="77"/>
    </row>
    <row r="74" spans="2:9" x14ac:dyDescent="0.25">
      <c r="B74" s="43"/>
      <c r="C74" s="44"/>
      <c r="D74" s="44" t="s">
        <v>110</v>
      </c>
      <c r="E74" s="45" t="s">
        <v>163</v>
      </c>
      <c r="F74" s="66"/>
      <c r="G74" s="68"/>
      <c r="H74" s="68"/>
      <c r="I74" s="77"/>
    </row>
    <row r="75" spans="2:9" x14ac:dyDescent="0.25">
      <c r="B75" s="43"/>
      <c r="C75" s="44"/>
      <c r="D75" s="44" t="s">
        <v>112</v>
      </c>
      <c r="E75" s="45" t="s">
        <v>157</v>
      </c>
      <c r="F75" s="66"/>
      <c r="G75" s="68"/>
      <c r="H75" s="68"/>
      <c r="I75" s="77"/>
    </row>
    <row r="76" spans="2:9" x14ac:dyDescent="0.25">
      <c r="B76" s="43"/>
      <c r="C76" s="44"/>
      <c r="D76" s="44" t="s">
        <v>114</v>
      </c>
      <c r="E76" s="45" t="s">
        <v>159</v>
      </c>
      <c r="F76" s="66"/>
      <c r="G76" s="68"/>
      <c r="H76" s="68"/>
      <c r="I76" s="77"/>
    </row>
    <row r="77" spans="2:9" x14ac:dyDescent="0.25">
      <c r="B77" s="43"/>
      <c r="C77" s="44"/>
      <c r="D77" s="44" t="s">
        <v>158</v>
      </c>
      <c r="E77" s="45" t="s">
        <v>164</v>
      </c>
      <c r="F77" s="68"/>
      <c r="G77" s="79">
        <f>SUM(F70:F76)</f>
        <v>0</v>
      </c>
      <c r="H77" s="68"/>
      <c r="I77" s="77"/>
    </row>
    <row r="78" spans="2:9" x14ac:dyDescent="0.25">
      <c r="B78" s="43"/>
      <c r="C78" s="44"/>
      <c r="D78" s="44"/>
      <c r="E78" s="45"/>
      <c r="F78" s="68"/>
      <c r="G78" s="61"/>
      <c r="H78" s="68"/>
      <c r="I78" s="77"/>
    </row>
    <row r="79" spans="2:9" x14ac:dyDescent="0.25">
      <c r="B79" s="43"/>
      <c r="C79" s="44" t="s">
        <v>165</v>
      </c>
      <c r="D79" s="43"/>
      <c r="E79" s="45" t="s">
        <v>166</v>
      </c>
      <c r="F79" s="68"/>
      <c r="G79" s="68"/>
      <c r="H79" s="61"/>
      <c r="I79" s="78">
        <f>G67+G77</f>
        <v>19541568</v>
      </c>
    </row>
    <row r="80" spans="2:9" x14ac:dyDescent="0.25">
      <c r="B80" s="43"/>
      <c r="C80" s="44"/>
      <c r="D80" s="43"/>
      <c r="E80" s="45"/>
      <c r="F80" s="68"/>
      <c r="G80" s="68"/>
      <c r="H80" s="68"/>
      <c r="I80" s="77"/>
    </row>
    <row r="81" spans="2:9" x14ac:dyDescent="0.25">
      <c r="B81" s="42">
        <v>3</v>
      </c>
      <c r="C81" s="28"/>
      <c r="D81" s="28"/>
      <c r="E81" s="42" t="s">
        <v>167</v>
      </c>
      <c r="F81" s="68"/>
      <c r="G81" s="68"/>
      <c r="H81" s="68"/>
      <c r="I81" s="77"/>
    </row>
    <row r="82" spans="2:9" s="46" customFormat="1" x14ac:dyDescent="0.25">
      <c r="B82" s="44"/>
      <c r="C82" s="43"/>
      <c r="D82" s="43"/>
      <c r="E82" s="45"/>
      <c r="F82" s="68"/>
      <c r="G82" s="68"/>
      <c r="H82" s="68"/>
      <c r="I82" s="80"/>
    </row>
    <row r="83" spans="2:9" x14ac:dyDescent="0.25">
      <c r="B83" s="43"/>
      <c r="C83" s="47" t="s">
        <v>138</v>
      </c>
      <c r="D83" s="48"/>
      <c r="E83" s="49" t="s">
        <v>168</v>
      </c>
      <c r="F83" s="68"/>
      <c r="G83" s="68"/>
      <c r="H83" s="68"/>
      <c r="I83" s="77"/>
    </row>
    <row r="84" spans="2:9" x14ac:dyDescent="0.25">
      <c r="B84" s="43"/>
      <c r="C84" s="44"/>
      <c r="D84" s="43"/>
      <c r="E84" s="45"/>
      <c r="F84" s="68"/>
      <c r="G84" s="68"/>
      <c r="H84" s="68"/>
      <c r="I84" s="77"/>
    </row>
    <row r="85" spans="2:9" x14ac:dyDescent="0.25">
      <c r="B85" s="43"/>
      <c r="C85" s="44"/>
      <c r="D85" s="44" t="s">
        <v>104</v>
      </c>
      <c r="E85" s="44" t="s">
        <v>169</v>
      </c>
      <c r="F85" s="68"/>
      <c r="G85" s="68"/>
      <c r="H85" s="68"/>
      <c r="I85" s="77"/>
    </row>
    <row r="86" spans="2:9" x14ac:dyDescent="0.25">
      <c r="B86" s="43"/>
      <c r="C86" s="44"/>
      <c r="D86" s="44"/>
      <c r="E86" s="45" t="s">
        <v>170</v>
      </c>
      <c r="F86" s="66">
        <v>0</v>
      </c>
      <c r="G86" s="68"/>
      <c r="H86" s="68"/>
      <c r="I86" s="77"/>
    </row>
    <row r="87" spans="2:9" x14ac:dyDescent="0.25">
      <c r="B87" s="43"/>
      <c r="C87" s="44"/>
      <c r="D87" s="44"/>
      <c r="E87" s="45" t="s">
        <v>171</v>
      </c>
      <c r="F87" s="66">
        <v>0</v>
      </c>
      <c r="G87" s="68"/>
      <c r="H87" s="68"/>
      <c r="I87" s="77"/>
    </row>
    <row r="88" spans="2:9" x14ac:dyDescent="0.25">
      <c r="B88" s="43"/>
      <c r="C88" s="44"/>
      <c r="D88" s="44"/>
      <c r="E88" s="45" t="s">
        <v>172</v>
      </c>
      <c r="F88" s="66">
        <v>0</v>
      </c>
      <c r="G88" s="68"/>
      <c r="H88" s="68"/>
      <c r="I88" s="77"/>
    </row>
    <row r="89" spans="2:9" x14ac:dyDescent="0.25">
      <c r="B89" s="43"/>
      <c r="C89" s="44"/>
      <c r="D89" s="44"/>
      <c r="E89" s="45" t="s">
        <v>173</v>
      </c>
      <c r="F89" s="66">
        <v>0</v>
      </c>
      <c r="G89" s="68"/>
      <c r="H89" s="68"/>
      <c r="I89" s="77"/>
    </row>
    <row r="90" spans="2:9" x14ac:dyDescent="0.25">
      <c r="B90" s="43"/>
      <c r="C90" s="44"/>
      <c r="D90" s="44"/>
      <c r="E90" s="45" t="s">
        <v>174</v>
      </c>
      <c r="F90" s="66">
        <v>0</v>
      </c>
      <c r="G90" s="68"/>
      <c r="H90" s="68"/>
      <c r="I90" s="77"/>
    </row>
    <row r="91" spans="2:9" x14ac:dyDescent="0.25">
      <c r="B91" s="43"/>
      <c r="C91" s="44"/>
      <c r="D91" s="44"/>
      <c r="E91" s="45" t="s">
        <v>175</v>
      </c>
      <c r="F91" s="66">
        <v>0</v>
      </c>
      <c r="G91" s="68"/>
      <c r="H91" s="68"/>
      <c r="I91" s="77"/>
    </row>
    <row r="92" spans="2:9" x14ac:dyDescent="0.25">
      <c r="B92" s="43"/>
      <c r="C92" s="44"/>
      <c r="D92" s="44"/>
      <c r="E92" s="45" t="s">
        <v>176</v>
      </c>
      <c r="F92" s="66">
        <f>[1]Sheet1!$G$38</f>
        <v>83750</v>
      </c>
      <c r="G92" s="68"/>
      <c r="H92" s="68"/>
      <c r="I92" s="77"/>
    </row>
    <row r="93" spans="2:9" x14ac:dyDescent="0.25">
      <c r="B93" s="43"/>
      <c r="C93" s="44"/>
      <c r="D93" s="44"/>
      <c r="E93" s="45" t="s">
        <v>177</v>
      </c>
      <c r="F93" s="68"/>
      <c r="G93" s="79">
        <f>SUM(F86:F92)</f>
        <v>83750</v>
      </c>
      <c r="H93" s="68"/>
      <c r="I93" s="77"/>
    </row>
    <row r="94" spans="2:9" x14ac:dyDescent="0.25">
      <c r="B94" s="43"/>
      <c r="C94" s="44"/>
      <c r="D94" s="44" t="s">
        <v>106</v>
      </c>
      <c r="E94" s="44" t="s">
        <v>178</v>
      </c>
      <c r="F94" s="68"/>
      <c r="G94" s="68"/>
      <c r="H94" s="68"/>
      <c r="I94" s="77"/>
    </row>
    <row r="95" spans="2:9" x14ac:dyDescent="0.25">
      <c r="B95" s="43"/>
      <c r="C95" s="44"/>
      <c r="D95" s="44"/>
      <c r="E95" s="45" t="s">
        <v>179</v>
      </c>
      <c r="F95" s="66">
        <v>0</v>
      </c>
      <c r="G95" s="68"/>
      <c r="H95" s="68"/>
      <c r="I95" s="77"/>
    </row>
    <row r="96" spans="2:9" x14ac:dyDescent="0.25">
      <c r="B96" s="43"/>
      <c r="C96" s="44"/>
      <c r="D96" s="44"/>
      <c r="E96" s="45" t="s">
        <v>180</v>
      </c>
      <c r="F96" s="66">
        <v>0</v>
      </c>
      <c r="G96" s="68"/>
      <c r="H96" s="68"/>
      <c r="I96" s="77"/>
    </row>
    <row r="97" spans="2:9" x14ac:dyDescent="0.25">
      <c r="B97" s="43"/>
      <c r="C97" s="44"/>
      <c r="D97" s="44"/>
      <c r="E97" s="45" t="s">
        <v>181</v>
      </c>
      <c r="F97" s="68"/>
      <c r="G97" s="79">
        <f>SUM(F95:F96)</f>
        <v>0</v>
      </c>
      <c r="H97" s="68"/>
      <c r="I97" s="77"/>
    </row>
    <row r="98" spans="2:9" x14ac:dyDescent="0.25">
      <c r="B98" s="43"/>
      <c r="C98" s="44"/>
      <c r="D98" s="44" t="s">
        <v>108</v>
      </c>
      <c r="E98" s="44" t="s">
        <v>182</v>
      </c>
      <c r="F98" s="68"/>
      <c r="G98" s="68"/>
      <c r="H98" s="68"/>
      <c r="I98" s="77"/>
    </row>
    <row r="99" spans="2:9" x14ac:dyDescent="0.25">
      <c r="B99" s="43"/>
      <c r="C99" s="44"/>
      <c r="D99" s="44"/>
      <c r="E99" s="45" t="s">
        <v>183</v>
      </c>
      <c r="F99" s="66">
        <f>Sheet1!G14-Sheet1!F11</f>
        <v>11876.069999999992</v>
      </c>
      <c r="G99" s="68"/>
      <c r="H99" s="68"/>
      <c r="I99" s="77"/>
    </row>
    <row r="100" spans="2:9" x14ac:dyDescent="0.25">
      <c r="B100" s="43"/>
      <c r="C100" s="44"/>
      <c r="D100" s="44"/>
      <c r="E100" s="45" t="s">
        <v>184</v>
      </c>
      <c r="F100" s="66">
        <f>Sheet1!F11</f>
        <v>62864</v>
      </c>
      <c r="G100" s="68"/>
      <c r="H100" s="68"/>
      <c r="I100" s="77"/>
    </row>
    <row r="101" spans="2:9" x14ac:dyDescent="0.25">
      <c r="B101" s="43"/>
      <c r="C101" s="44"/>
      <c r="D101" s="44"/>
      <c r="E101" s="45" t="s">
        <v>185</v>
      </c>
      <c r="F101" s="66">
        <v>0</v>
      </c>
      <c r="G101" s="68"/>
      <c r="H101" s="68"/>
      <c r="I101" s="77"/>
    </row>
    <row r="102" spans="2:9" x14ac:dyDescent="0.25">
      <c r="B102" s="43"/>
      <c r="C102" s="44"/>
      <c r="D102" s="44"/>
      <c r="E102" s="45" t="s">
        <v>186</v>
      </c>
      <c r="F102" s="68"/>
      <c r="G102" s="79">
        <f>SUM(F99:F101)</f>
        <v>74740.069999999992</v>
      </c>
      <c r="H102" s="68"/>
      <c r="I102" s="77"/>
    </row>
    <row r="103" spans="2:9" x14ac:dyDescent="0.25">
      <c r="B103" s="43"/>
      <c r="C103" s="44"/>
      <c r="D103" s="44" t="s">
        <v>110</v>
      </c>
      <c r="E103" s="44" t="s">
        <v>187</v>
      </c>
      <c r="F103" s="68"/>
      <c r="G103" s="79">
        <f>[1]Sheet1!$G$47+[1]Sheet1!$F$41</f>
        <v>460179</v>
      </c>
      <c r="H103" s="68"/>
      <c r="I103" s="77"/>
    </row>
    <row r="104" spans="2:9" x14ac:dyDescent="0.25">
      <c r="B104" s="43"/>
      <c r="C104" s="44"/>
      <c r="D104" s="44" t="s">
        <v>112</v>
      </c>
      <c r="E104" s="44" t="s">
        <v>188</v>
      </c>
      <c r="F104" s="68"/>
      <c r="G104" s="68"/>
      <c r="H104" s="81">
        <f>G93+G97+G102+G103</f>
        <v>618669.07000000007</v>
      </c>
      <c r="I104" s="77"/>
    </row>
    <row r="105" spans="2:9" x14ac:dyDescent="0.25">
      <c r="B105" s="43"/>
      <c r="C105" s="44"/>
      <c r="D105" s="44"/>
      <c r="E105" s="45"/>
      <c r="F105" s="68"/>
      <c r="G105" s="68"/>
      <c r="H105" s="68"/>
      <c r="I105" s="77"/>
    </row>
    <row r="106" spans="2:9" x14ac:dyDescent="0.25">
      <c r="B106" s="50"/>
      <c r="C106" s="51" t="s">
        <v>140</v>
      </c>
      <c r="D106" s="52"/>
      <c r="E106" s="53" t="s">
        <v>189</v>
      </c>
      <c r="F106" s="68"/>
      <c r="G106" s="68"/>
      <c r="H106" s="68"/>
      <c r="I106" s="77"/>
    </row>
    <row r="107" spans="2:9" x14ac:dyDescent="0.25">
      <c r="B107" s="43"/>
      <c r="C107" s="44"/>
      <c r="D107" s="43"/>
      <c r="E107" s="45"/>
      <c r="F107" s="68"/>
      <c r="G107" s="68"/>
      <c r="H107" s="68"/>
      <c r="I107" s="77"/>
    </row>
    <row r="108" spans="2:9" ht="22.5" x14ac:dyDescent="0.25">
      <c r="B108" s="43"/>
      <c r="C108" s="44"/>
      <c r="D108" s="44" t="s">
        <v>104</v>
      </c>
      <c r="E108" s="45" t="s">
        <v>190</v>
      </c>
      <c r="F108" s="66">
        <v>0</v>
      </c>
      <c r="G108" s="68"/>
      <c r="H108" s="68"/>
      <c r="I108" s="77"/>
    </row>
    <row r="109" spans="2:9" x14ac:dyDescent="0.25">
      <c r="B109" s="43"/>
      <c r="C109" s="44"/>
      <c r="D109" s="44" t="s">
        <v>106</v>
      </c>
      <c r="E109" s="45" t="s">
        <v>191</v>
      </c>
      <c r="F109" s="66">
        <f>Sheet1!G32</f>
        <v>42480889</v>
      </c>
      <c r="G109" s="68"/>
      <c r="H109" s="68"/>
      <c r="I109" s="77"/>
    </row>
    <row r="110" spans="2:9" x14ac:dyDescent="0.25">
      <c r="B110" s="43"/>
      <c r="C110" s="44"/>
      <c r="D110" s="44" t="s">
        <v>108</v>
      </c>
      <c r="E110" s="45" t="s">
        <v>192</v>
      </c>
      <c r="F110" s="66">
        <v>0</v>
      </c>
      <c r="G110" s="68"/>
      <c r="H110" s="68"/>
      <c r="I110" s="77"/>
    </row>
    <row r="111" spans="2:9" x14ac:dyDescent="0.25">
      <c r="B111" s="43"/>
      <c r="C111" s="44"/>
      <c r="D111" s="44" t="s">
        <v>110</v>
      </c>
      <c r="E111" s="45" t="s">
        <v>193</v>
      </c>
      <c r="F111" s="68"/>
      <c r="G111" s="61"/>
      <c r="H111" s="81">
        <f>SUM(F108:F110)</f>
        <v>42480889</v>
      </c>
      <c r="I111" s="77"/>
    </row>
    <row r="112" spans="2:9" x14ac:dyDescent="0.25">
      <c r="B112" s="43"/>
      <c r="C112" s="44"/>
      <c r="D112" s="44"/>
      <c r="E112" s="45"/>
      <c r="F112" s="68"/>
      <c r="G112" s="68"/>
      <c r="H112" s="68"/>
      <c r="I112" s="77"/>
    </row>
    <row r="113" spans="2:9" x14ac:dyDescent="0.25">
      <c r="B113" s="43"/>
      <c r="C113" s="44"/>
      <c r="D113" s="54" t="s">
        <v>112</v>
      </c>
      <c r="E113" s="55" t="s">
        <v>194</v>
      </c>
      <c r="F113" s="82"/>
      <c r="G113" s="68"/>
      <c r="H113" s="68"/>
      <c r="I113" s="77"/>
    </row>
    <row r="114" spans="2:9" x14ac:dyDescent="0.25">
      <c r="B114" s="43"/>
      <c r="C114" s="44"/>
      <c r="D114" s="54"/>
      <c r="E114" s="56" t="s">
        <v>195</v>
      </c>
      <c r="F114" s="83">
        <f>H111</f>
        <v>42480889</v>
      </c>
      <c r="G114" s="68"/>
      <c r="H114" s="68"/>
      <c r="I114" s="77"/>
    </row>
    <row r="115" spans="2:9" x14ac:dyDescent="0.25">
      <c r="B115" s="43"/>
      <c r="C115" s="44"/>
      <c r="D115" s="54"/>
      <c r="E115" s="56" t="s">
        <v>196</v>
      </c>
      <c r="F115" s="84">
        <f>G115-F114</f>
        <v>0</v>
      </c>
      <c r="G115" s="85">
        <f>H111</f>
        <v>42480889</v>
      </c>
      <c r="H115" s="68"/>
      <c r="I115" s="77"/>
    </row>
    <row r="116" spans="2:9" x14ac:dyDescent="0.25">
      <c r="B116" s="43"/>
      <c r="C116" s="44"/>
      <c r="D116" s="44"/>
      <c r="E116" s="45"/>
      <c r="F116" s="68"/>
      <c r="G116" s="68"/>
      <c r="H116" s="68"/>
      <c r="I116" s="77"/>
    </row>
    <row r="117" spans="2:9" x14ac:dyDescent="0.25">
      <c r="B117" s="43"/>
      <c r="C117" s="44"/>
      <c r="D117" s="44"/>
      <c r="E117" s="45"/>
      <c r="F117" s="68"/>
      <c r="G117" s="68"/>
      <c r="H117" s="68"/>
      <c r="I117" s="77"/>
    </row>
    <row r="118" spans="2:9" x14ac:dyDescent="0.25">
      <c r="B118" s="43"/>
      <c r="C118" s="47" t="s">
        <v>142</v>
      </c>
      <c r="D118" s="48"/>
      <c r="E118" s="49" t="s">
        <v>197</v>
      </c>
      <c r="F118" s="68"/>
      <c r="G118" s="61"/>
      <c r="H118" s="81">
        <f>H104+H111</f>
        <v>43099558.07</v>
      </c>
      <c r="I118" s="77"/>
    </row>
    <row r="119" spans="2:9" x14ac:dyDescent="0.25">
      <c r="B119" s="43"/>
      <c r="C119" s="44"/>
      <c r="D119" s="43"/>
      <c r="E119" s="45"/>
      <c r="F119" s="68"/>
      <c r="G119" s="68"/>
      <c r="H119" s="68"/>
      <c r="I119" s="77"/>
    </row>
    <row r="120" spans="2:9" x14ac:dyDescent="0.25">
      <c r="B120" s="43"/>
      <c r="C120" s="47" t="s">
        <v>144</v>
      </c>
      <c r="D120" s="48"/>
      <c r="E120" s="49" t="s">
        <v>198</v>
      </c>
      <c r="F120" s="68"/>
      <c r="G120" s="68"/>
      <c r="H120" s="68"/>
      <c r="I120" s="77"/>
    </row>
    <row r="121" spans="2:9" x14ac:dyDescent="0.25">
      <c r="B121" s="43"/>
      <c r="C121" s="44"/>
      <c r="D121" s="43"/>
      <c r="E121" s="45"/>
      <c r="F121" s="68"/>
      <c r="G121" s="68"/>
      <c r="H121" s="68"/>
      <c r="I121" s="77"/>
    </row>
    <row r="122" spans="2:9" x14ac:dyDescent="0.25">
      <c r="B122" s="43"/>
      <c r="C122" s="44"/>
      <c r="D122" s="44" t="s">
        <v>104</v>
      </c>
      <c r="E122" s="45" t="s">
        <v>199</v>
      </c>
      <c r="F122" s="68"/>
      <c r="G122" s="68"/>
      <c r="H122" s="68"/>
      <c r="I122" s="77"/>
    </row>
    <row r="123" spans="2:9" x14ac:dyDescent="0.25">
      <c r="B123" s="43"/>
      <c r="C123" s="44"/>
      <c r="D123" s="44"/>
      <c r="E123" s="45" t="s">
        <v>200</v>
      </c>
      <c r="F123" s="68"/>
      <c r="G123" s="68"/>
      <c r="H123" s="68"/>
      <c r="I123" s="77"/>
    </row>
    <row r="124" spans="2:9" x14ac:dyDescent="0.25">
      <c r="B124" s="43"/>
      <c r="C124" s="44"/>
      <c r="D124" s="44"/>
      <c r="E124" s="45" t="s">
        <v>201</v>
      </c>
      <c r="F124" s="66">
        <v>0</v>
      </c>
      <c r="G124" s="68"/>
      <c r="H124" s="68"/>
      <c r="I124" s="77"/>
    </row>
    <row r="125" spans="2:9" x14ac:dyDescent="0.25">
      <c r="B125" s="43"/>
      <c r="C125" s="44"/>
      <c r="D125" s="44"/>
      <c r="E125" s="45" t="s">
        <v>202</v>
      </c>
      <c r="F125" s="66">
        <v>0</v>
      </c>
      <c r="G125" s="68"/>
      <c r="H125" s="68"/>
      <c r="I125" s="77"/>
    </row>
    <row r="126" spans="2:9" x14ac:dyDescent="0.25">
      <c r="B126" s="43"/>
      <c r="C126" s="44"/>
      <c r="D126" s="44"/>
      <c r="E126" s="45" t="s">
        <v>203</v>
      </c>
      <c r="F126" s="66">
        <v>0</v>
      </c>
      <c r="G126" s="68"/>
      <c r="H126" s="68"/>
      <c r="I126" s="77"/>
    </row>
    <row r="127" spans="2:9" x14ac:dyDescent="0.25">
      <c r="B127" s="43"/>
      <c r="C127" s="44"/>
      <c r="D127" s="44"/>
      <c r="E127" s="45" t="s">
        <v>204</v>
      </c>
      <c r="F127" s="66">
        <v>0</v>
      </c>
      <c r="G127" s="68"/>
      <c r="H127" s="68"/>
      <c r="I127" s="77"/>
    </row>
    <row r="128" spans="2:9" x14ac:dyDescent="0.25">
      <c r="B128" s="43"/>
      <c r="C128" s="44"/>
      <c r="D128" s="44"/>
      <c r="E128" s="45" t="s">
        <v>205</v>
      </c>
      <c r="F128" s="66">
        <v>0</v>
      </c>
      <c r="G128" s="68"/>
      <c r="H128" s="68"/>
      <c r="I128" s="77"/>
    </row>
    <row r="129" spans="2:9" x14ac:dyDescent="0.25">
      <c r="B129" s="43"/>
      <c r="C129" s="44"/>
      <c r="D129" s="44"/>
      <c r="E129" s="45" t="s">
        <v>206</v>
      </c>
      <c r="F129" s="66">
        <v>0</v>
      </c>
      <c r="G129" s="68"/>
      <c r="H129" s="68"/>
      <c r="I129" s="77"/>
    </row>
    <row r="130" spans="2:9" x14ac:dyDescent="0.25">
      <c r="B130" s="43"/>
      <c r="C130" s="44"/>
      <c r="D130" s="44"/>
      <c r="E130" s="45" t="s">
        <v>207</v>
      </c>
      <c r="F130" s="66">
        <v>0</v>
      </c>
      <c r="G130" s="68"/>
      <c r="H130" s="68"/>
      <c r="I130" s="77"/>
    </row>
    <row r="131" spans="2:9" x14ac:dyDescent="0.25">
      <c r="B131" s="43"/>
      <c r="C131" s="44"/>
      <c r="D131" s="44"/>
      <c r="E131" s="45" t="s">
        <v>208</v>
      </c>
      <c r="F131" s="68"/>
      <c r="G131" s="79">
        <f>SUM(F124:F130)</f>
        <v>0</v>
      </c>
      <c r="H131" s="68"/>
      <c r="I131" s="77"/>
    </row>
    <row r="132" spans="2:9" x14ac:dyDescent="0.25">
      <c r="B132" s="43"/>
      <c r="C132" s="44"/>
      <c r="D132" s="44" t="s">
        <v>106</v>
      </c>
      <c r="E132" s="45" t="s">
        <v>209</v>
      </c>
      <c r="F132" s="68"/>
      <c r="G132" s="68"/>
      <c r="H132" s="68"/>
      <c r="I132" s="77"/>
    </row>
    <row r="133" spans="2:9" x14ac:dyDescent="0.25">
      <c r="B133" s="43"/>
      <c r="C133" s="44"/>
      <c r="D133" s="44"/>
      <c r="E133" s="45" t="s">
        <v>210</v>
      </c>
      <c r="F133" s="66">
        <v>0</v>
      </c>
      <c r="G133" s="68"/>
      <c r="H133" s="68"/>
      <c r="I133" s="77"/>
    </row>
    <row r="134" spans="2:9" x14ac:dyDescent="0.25">
      <c r="B134" s="43"/>
      <c r="C134" s="44"/>
      <c r="D134" s="44"/>
      <c r="E134" s="45" t="s">
        <v>211</v>
      </c>
      <c r="F134" s="66">
        <v>0</v>
      </c>
      <c r="G134" s="68"/>
      <c r="H134" s="68"/>
      <c r="I134" s="77"/>
    </row>
    <row r="135" spans="2:9" x14ac:dyDescent="0.25">
      <c r="B135" s="43"/>
      <c r="C135" s="44"/>
      <c r="D135" s="44"/>
      <c r="E135" s="45" t="s">
        <v>212</v>
      </c>
      <c r="F135" s="66">
        <v>0</v>
      </c>
      <c r="G135" s="68"/>
      <c r="H135" s="68"/>
      <c r="I135" s="77"/>
    </row>
    <row r="136" spans="2:9" x14ac:dyDescent="0.25">
      <c r="B136" s="43"/>
      <c r="C136" s="44"/>
      <c r="D136" s="44"/>
      <c r="E136" s="45" t="s">
        <v>213</v>
      </c>
      <c r="F136" s="66">
        <f>Sheet1!D55+Sheet1!D53</f>
        <v>557519</v>
      </c>
      <c r="G136" s="68"/>
      <c r="H136" s="68"/>
      <c r="I136" s="77"/>
    </row>
    <row r="137" spans="2:9" x14ac:dyDescent="0.25">
      <c r="B137" s="43"/>
      <c r="C137" s="44"/>
      <c r="D137" s="44"/>
      <c r="E137" s="45" t="s">
        <v>214</v>
      </c>
      <c r="F137" s="68"/>
      <c r="G137" s="79">
        <f>SUM(F133:F136)</f>
        <v>557519</v>
      </c>
      <c r="H137" s="68"/>
      <c r="I137" s="77"/>
    </row>
    <row r="138" spans="2:9" x14ac:dyDescent="0.25">
      <c r="B138" s="43"/>
      <c r="C138" s="44"/>
      <c r="D138" s="44"/>
      <c r="E138" s="45"/>
      <c r="F138" s="68"/>
      <c r="G138" s="68"/>
      <c r="H138" s="68"/>
      <c r="I138" s="77"/>
    </row>
    <row r="139" spans="2:9" x14ac:dyDescent="0.25">
      <c r="B139" s="43"/>
      <c r="C139" s="44"/>
      <c r="D139" s="44" t="s">
        <v>108</v>
      </c>
      <c r="E139" s="45" t="s">
        <v>215</v>
      </c>
      <c r="F139" s="68"/>
      <c r="G139" s="68"/>
      <c r="H139" s="81">
        <f>G131+G137</f>
        <v>557519</v>
      </c>
      <c r="I139" s="77"/>
    </row>
    <row r="140" spans="2:9" x14ac:dyDescent="0.25">
      <c r="B140" s="43"/>
      <c r="C140" s="44"/>
      <c r="D140" s="44"/>
      <c r="E140" s="45"/>
      <c r="F140" s="68"/>
      <c r="G140" s="68"/>
      <c r="H140" s="68"/>
      <c r="I140" s="77"/>
    </row>
    <row r="141" spans="2:9" x14ac:dyDescent="0.25">
      <c r="B141" s="31"/>
      <c r="C141" s="47" t="s">
        <v>146</v>
      </c>
      <c r="D141" s="57"/>
      <c r="E141" s="49" t="s">
        <v>216</v>
      </c>
      <c r="F141" s="68"/>
      <c r="G141" s="68"/>
      <c r="H141" s="68"/>
      <c r="I141" s="86">
        <f>H118-H139</f>
        <v>42542039.07</v>
      </c>
    </row>
    <row r="142" spans="2:9" x14ac:dyDescent="0.25">
      <c r="B142" s="43"/>
      <c r="C142" s="44"/>
      <c r="D142" s="44"/>
      <c r="E142" s="45"/>
      <c r="F142" s="68"/>
      <c r="G142" s="68"/>
      <c r="H142" s="68"/>
      <c r="I142" s="77"/>
    </row>
    <row r="143" spans="2:9" x14ac:dyDescent="0.25">
      <c r="B143" s="42">
        <v>4</v>
      </c>
      <c r="C143" s="42"/>
      <c r="D143" s="42"/>
      <c r="E143" s="42"/>
      <c r="F143" s="68"/>
      <c r="G143" s="68"/>
      <c r="H143" s="68"/>
      <c r="I143" s="77"/>
    </row>
    <row r="144" spans="2:9" x14ac:dyDescent="0.25">
      <c r="B144" s="44"/>
      <c r="C144" s="43" t="s">
        <v>138</v>
      </c>
      <c r="D144" s="43"/>
      <c r="E144" s="45" t="s">
        <v>217</v>
      </c>
      <c r="F144" s="66"/>
      <c r="G144" s="68"/>
      <c r="H144" s="68"/>
      <c r="I144" s="77"/>
    </row>
    <row r="145" spans="2:10" x14ac:dyDescent="0.25">
      <c r="B145" s="44"/>
      <c r="C145" s="43" t="s">
        <v>140</v>
      </c>
      <c r="D145" s="43"/>
      <c r="E145" s="45" t="s">
        <v>218</v>
      </c>
      <c r="F145" s="66"/>
      <c r="G145" s="68"/>
      <c r="H145" s="68"/>
      <c r="I145" s="77"/>
    </row>
    <row r="146" spans="2:10" x14ac:dyDescent="0.25">
      <c r="B146" s="44"/>
      <c r="C146" s="43" t="s">
        <v>142</v>
      </c>
      <c r="D146" s="43"/>
      <c r="E146" s="45" t="s">
        <v>219</v>
      </c>
      <c r="F146" s="66"/>
      <c r="G146" s="68"/>
      <c r="H146" s="68"/>
      <c r="I146" s="77"/>
    </row>
    <row r="147" spans="2:10" x14ac:dyDescent="0.25">
      <c r="B147" s="44"/>
      <c r="C147" s="43" t="s">
        <v>144</v>
      </c>
      <c r="D147" s="43"/>
      <c r="E147" s="45" t="s">
        <v>220</v>
      </c>
      <c r="F147" s="66"/>
      <c r="G147" s="68"/>
      <c r="H147" s="68"/>
      <c r="I147" s="86">
        <f>SUM(F144:F147)</f>
        <v>0</v>
      </c>
    </row>
    <row r="148" spans="2:10" x14ac:dyDescent="0.25">
      <c r="B148" s="58"/>
      <c r="C148" s="43"/>
      <c r="D148" s="43"/>
      <c r="E148" s="45"/>
      <c r="F148" s="68"/>
      <c r="G148" s="68"/>
      <c r="H148" s="68"/>
      <c r="I148" s="77"/>
    </row>
    <row r="149" spans="2:10" ht="18.75" x14ac:dyDescent="0.3">
      <c r="B149" s="59">
        <v>5</v>
      </c>
      <c r="C149" s="40"/>
      <c r="D149" s="40"/>
      <c r="E149" s="59" t="s">
        <v>221</v>
      </c>
      <c r="F149" s="87"/>
      <c r="G149" s="87"/>
      <c r="H149" s="87"/>
      <c r="I149" s="88">
        <f>SUM(I49:I147)</f>
        <v>72097928.069999993</v>
      </c>
      <c r="J149" s="60">
        <f>I149-H43</f>
        <v>0</v>
      </c>
    </row>
  </sheetData>
  <mergeCells count="3">
    <mergeCell ref="C1:H1"/>
    <mergeCell ref="B3:C3"/>
    <mergeCell ref="B47:D47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94" r:id="rId3" name="Control 70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94" r:id="rId3" name="Control 70"/>
      </mc:Fallback>
    </mc:AlternateContent>
    <mc:AlternateContent xmlns:mc="http://schemas.openxmlformats.org/markup-compatibility/2006">
      <mc:Choice Requires="x14">
        <control shapeId="1093" r:id="rId5" name="Control 69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93" r:id="rId5" name="Control 69"/>
      </mc:Fallback>
    </mc:AlternateContent>
    <mc:AlternateContent xmlns:mc="http://schemas.openxmlformats.org/markup-compatibility/2006">
      <mc:Choice Requires="x14">
        <control shapeId="1092" r:id="rId6" name="Control 68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92" r:id="rId6" name="Control 68"/>
      </mc:Fallback>
    </mc:AlternateContent>
    <mc:AlternateContent xmlns:mc="http://schemas.openxmlformats.org/markup-compatibility/2006">
      <mc:Choice Requires="x14">
        <control shapeId="1091" r:id="rId7" name="Control 67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91" r:id="rId7" name="Control 67"/>
      </mc:Fallback>
    </mc:AlternateContent>
    <mc:AlternateContent xmlns:mc="http://schemas.openxmlformats.org/markup-compatibility/2006">
      <mc:Choice Requires="x14">
        <control shapeId="1090" r:id="rId8" name="Control 66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90" r:id="rId8" name="Control 66"/>
      </mc:Fallback>
    </mc:AlternateContent>
    <mc:AlternateContent xmlns:mc="http://schemas.openxmlformats.org/markup-compatibility/2006">
      <mc:Choice Requires="x14">
        <control shapeId="1089" r:id="rId9" name="Control 65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89" r:id="rId9" name="Control 65"/>
      </mc:Fallback>
    </mc:AlternateContent>
    <mc:AlternateContent xmlns:mc="http://schemas.openxmlformats.org/markup-compatibility/2006">
      <mc:Choice Requires="x14">
        <control shapeId="1088" r:id="rId10" name="Control 64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88" r:id="rId10" name="Control 64"/>
      </mc:Fallback>
    </mc:AlternateContent>
    <mc:AlternateContent xmlns:mc="http://schemas.openxmlformats.org/markup-compatibility/2006">
      <mc:Choice Requires="x14">
        <control shapeId="1087" r:id="rId11" name="Control 63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87" r:id="rId11" name="Control 63"/>
      </mc:Fallback>
    </mc:AlternateContent>
    <mc:AlternateContent xmlns:mc="http://schemas.openxmlformats.org/markup-compatibility/2006">
      <mc:Choice Requires="x14">
        <control shapeId="1086" r:id="rId12" name="Control 62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86" r:id="rId12" name="Control 62"/>
      </mc:Fallback>
    </mc:AlternateContent>
    <mc:AlternateContent xmlns:mc="http://schemas.openxmlformats.org/markup-compatibility/2006">
      <mc:Choice Requires="x14">
        <control shapeId="1085" r:id="rId13" name="Control 61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85" r:id="rId13" name="Control 61"/>
      </mc:Fallback>
    </mc:AlternateContent>
    <mc:AlternateContent xmlns:mc="http://schemas.openxmlformats.org/markup-compatibility/2006">
      <mc:Choice Requires="x14">
        <control shapeId="1084" r:id="rId14" name="Control 60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84" r:id="rId14" name="Control 60"/>
      </mc:Fallback>
    </mc:AlternateContent>
    <mc:AlternateContent xmlns:mc="http://schemas.openxmlformats.org/markup-compatibility/2006">
      <mc:Choice Requires="x14">
        <control shapeId="1083" r:id="rId15" name="Control 59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83" r:id="rId15" name="Control 59"/>
      </mc:Fallback>
    </mc:AlternateContent>
    <mc:AlternateContent xmlns:mc="http://schemas.openxmlformats.org/markup-compatibility/2006">
      <mc:Choice Requires="x14">
        <control shapeId="1082" r:id="rId16" name="Control 58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82" r:id="rId16" name="Control 58"/>
      </mc:Fallback>
    </mc:AlternateContent>
    <mc:AlternateContent xmlns:mc="http://schemas.openxmlformats.org/markup-compatibility/2006">
      <mc:Choice Requires="x14">
        <control shapeId="1081" r:id="rId17" name="Control 57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81" r:id="rId17" name="Control 57"/>
      </mc:Fallback>
    </mc:AlternateContent>
    <mc:AlternateContent xmlns:mc="http://schemas.openxmlformats.org/markup-compatibility/2006">
      <mc:Choice Requires="x14">
        <control shapeId="1080" r:id="rId18" name="Control 56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80" r:id="rId18" name="Control 56"/>
      </mc:Fallback>
    </mc:AlternateContent>
    <mc:AlternateContent xmlns:mc="http://schemas.openxmlformats.org/markup-compatibility/2006">
      <mc:Choice Requires="x14">
        <control shapeId="1079" r:id="rId19" name="Control 55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79" r:id="rId19" name="Control 55"/>
      </mc:Fallback>
    </mc:AlternateContent>
    <mc:AlternateContent xmlns:mc="http://schemas.openxmlformats.org/markup-compatibility/2006">
      <mc:Choice Requires="x14">
        <control shapeId="1078" r:id="rId20" name="Control 54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78" r:id="rId20" name="Control 54"/>
      </mc:Fallback>
    </mc:AlternateContent>
    <mc:AlternateContent xmlns:mc="http://schemas.openxmlformats.org/markup-compatibility/2006">
      <mc:Choice Requires="x14">
        <control shapeId="1077" r:id="rId21" name="Control 53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77" r:id="rId21" name="Control 53"/>
      </mc:Fallback>
    </mc:AlternateContent>
    <mc:AlternateContent xmlns:mc="http://schemas.openxmlformats.org/markup-compatibility/2006">
      <mc:Choice Requires="x14">
        <control shapeId="1076" r:id="rId22" name="Control 52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76" r:id="rId22" name="Control 52"/>
      </mc:Fallback>
    </mc:AlternateContent>
    <mc:AlternateContent xmlns:mc="http://schemas.openxmlformats.org/markup-compatibility/2006">
      <mc:Choice Requires="x14">
        <control shapeId="1075" r:id="rId23" name="Control 51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75" r:id="rId23" name="Control 51"/>
      </mc:Fallback>
    </mc:AlternateContent>
    <mc:AlternateContent xmlns:mc="http://schemas.openxmlformats.org/markup-compatibility/2006">
      <mc:Choice Requires="x14">
        <control shapeId="1074" r:id="rId24" name="Control 50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74" r:id="rId24" name="Control 50"/>
      </mc:Fallback>
    </mc:AlternateContent>
    <mc:AlternateContent xmlns:mc="http://schemas.openxmlformats.org/markup-compatibility/2006">
      <mc:Choice Requires="x14">
        <control shapeId="1073" r:id="rId25" name="Control 49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73" r:id="rId25" name="Control 49"/>
      </mc:Fallback>
    </mc:AlternateContent>
    <mc:AlternateContent xmlns:mc="http://schemas.openxmlformats.org/markup-compatibility/2006">
      <mc:Choice Requires="x14">
        <control shapeId="1072" r:id="rId26" name="Control 48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72" r:id="rId26" name="Control 48"/>
      </mc:Fallback>
    </mc:AlternateContent>
    <mc:AlternateContent xmlns:mc="http://schemas.openxmlformats.org/markup-compatibility/2006">
      <mc:Choice Requires="x14">
        <control shapeId="1071" r:id="rId27" name="Control 47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71" r:id="rId27" name="Control 47"/>
      </mc:Fallback>
    </mc:AlternateContent>
    <mc:AlternateContent xmlns:mc="http://schemas.openxmlformats.org/markup-compatibility/2006">
      <mc:Choice Requires="x14">
        <control shapeId="1070" r:id="rId28" name="Control 46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70" r:id="rId28" name="Control 46"/>
      </mc:Fallback>
    </mc:AlternateContent>
    <mc:AlternateContent xmlns:mc="http://schemas.openxmlformats.org/markup-compatibility/2006">
      <mc:Choice Requires="x14">
        <control shapeId="1069" r:id="rId29" name="Control 45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69" r:id="rId29" name="Control 45"/>
      </mc:Fallback>
    </mc:AlternateContent>
    <mc:AlternateContent xmlns:mc="http://schemas.openxmlformats.org/markup-compatibility/2006">
      <mc:Choice Requires="x14">
        <control shapeId="1068" r:id="rId30" name="Control 44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68" r:id="rId30" name="Control 44"/>
      </mc:Fallback>
    </mc:AlternateContent>
    <mc:AlternateContent xmlns:mc="http://schemas.openxmlformats.org/markup-compatibility/2006">
      <mc:Choice Requires="x14">
        <control shapeId="1067" r:id="rId31" name="Control 43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67" r:id="rId31" name="Control 43"/>
      </mc:Fallback>
    </mc:AlternateContent>
    <mc:AlternateContent xmlns:mc="http://schemas.openxmlformats.org/markup-compatibility/2006">
      <mc:Choice Requires="x14">
        <control shapeId="1066" r:id="rId32" name="Control 42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66" r:id="rId32" name="Control 42"/>
      </mc:Fallback>
    </mc:AlternateContent>
    <mc:AlternateContent xmlns:mc="http://schemas.openxmlformats.org/markup-compatibility/2006">
      <mc:Choice Requires="x14">
        <control shapeId="1065" r:id="rId33" name="Control 41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65" r:id="rId33" name="Control 41"/>
      </mc:Fallback>
    </mc:AlternateContent>
    <mc:AlternateContent xmlns:mc="http://schemas.openxmlformats.org/markup-compatibility/2006">
      <mc:Choice Requires="x14">
        <control shapeId="1064" r:id="rId34" name="Control 40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64" r:id="rId34" name="Control 40"/>
      </mc:Fallback>
    </mc:AlternateContent>
    <mc:AlternateContent xmlns:mc="http://schemas.openxmlformats.org/markup-compatibility/2006">
      <mc:Choice Requires="x14">
        <control shapeId="1063" r:id="rId35" name="Control 39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63" r:id="rId35" name="Control 39"/>
      </mc:Fallback>
    </mc:AlternateContent>
    <mc:AlternateContent xmlns:mc="http://schemas.openxmlformats.org/markup-compatibility/2006">
      <mc:Choice Requires="x14">
        <control shapeId="1062" r:id="rId36" name="Control 38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62" r:id="rId36" name="Control 38"/>
      </mc:Fallback>
    </mc:AlternateContent>
    <mc:AlternateContent xmlns:mc="http://schemas.openxmlformats.org/markup-compatibility/2006">
      <mc:Choice Requires="x14">
        <control shapeId="1061" r:id="rId37" name="Control 37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61" r:id="rId37" name="Control 37"/>
      </mc:Fallback>
    </mc:AlternateContent>
    <mc:AlternateContent xmlns:mc="http://schemas.openxmlformats.org/markup-compatibility/2006">
      <mc:Choice Requires="x14">
        <control shapeId="1060" r:id="rId38" name="Control 36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60" r:id="rId38" name="Control 36"/>
      </mc:Fallback>
    </mc:AlternateContent>
    <mc:AlternateContent xmlns:mc="http://schemas.openxmlformats.org/markup-compatibility/2006">
      <mc:Choice Requires="x14">
        <control shapeId="1059" r:id="rId39" name="Control 35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59" r:id="rId39" name="Control 35"/>
      </mc:Fallback>
    </mc:AlternateContent>
    <mc:AlternateContent xmlns:mc="http://schemas.openxmlformats.org/markup-compatibility/2006">
      <mc:Choice Requires="x14">
        <control shapeId="1058" r:id="rId40" name="Control 34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58" r:id="rId40" name="Control 34"/>
      </mc:Fallback>
    </mc:AlternateContent>
    <mc:AlternateContent xmlns:mc="http://schemas.openxmlformats.org/markup-compatibility/2006">
      <mc:Choice Requires="x14">
        <control shapeId="1057" r:id="rId41" name="Control 33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57" r:id="rId41" name="Control 33"/>
      </mc:Fallback>
    </mc:AlternateContent>
    <mc:AlternateContent xmlns:mc="http://schemas.openxmlformats.org/markup-compatibility/2006">
      <mc:Choice Requires="x14">
        <control shapeId="1056" r:id="rId42" name="Control 32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56" r:id="rId42" name="Control 32"/>
      </mc:Fallback>
    </mc:AlternateContent>
    <mc:AlternateContent xmlns:mc="http://schemas.openxmlformats.org/markup-compatibility/2006">
      <mc:Choice Requires="x14">
        <control shapeId="1055" r:id="rId43" name="Control 31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55" r:id="rId43" name="Control 31"/>
      </mc:Fallback>
    </mc:AlternateContent>
    <mc:AlternateContent xmlns:mc="http://schemas.openxmlformats.org/markup-compatibility/2006">
      <mc:Choice Requires="x14">
        <control shapeId="1054" r:id="rId44" name="Control 30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54" r:id="rId44" name="Control 30"/>
      </mc:Fallback>
    </mc:AlternateContent>
    <mc:AlternateContent xmlns:mc="http://schemas.openxmlformats.org/markup-compatibility/2006">
      <mc:Choice Requires="x14">
        <control shapeId="1053" r:id="rId45" name="Control 29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53" r:id="rId45" name="Control 29"/>
      </mc:Fallback>
    </mc:AlternateContent>
    <mc:AlternateContent xmlns:mc="http://schemas.openxmlformats.org/markup-compatibility/2006">
      <mc:Choice Requires="x14">
        <control shapeId="1052" r:id="rId46" name="Control 28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52" r:id="rId46" name="Control 28"/>
      </mc:Fallback>
    </mc:AlternateContent>
    <mc:AlternateContent xmlns:mc="http://schemas.openxmlformats.org/markup-compatibility/2006">
      <mc:Choice Requires="x14">
        <control shapeId="1051" r:id="rId47" name="Control 27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51" r:id="rId47" name="Control 27"/>
      </mc:Fallback>
    </mc:AlternateContent>
    <mc:AlternateContent xmlns:mc="http://schemas.openxmlformats.org/markup-compatibility/2006">
      <mc:Choice Requires="x14">
        <control shapeId="1050" r:id="rId48" name="Control 26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50" r:id="rId48" name="Control 26"/>
      </mc:Fallback>
    </mc:AlternateContent>
    <mc:AlternateContent xmlns:mc="http://schemas.openxmlformats.org/markup-compatibility/2006">
      <mc:Choice Requires="x14">
        <control shapeId="1049" r:id="rId49" name="Control 25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49" r:id="rId49" name="Control 25"/>
      </mc:Fallback>
    </mc:AlternateContent>
    <mc:AlternateContent xmlns:mc="http://schemas.openxmlformats.org/markup-compatibility/2006">
      <mc:Choice Requires="x14">
        <control shapeId="1048" r:id="rId50" name="Control 24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48" r:id="rId50" name="Control 24"/>
      </mc:Fallback>
    </mc:AlternateContent>
    <mc:AlternateContent xmlns:mc="http://schemas.openxmlformats.org/markup-compatibility/2006">
      <mc:Choice Requires="x14">
        <control shapeId="1047" r:id="rId51" name="Control 23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47" r:id="rId51" name="Control 23"/>
      </mc:Fallback>
    </mc:AlternateContent>
    <mc:AlternateContent xmlns:mc="http://schemas.openxmlformats.org/markup-compatibility/2006">
      <mc:Choice Requires="x14">
        <control shapeId="1046" r:id="rId52" name="Control 22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46" r:id="rId52" name="Control 22"/>
      </mc:Fallback>
    </mc:AlternateContent>
    <mc:AlternateContent xmlns:mc="http://schemas.openxmlformats.org/markup-compatibility/2006">
      <mc:Choice Requires="x14">
        <control shapeId="1045" r:id="rId53" name="Control 21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45" r:id="rId53" name="Control 21"/>
      </mc:Fallback>
    </mc:AlternateContent>
    <mc:AlternateContent xmlns:mc="http://schemas.openxmlformats.org/markup-compatibility/2006">
      <mc:Choice Requires="x14">
        <control shapeId="1044" r:id="rId54" name="Control 20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44" r:id="rId54" name="Control 20"/>
      </mc:Fallback>
    </mc:AlternateContent>
    <mc:AlternateContent xmlns:mc="http://schemas.openxmlformats.org/markup-compatibility/2006">
      <mc:Choice Requires="x14">
        <control shapeId="1043" r:id="rId55" name="Control 19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43" r:id="rId55" name="Control 19"/>
      </mc:Fallback>
    </mc:AlternateContent>
    <mc:AlternateContent xmlns:mc="http://schemas.openxmlformats.org/markup-compatibility/2006">
      <mc:Choice Requires="x14">
        <control shapeId="1042" r:id="rId56" name="Control 18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42" r:id="rId56" name="Control 18"/>
      </mc:Fallback>
    </mc:AlternateContent>
    <mc:AlternateContent xmlns:mc="http://schemas.openxmlformats.org/markup-compatibility/2006">
      <mc:Choice Requires="x14">
        <control shapeId="1041" r:id="rId57" name="Control 17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41" r:id="rId57" name="Control 17"/>
      </mc:Fallback>
    </mc:AlternateContent>
    <mc:AlternateContent xmlns:mc="http://schemas.openxmlformats.org/markup-compatibility/2006">
      <mc:Choice Requires="x14">
        <control shapeId="1040" r:id="rId58" name="Control 16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40" r:id="rId58" name="Control 16"/>
      </mc:Fallback>
    </mc:AlternateContent>
    <mc:AlternateContent xmlns:mc="http://schemas.openxmlformats.org/markup-compatibility/2006">
      <mc:Choice Requires="x14">
        <control shapeId="1039" r:id="rId59" name="Control 15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39" r:id="rId59" name="Control 15"/>
      </mc:Fallback>
    </mc:AlternateContent>
    <mc:AlternateContent xmlns:mc="http://schemas.openxmlformats.org/markup-compatibility/2006">
      <mc:Choice Requires="x14">
        <control shapeId="1038" r:id="rId60" name="Control 14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38" r:id="rId60" name="Control 14"/>
      </mc:Fallback>
    </mc:AlternateContent>
    <mc:AlternateContent xmlns:mc="http://schemas.openxmlformats.org/markup-compatibility/2006">
      <mc:Choice Requires="x14">
        <control shapeId="1037" r:id="rId61" name="Control 13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37" r:id="rId61" name="Control 13"/>
      </mc:Fallback>
    </mc:AlternateContent>
    <mc:AlternateContent xmlns:mc="http://schemas.openxmlformats.org/markup-compatibility/2006">
      <mc:Choice Requires="x14">
        <control shapeId="1036" r:id="rId62" name="Control 12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36" r:id="rId62" name="Control 12"/>
      </mc:Fallback>
    </mc:AlternateContent>
    <mc:AlternateContent xmlns:mc="http://schemas.openxmlformats.org/markup-compatibility/2006">
      <mc:Choice Requires="x14">
        <control shapeId="1035" r:id="rId63" name="Control 11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35" r:id="rId63" name="Control 11"/>
      </mc:Fallback>
    </mc:AlternateContent>
    <mc:AlternateContent xmlns:mc="http://schemas.openxmlformats.org/markup-compatibility/2006">
      <mc:Choice Requires="x14">
        <control shapeId="1034" r:id="rId64" name="Control 10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34" r:id="rId64" name="Control 10"/>
      </mc:Fallback>
    </mc:AlternateContent>
    <mc:AlternateContent xmlns:mc="http://schemas.openxmlformats.org/markup-compatibility/2006">
      <mc:Choice Requires="x14">
        <control shapeId="1033" r:id="rId65" name="Control 9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33" r:id="rId65" name="Control 9"/>
      </mc:Fallback>
    </mc:AlternateContent>
    <mc:AlternateContent xmlns:mc="http://schemas.openxmlformats.org/markup-compatibility/2006">
      <mc:Choice Requires="x14">
        <control shapeId="1032" r:id="rId66" name="Control 8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32" r:id="rId66" name="Control 8"/>
      </mc:Fallback>
    </mc:AlternateContent>
    <mc:AlternateContent xmlns:mc="http://schemas.openxmlformats.org/markup-compatibility/2006">
      <mc:Choice Requires="x14">
        <control shapeId="1031" r:id="rId67" name="Control 7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31" r:id="rId67" name="Control 7"/>
      </mc:Fallback>
    </mc:AlternateContent>
    <mc:AlternateContent xmlns:mc="http://schemas.openxmlformats.org/markup-compatibility/2006">
      <mc:Choice Requires="x14">
        <control shapeId="1030" r:id="rId68" name="Control 6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30" r:id="rId68" name="Control 6"/>
      </mc:Fallback>
    </mc:AlternateContent>
    <mc:AlternateContent xmlns:mc="http://schemas.openxmlformats.org/markup-compatibility/2006">
      <mc:Choice Requires="x14">
        <control shapeId="1029" r:id="rId69" name="Control 5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29" r:id="rId69" name="Control 5"/>
      </mc:Fallback>
    </mc:AlternateContent>
    <mc:AlternateContent xmlns:mc="http://schemas.openxmlformats.org/markup-compatibility/2006">
      <mc:Choice Requires="x14">
        <control shapeId="1028" r:id="rId70" name="Control 4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28" r:id="rId70" name="Control 4"/>
      </mc:Fallback>
    </mc:AlternateContent>
    <mc:AlternateContent xmlns:mc="http://schemas.openxmlformats.org/markup-compatibility/2006">
      <mc:Choice Requires="x14">
        <control shapeId="1027" r:id="rId71" name="Control 3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27" r:id="rId71" name="Control 3"/>
      </mc:Fallback>
    </mc:AlternateContent>
    <mc:AlternateContent xmlns:mc="http://schemas.openxmlformats.org/markup-compatibility/2006">
      <mc:Choice Requires="x14">
        <control shapeId="1026" r:id="rId72" name="Control 2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26" r:id="rId72" name="Control 2"/>
      </mc:Fallback>
    </mc:AlternateContent>
    <mc:AlternateContent xmlns:mc="http://schemas.openxmlformats.org/markup-compatibility/2006">
      <mc:Choice Requires="x14">
        <control shapeId="1025" r:id="rId73" name="Control 1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1000125</xdr:colOff>
                <xdr:row>45</xdr:row>
                <xdr:rowOff>57150</xdr:rowOff>
              </to>
            </anchor>
          </controlPr>
        </control>
      </mc:Choice>
      <mc:Fallback>
        <control shapeId="1025" r:id="rId73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4"/>
  <sheetViews>
    <sheetView showGridLines="0" topLeftCell="A41" workbookViewId="0">
      <selection activeCell="F40" activeCellId="1" sqref="G36 F40"/>
    </sheetView>
  </sheetViews>
  <sheetFormatPr defaultRowHeight="15" x14ac:dyDescent="0.25"/>
  <cols>
    <col min="2" max="2" width="43" bestFit="1" customWidth="1"/>
    <col min="3" max="3" width="13.140625" bestFit="1" customWidth="1"/>
    <col min="4" max="4" width="14.7109375" bestFit="1" customWidth="1"/>
    <col min="5" max="5" width="47.7109375" bestFit="1" customWidth="1"/>
    <col min="6" max="6" width="13.140625" bestFit="1" customWidth="1"/>
    <col min="7" max="7" width="14.85546875" bestFit="1" customWidth="1"/>
  </cols>
  <sheetData>
    <row r="2" spans="2:7" ht="16.5" x14ac:dyDescent="0.25">
      <c r="B2" s="13" t="s">
        <v>0</v>
      </c>
      <c r="C2" s="13"/>
      <c r="D2" s="13"/>
      <c r="E2" s="13"/>
      <c r="F2" s="13"/>
      <c r="G2" s="14"/>
    </row>
    <row r="3" spans="2:7" x14ac:dyDescent="0.25">
      <c r="B3" s="15" t="s">
        <v>1</v>
      </c>
      <c r="C3" s="15"/>
      <c r="D3" s="15"/>
      <c r="E3" s="15"/>
      <c r="F3" s="15"/>
      <c r="G3" s="16"/>
    </row>
    <row r="4" spans="2:7" x14ac:dyDescent="0.25">
      <c r="B4" s="15" t="s">
        <v>2</v>
      </c>
      <c r="C4" s="15"/>
      <c r="D4" s="15"/>
      <c r="E4" s="15"/>
      <c r="F4" s="15"/>
      <c r="G4" s="16"/>
    </row>
    <row r="5" spans="2:7" ht="15.75" thickBot="1" x14ac:dyDescent="0.3">
      <c r="B5" s="15" t="s">
        <v>3</v>
      </c>
      <c r="C5" s="15"/>
      <c r="D5" s="15"/>
      <c r="E5" s="15"/>
      <c r="F5" s="15"/>
      <c r="G5" s="16"/>
    </row>
    <row r="6" spans="2:7" ht="15.75" thickBot="1" x14ac:dyDescent="0.3">
      <c r="B6" s="17"/>
      <c r="C6" s="18"/>
      <c r="D6" s="18"/>
      <c r="E6" s="18"/>
      <c r="F6" s="18"/>
      <c r="G6" s="19"/>
    </row>
    <row r="8" spans="2:7" ht="15.75" thickBot="1" x14ac:dyDescent="0.3"/>
    <row r="9" spans="2:7" ht="15.75" thickBot="1" x14ac:dyDescent="0.3">
      <c r="B9" s="1" t="s">
        <v>4</v>
      </c>
      <c r="C9" s="2"/>
      <c r="D9" s="2" t="s">
        <v>5</v>
      </c>
      <c r="E9" s="2" t="s">
        <v>6</v>
      </c>
      <c r="F9" s="2"/>
      <c r="G9" s="3" t="s">
        <v>5</v>
      </c>
    </row>
    <row r="10" spans="2:7" x14ac:dyDescent="0.25">
      <c r="B10" s="4" t="s">
        <v>45</v>
      </c>
      <c r="C10" s="4"/>
      <c r="D10" s="5">
        <v>15000000</v>
      </c>
      <c r="E10" s="4" t="s">
        <v>7</v>
      </c>
      <c r="F10" s="4"/>
      <c r="G10" s="6"/>
    </row>
    <row r="11" spans="2:7" ht="15.75" x14ac:dyDescent="0.3">
      <c r="B11" s="4" t="s">
        <v>46</v>
      </c>
      <c r="C11" s="4"/>
      <c r="D11" s="7"/>
      <c r="E11" s="4" t="s">
        <v>8</v>
      </c>
      <c r="F11" s="8">
        <v>62864</v>
      </c>
      <c r="G11" s="9"/>
    </row>
    <row r="12" spans="2:7" ht="15.75" x14ac:dyDescent="0.3">
      <c r="B12" s="4" t="s">
        <v>47</v>
      </c>
      <c r="C12" s="8">
        <v>8002200</v>
      </c>
      <c r="D12" s="5">
        <v>8002200</v>
      </c>
      <c r="E12" s="4" t="s">
        <v>9</v>
      </c>
      <c r="F12" s="8">
        <v>3582.39</v>
      </c>
      <c r="G12" s="9"/>
    </row>
    <row r="13" spans="2:7" ht="15.75" x14ac:dyDescent="0.3">
      <c r="B13" s="4" t="s">
        <v>48</v>
      </c>
      <c r="C13" s="4"/>
      <c r="D13" s="7"/>
      <c r="E13" s="4" t="s">
        <v>10</v>
      </c>
      <c r="F13" s="8">
        <v>2737.68</v>
      </c>
      <c r="G13" s="9"/>
    </row>
    <row r="14" spans="2:7" ht="15.75" x14ac:dyDescent="0.3">
      <c r="B14" s="4" t="s">
        <v>49</v>
      </c>
      <c r="C14" s="4"/>
      <c r="D14" s="7"/>
      <c r="E14" s="4" t="s">
        <v>11</v>
      </c>
      <c r="F14" s="8">
        <v>5556</v>
      </c>
      <c r="G14" s="9">
        <v>74740.069999999992</v>
      </c>
    </row>
    <row r="15" spans="2:7" ht="15.75" x14ac:dyDescent="0.3">
      <c r="B15" s="4" t="s">
        <v>50</v>
      </c>
      <c r="C15" s="8">
        <v>6816201</v>
      </c>
      <c r="D15" s="5"/>
      <c r="E15" s="4" t="s">
        <v>12</v>
      </c>
      <c r="F15" s="8"/>
      <c r="G15" s="9"/>
    </row>
    <row r="16" spans="2:7" ht="15.75" x14ac:dyDescent="0.3">
      <c r="B16" s="4" t="s">
        <v>51</v>
      </c>
      <c r="C16" s="8">
        <v>879550</v>
      </c>
      <c r="D16" s="5"/>
      <c r="E16" s="4" t="s">
        <v>13</v>
      </c>
      <c r="F16" s="8">
        <v>2311000</v>
      </c>
      <c r="G16" s="9"/>
    </row>
    <row r="17" spans="2:7" ht="15.75" x14ac:dyDescent="0.3">
      <c r="B17" s="4" t="s">
        <v>52</v>
      </c>
      <c r="C17" s="8">
        <v>495000</v>
      </c>
      <c r="D17" s="5"/>
      <c r="E17" s="4" t="s">
        <v>14</v>
      </c>
      <c r="F17" s="8">
        <v>895500</v>
      </c>
      <c r="G17" s="9"/>
    </row>
    <row r="18" spans="2:7" ht="15.75" x14ac:dyDescent="0.3">
      <c r="B18" s="4" t="s">
        <v>53</v>
      </c>
      <c r="C18" s="8">
        <v>802500</v>
      </c>
      <c r="D18" s="5"/>
      <c r="E18" s="4" t="s">
        <v>15</v>
      </c>
      <c r="F18" s="8">
        <v>120000</v>
      </c>
      <c r="G18" s="9"/>
    </row>
    <row r="19" spans="2:7" ht="15.75" x14ac:dyDescent="0.3">
      <c r="B19" s="4" t="s">
        <v>54</v>
      </c>
      <c r="C19" s="8">
        <v>155000</v>
      </c>
      <c r="D19" s="5"/>
      <c r="E19" s="4" t="s">
        <v>16</v>
      </c>
      <c r="F19" s="8">
        <v>14000</v>
      </c>
      <c r="G19" s="9"/>
    </row>
    <row r="20" spans="2:7" ht="15.75" x14ac:dyDescent="0.3">
      <c r="B20" s="4" t="s">
        <v>55</v>
      </c>
      <c r="C20" s="8">
        <v>50500</v>
      </c>
      <c r="D20" s="5"/>
      <c r="E20" s="4" t="s">
        <v>17</v>
      </c>
      <c r="F20" s="8">
        <v>3449068</v>
      </c>
      <c r="G20" s="9"/>
    </row>
    <row r="21" spans="2:7" ht="15.75" x14ac:dyDescent="0.3">
      <c r="B21" s="4" t="s">
        <v>56</v>
      </c>
      <c r="C21" s="8">
        <v>130000</v>
      </c>
      <c r="D21" s="5"/>
      <c r="E21" s="4" t="s">
        <v>18</v>
      </c>
      <c r="F21" s="8">
        <v>2000</v>
      </c>
      <c r="G21" s="9"/>
    </row>
    <row r="22" spans="2:7" ht="15.75" x14ac:dyDescent="0.3">
      <c r="B22" s="4" t="s">
        <v>57</v>
      </c>
      <c r="C22" s="8">
        <v>130000</v>
      </c>
      <c r="D22" s="5"/>
      <c r="E22" s="4" t="s">
        <v>19</v>
      </c>
      <c r="F22" s="8">
        <v>40000</v>
      </c>
      <c r="G22" s="9"/>
    </row>
    <row r="23" spans="2:7" ht="15.75" x14ac:dyDescent="0.3">
      <c r="B23" s="4" t="s">
        <v>58</v>
      </c>
      <c r="C23" s="8">
        <v>300000</v>
      </c>
      <c r="D23" s="5"/>
      <c r="E23" s="4" t="s">
        <v>20</v>
      </c>
      <c r="F23" s="8">
        <v>80000</v>
      </c>
      <c r="G23" s="9"/>
    </row>
    <row r="24" spans="2:7" ht="15.75" x14ac:dyDescent="0.3">
      <c r="B24" s="4" t="s">
        <v>59</v>
      </c>
      <c r="C24" s="8">
        <v>40441</v>
      </c>
      <c r="D24" s="5">
        <v>9799192</v>
      </c>
      <c r="E24" s="4" t="s">
        <v>21</v>
      </c>
      <c r="F24" s="8">
        <v>12630000</v>
      </c>
      <c r="G24" s="9">
        <v>19541568</v>
      </c>
    </row>
    <row r="25" spans="2:7" ht="15.75" x14ac:dyDescent="0.3">
      <c r="B25" s="4" t="s">
        <v>60</v>
      </c>
      <c r="C25" s="4"/>
      <c r="D25" s="7"/>
      <c r="E25" s="4" t="s">
        <v>22</v>
      </c>
      <c r="F25" s="8"/>
      <c r="G25" s="9"/>
    </row>
    <row r="26" spans="2:7" ht="15.75" x14ac:dyDescent="0.3">
      <c r="B26" s="4" t="s">
        <v>61</v>
      </c>
      <c r="C26" s="8">
        <v>13803510</v>
      </c>
      <c r="D26" s="5"/>
      <c r="E26" s="4" t="s">
        <v>23</v>
      </c>
      <c r="F26" s="8">
        <v>1031547</v>
      </c>
      <c r="G26" s="9"/>
    </row>
    <row r="27" spans="2:7" ht="15.75" x14ac:dyDescent="0.3">
      <c r="B27" s="4" t="s">
        <v>62</v>
      </c>
      <c r="C27" s="8">
        <v>1563500</v>
      </c>
      <c r="D27" s="5"/>
      <c r="E27" s="4" t="s">
        <v>24</v>
      </c>
      <c r="F27" s="8">
        <v>1132924</v>
      </c>
      <c r="G27" s="9"/>
    </row>
    <row r="28" spans="2:7" ht="15.75" x14ac:dyDescent="0.3">
      <c r="B28" s="4" t="s">
        <v>63</v>
      </c>
      <c r="C28" s="8">
        <v>911413</v>
      </c>
      <c r="D28" s="5"/>
      <c r="E28" s="4" t="s">
        <v>25</v>
      </c>
      <c r="F28" s="8">
        <v>1292116</v>
      </c>
      <c r="G28" s="9"/>
    </row>
    <row r="29" spans="2:7" ht="15.75" x14ac:dyDescent="0.3">
      <c r="B29" s="4" t="s">
        <v>64</v>
      </c>
      <c r="C29" s="8">
        <v>115219</v>
      </c>
      <c r="D29" s="5"/>
      <c r="E29" s="4" t="s">
        <v>26</v>
      </c>
      <c r="F29" s="8">
        <v>108754</v>
      </c>
      <c r="G29" s="9"/>
    </row>
    <row r="30" spans="2:7" ht="15.75" x14ac:dyDescent="0.3">
      <c r="B30" s="4" t="s">
        <v>65</v>
      </c>
      <c r="C30" s="8">
        <v>4936304</v>
      </c>
      <c r="D30" s="5"/>
      <c r="E30" s="4" t="s">
        <v>27</v>
      </c>
      <c r="F30" s="8">
        <v>5861321</v>
      </c>
      <c r="G30" s="9"/>
    </row>
    <row r="31" spans="2:7" ht="15.75" x14ac:dyDescent="0.3">
      <c r="B31" s="4" t="s">
        <v>66</v>
      </c>
      <c r="C31" s="8">
        <v>137789</v>
      </c>
      <c r="D31" s="5"/>
      <c r="E31" s="4" t="s">
        <v>28</v>
      </c>
      <c r="F31" s="8">
        <v>4781683</v>
      </c>
      <c r="G31" s="9"/>
    </row>
    <row r="32" spans="2:7" ht="15.75" x14ac:dyDescent="0.3">
      <c r="B32" s="4" t="s">
        <v>67</v>
      </c>
      <c r="C32" s="8">
        <v>1207000</v>
      </c>
      <c r="D32" s="5"/>
      <c r="E32" s="4" t="s">
        <v>29</v>
      </c>
      <c r="F32" s="8">
        <v>28272544</v>
      </c>
      <c r="G32" s="9">
        <v>42480889</v>
      </c>
    </row>
    <row r="33" spans="2:7" ht="15.75" x14ac:dyDescent="0.3">
      <c r="B33" s="4" t="s">
        <v>68</v>
      </c>
      <c r="C33" s="8">
        <v>8985000</v>
      </c>
      <c r="D33" s="5"/>
      <c r="E33" s="4" t="s">
        <v>30</v>
      </c>
      <c r="F33" s="8"/>
      <c r="G33" s="9"/>
    </row>
    <row r="34" spans="2:7" ht="15.75" x14ac:dyDescent="0.3">
      <c r="B34" s="4" t="s">
        <v>69</v>
      </c>
      <c r="C34" s="8">
        <v>1383409.06</v>
      </c>
      <c r="D34" s="5">
        <v>33043144.059999999</v>
      </c>
      <c r="E34" s="4" t="s">
        <v>31</v>
      </c>
      <c r="F34" s="8">
        <v>1936723</v>
      </c>
      <c r="G34" s="9"/>
    </row>
    <row r="35" spans="2:7" ht="15.75" x14ac:dyDescent="0.3">
      <c r="B35" s="4" t="s">
        <v>70</v>
      </c>
      <c r="C35" s="4"/>
      <c r="D35" s="7"/>
      <c r="E35" s="4" t="s">
        <v>32</v>
      </c>
      <c r="F35" s="8">
        <v>7935450</v>
      </c>
      <c r="G35" s="9"/>
    </row>
    <row r="36" spans="2:7" ht="15.75" x14ac:dyDescent="0.3">
      <c r="B36" s="4" t="s">
        <v>61</v>
      </c>
      <c r="C36" s="8">
        <v>578964</v>
      </c>
      <c r="D36" s="5"/>
      <c r="E36" s="4" t="s">
        <v>33</v>
      </c>
      <c r="F36" s="8">
        <v>29742</v>
      </c>
      <c r="G36" s="9">
        <v>9901915</v>
      </c>
    </row>
    <row r="37" spans="2:7" ht="15.75" x14ac:dyDescent="0.3">
      <c r="B37" s="4" t="s">
        <v>62</v>
      </c>
      <c r="C37" s="8">
        <v>470928</v>
      </c>
      <c r="D37" s="5"/>
      <c r="E37" s="4" t="s">
        <v>34</v>
      </c>
      <c r="F37" s="8"/>
      <c r="G37" s="9"/>
    </row>
    <row r="38" spans="2:7" ht="15.75" x14ac:dyDescent="0.3">
      <c r="B38" s="4" t="s">
        <v>63</v>
      </c>
      <c r="C38" s="8">
        <v>103236</v>
      </c>
      <c r="D38" s="5"/>
      <c r="E38" s="4" t="s">
        <v>35</v>
      </c>
      <c r="F38" s="8">
        <v>83750</v>
      </c>
      <c r="G38" s="9">
        <v>83750</v>
      </c>
    </row>
    <row r="39" spans="2:7" ht="15.75" x14ac:dyDescent="0.3">
      <c r="B39" s="4" t="s">
        <v>64</v>
      </c>
      <c r="C39" s="8">
        <v>15438</v>
      </c>
      <c r="D39" s="5"/>
      <c r="E39" s="4" t="s">
        <v>36</v>
      </c>
      <c r="F39" s="8"/>
      <c r="G39" s="9"/>
    </row>
    <row r="40" spans="2:7" ht="15.75" x14ac:dyDescent="0.3">
      <c r="B40" s="4" t="s">
        <v>65</v>
      </c>
      <c r="C40" s="8">
        <v>33601</v>
      </c>
      <c r="D40" s="5"/>
      <c r="E40" s="4" t="s">
        <v>37</v>
      </c>
      <c r="F40" s="8">
        <v>112406</v>
      </c>
      <c r="G40" s="9"/>
    </row>
    <row r="41" spans="2:7" ht="15.75" x14ac:dyDescent="0.3">
      <c r="B41" s="4" t="s">
        <v>67</v>
      </c>
      <c r="C41" s="8">
        <v>606841</v>
      </c>
      <c r="D41" s="5">
        <v>1809008</v>
      </c>
      <c r="E41" s="4" t="s">
        <v>38</v>
      </c>
      <c r="F41" s="8">
        <v>30000</v>
      </c>
      <c r="G41" s="9">
        <v>142406</v>
      </c>
    </row>
    <row r="42" spans="2:7" ht="15.75" x14ac:dyDescent="0.3">
      <c r="B42" s="4" t="s">
        <v>71</v>
      </c>
      <c r="C42" s="4"/>
      <c r="D42" s="7"/>
      <c r="E42" s="4" t="s">
        <v>39</v>
      </c>
      <c r="F42" s="8"/>
      <c r="G42" s="9"/>
    </row>
    <row r="43" spans="2:7" ht="15.75" x14ac:dyDescent="0.3">
      <c r="B43" s="4" t="s">
        <v>72</v>
      </c>
      <c r="C43" s="8">
        <v>4110735.71</v>
      </c>
      <c r="D43" s="5">
        <v>4110735.71</v>
      </c>
      <c r="E43" s="4" t="s">
        <v>40</v>
      </c>
      <c r="F43" s="8"/>
      <c r="G43" s="9"/>
    </row>
    <row r="44" spans="2:7" ht="15.75" x14ac:dyDescent="0.3">
      <c r="B44" s="4" t="s">
        <v>73</v>
      </c>
      <c r="C44" s="4"/>
      <c r="D44" s="7"/>
      <c r="E44" s="4" t="s">
        <v>41</v>
      </c>
      <c r="F44" s="8">
        <v>393579</v>
      </c>
      <c r="G44" s="9"/>
    </row>
    <row r="45" spans="2:7" ht="15.75" x14ac:dyDescent="0.3">
      <c r="B45" s="4" t="s">
        <v>74</v>
      </c>
      <c r="C45" s="8">
        <v>18500</v>
      </c>
      <c r="D45" s="5"/>
      <c r="E45" s="4" t="s">
        <v>42</v>
      </c>
      <c r="F45" s="8">
        <v>16600</v>
      </c>
      <c r="G45" s="9"/>
    </row>
    <row r="46" spans="2:7" ht="15.75" x14ac:dyDescent="0.3">
      <c r="B46" s="4" t="s">
        <v>75</v>
      </c>
      <c r="C46" s="8">
        <v>37000</v>
      </c>
      <c r="D46" s="5"/>
      <c r="E46" s="4" t="s">
        <v>43</v>
      </c>
      <c r="F46" s="8">
        <v>5000</v>
      </c>
      <c r="G46" s="9"/>
    </row>
    <row r="47" spans="2:7" ht="15.75" x14ac:dyDescent="0.3">
      <c r="B47" s="4" t="s">
        <v>76</v>
      </c>
      <c r="C47" s="8">
        <v>3200</v>
      </c>
      <c r="D47" s="5"/>
      <c r="E47" s="4" t="s">
        <v>44</v>
      </c>
      <c r="F47" s="8">
        <v>15000</v>
      </c>
      <c r="G47" s="9">
        <v>430179</v>
      </c>
    </row>
    <row r="48" spans="2:7" ht="15.75" x14ac:dyDescent="0.3">
      <c r="B48" s="4" t="s">
        <v>77</v>
      </c>
      <c r="C48" s="8">
        <v>56038</v>
      </c>
      <c r="D48" s="5"/>
      <c r="E48" s="4"/>
      <c r="F48" s="8"/>
      <c r="G48" s="9"/>
    </row>
    <row r="49" spans="2:7" ht="15.75" x14ac:dyDescent="0.3">
      <c r="B49" s="4" t="s">
        <v>78</v>
      </c>
      <c r="C49" s="8">
        <v>15040</v>
      </c>
      <c r="D49" s="5"/>
      <c r="E49" s="4"/>
      <c r="F49" s="8"/>
      <c r="G49" s="9"/>
    </row>
    <row r="50" spans="2:7" ht="15.75" x14ac:dyDescent="0.3">
      <c r="B50" s="4" t="s">
        <v>79</v>
      </c>
      <c r="C50" s="8">
        <v>27000</v>
      </c>
      <c r="D50" s="5"/>
      <c r="E50" s="4"/>
      <c r="F50" s="8"/>
      <c r="G50" s="9"/>
    </row>
    <row r="51" spans="2:7" ht="15.75" x14ac:dyDescent="0.3">
      <c r="B51" s="4" t="s">
        <v>80</v>
      </c>
      <c r="C51" s="8">
        <v>4800</v>
      </c>
      <c r="D51" s="5"/>
      <c r="E51" s="4"/>
      <c r="F51" s="8"/>
      <c r="G51" s="9"/>
    </row>
    <row r="52" spans="2:7" ht="15.75" x14ac:dyDescent="0.3">
      <c r="B52" s="4" t="s">
        <v>81</v>
      </c>
      <c r="C52" s="8">
        <v>350000</v>
      </c>
      <c r="D52" s="5"/>
      <c r="E52" s="4"/>
      <c r="F52" s="8"/>
      <c r="G52" s="9"/>
    </row>
    <row r="53" spans="2:7" ht="15.75" x14ac:dyDescent="0.3">
      <c r="B53" s="4" t="s">
        <v>82</v>
      </c>
      <c r="C53" s="8">
        <v>15000</v>
      </c>
      <c r="D53" s="5">
        <v>526578</v>
      </c>
      <c r="E53" s="4"/>
      <c r="F53" s="8"/>
      <c r="G53" s="9"/>
    </row>
    <row r="54" spans="2:7" ht="15.75" x14ac:dyDescent="0.3">
      <c r="B54" s="4" t="s">
        <v>83</v>
      </c>
      <c r="C54" s="4"/>
      <c r="D54" s="7"/>
      <c r="E54" s="4"/>
      <c r="F54" s="8"/>
      <c r="G54" s="9"/>
    </row>
    <row r="55" spans="2:7" ht="15.75" x14ac:dyDescent="0.3">
      <c r="B55" s="4" t="s">
        <v>84</v>
      </c>
      <c r="C55" s="8">
        <v>30941</v>
      </c>
      <c r="D55" s="5">
        <v>30941</v>
      </c>
      <c r="E55" s="4"/>
      <c r="F55" s="8"/>
      <c r="G55" s="9"/>
    </row>
    <row r="56" spans="2:7" x14ac:dyDescent="0.25">
      <c r="B56" s="4" t="s">
        <v>85</v>
      </c>
      <c r="C56" s="4"/>
      <c r="D56" s="7"/>
      <c r="E56" s="4"/>
      <c r="F56" s="4"/>
      <c r="G56" s="6"/>
    </row>
    <row r="57" spans="2:7" ht="15.75" x14ac:dyDescent="0.3">
      <c r="B57" s="4" t="s">
        <v>86</v>
      </c>
      <c r="C57" s="8">
        <v>2930200</v>
      </c>
      <c r="D57" s="5"/>
      <c r="E57" s="4"/>
      <c r="F57" s="8"/>
      <c r="G57" s="9"/>
    </row>
    <row r="58" spans="2:7" ht="15.75" x14ac:dyDescent="0.3">
      <c r="B58" s="4" t="s">
        <v>87</v>
      </c>
      <c r="C58" s="8">
        <v>7233300</v>
      </c>
      <c r="D58" s="5"/>
      <c r="E58" s="4"/>
      <c r="F58" s="8"/>
      <c r="G58" s="9"/>
    </row>
    <row r="59" spans="2:7" ht="15.75" x14ac:dyDescent="0.3">
      <c r="B59" s="4" t="s">
        <v>88</v>
      </c>
      <c r="C59" s="8">
        <v>4233372</v>
      </c>
      <c r="D59" s="5">
        <v>14396872</v>
      </c>
      <c r="E59" s="4"/>
      <c r="F59" s="8"/>
      <c r="G59" s="9"/>
    </row>
    <row r="60" spans="2:7" ht="15.75" x14ac:dyDescent="0.3">
      <c r="B60" s="4" t="s">
        <v>89</v>
      </c>
      <c r="C60" s="4"/>
      <c r="D60" s="7"/>
      <c r="E60" s="4"/>
      <c r="F60" s="8"/>
      <c r="G60" s="9"/>
    </row>
    <row r="61" spans="2:7" ht="15.75" x14ac:dyDescent="0.3">
      <c r="B61" s="4" t="s">
        <v>90</v>
      </c>
      <c r="C61" s="8">
        <v>668.84</v>
      </c>
      <c r="D61" s="5"/>
      <c r="E61" s="4"/>
      <c r="F61" s="8"/>
      <c r="G61" s="9"/>
    </row>
    <row r="62" spans="2:7" ht="15.75" x14ac:dyDescent="0.3">
      <c r="B62" s="4" t="s">
        <v>91</v>
      </c>
      <c r="C62" s="8">
        <v>936107.46</v>
      </c>
      <c r="D62" s="5">
        <v>936776.29999999993</v>
      </c>
      <c r="E62" s="4"/>
      <c r="F62" s="8"/>
      <c r="G62" s="9"/>
    </row>
    <row r="63" spans="2:7" x14ac:dyDescent="0.25">
      <c r="B63" s="4" t="s">
        <v>92</v>
      </c>
      <c r="C63" s="4"/>
      <c r="D63" s="5">
        <v>72655447.070000008</v>
      </c>
      <c r="E63" s="4" t="s">
        <v>92</v>
      </c>
      <c r="F63" s="10"/>
      <c r="G63" s="9">
        <v>72655447.069999993</v>
      </c>
    </row>
    <row r="64" spans="2:7" x14ac:dyDescent="0.25">
      <c r="B64" s="4" t="s">
        <v>93</v>
      </c>
      <c r="C64" s="5">
        <v>1.4901161193847656E-8</v>
      </c>
      <c r="D64" s="11"/>
      <c r="E64" s="4"/>
      <c r="F64" s="10"/>
      <c r="G64" s="12"/>
    </row>
  </sheetData>
  <mergeCells count="5">
    <mergeCell ref="B2:G2"/>
    <mergeCell ref="B3:G3"/>
    <mergeCell ref="B4:G4"/>
    <mergeCell ref="B5:G5"/>
    <mergeCell ref="B6:G6"/>
  </mergeCells>
  <pageMargins left="0.7" right="0.7" top="0.75" bottom="0.75" header="0.3" footer="0.3"/>
  <pageSetup scale="7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 - Vertical BS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Cresoc</dc:creator>
  <cp:lastModifiedBy>Tushar Mohite</cp:lastModifiedBy>
  <dcterms:created xsi:type="dcterms:W3CDTF">2017-03-23T13:39:26Z</dcterms:created>
  <dcterms:modified xsi:type="dcterms:W3CDTF">2017-03-26T04:19:49Z</dcterms:modified>
</cp:coreProperties>
</file>