
<file path=[Content_Types].xml><?xml version="1.0" encoding="utf-8"?>
<Types xmlns="http://schemas.openxmlformats.org/package/2006/content-types">
  <Override PartName="/xl/activeX/activeX4.bin" ContentType="application/vnd.ms-office.activeX"/>
  <Override PartName="/xl/activeX/activeX9.xml" ContentType="application/vnd.ms-office.activeX+xml"/>
  <Override PartName="/xl/activeX/activeX25.bin" ContentType="application/vnd.ms-office.activeX"/>
  <Override PartName="/xl/activeX/activeX43.bin" ContentType="application/vnd.ms-office.activeX"/>
  <Override PartName="/xl/activeX/activeX54.bin" ContentType="application/vnd.ms-office.activeX"/>
  <Override PartName="/xl/activeX/activeX59.xml" ContentType="application/vnd.ms-office.activeX+xml"/>
  <Override PartName="/xl/styles.xml" ContentType="application/vnd.openxmlformats-officedocument.spreadsheetml.styles+xml"/>
  <Override PartName="/xl/activeX/activeX14.bin" ContentType="application/vnd.ms-office.activeX"/>
  <Override PartName="/xl/activeX/activeX19.xml" ContentType="application/vnd.ms-office.activeX+xml"/>
  <Override PartName="/xl/activeX/activeX32.bin" ContentType="application/vnd.ms-office.activeX"/>
  <Override PartName="/xl/activeX/activeX48.xml" ContentType="application/vnd.ms-office.activeX+xml"/>
  <Override PartName="/xl/activeX/activeX61.bin" ContentType="application/vnd.ms-office.activeX"/>
  <Override PartName="/xl/activeX/activeX66.xml" ContentType="application/vnd.ms-office.activeX+xml"/>
  <Override PartName="/xl/activeX/activeX5.xml" ContentType="application/vnd.ms-office.activeX+xml"/>
  <Override PartName="/xl/activeX/activeX21.bin" ContentType="application/vnd.ms-office.activeX"/>
  <Override PartName="/xl/activeX/activeX37.xml" ContentType="application/vnd.ms-office.activeX+xml"/>
  <Override PartName="/xl/activeX/activeX50.bin" ContentType="application/vnd.ms-office.activeX"/>
  <Override PartName="/xl/activeX/activeX55.xml" ContentType="application/vnd.ms-office.activeX+xml"/>
  <Default Extension="xml" ContentType="application/xml"/>
  <Override PartName="/xl/activeX/activeX10.bin" ContentType="application/vnd.ms-office.activeX"/>
  <Override PartName="/xl/activeX/activeX15.xml" ContentType="application/vnd.ms-office.activeX+xml"/>
  <Override PartName="/xl/activeX/activeX26.xml" ContentType="application/vnd.ms-office.activeX+xml"/>
  <Override PartName="/xl/activeX/activeX44.xml" ContentType="application/vnd.ms-office.activeX+xml"/>
  <Override PartName="/xl/activeX/activeX62.xml" ContentType="application/vnd.ms-office.activeX+xml"/>
  <Override PartName="/xl/worksheets/sheet3.xml" ContentType="application/vnd.openxmlformats-officedocument.spreadsheetml.worksheet+xml"/>
  <Override PartName="/xl/activeX/activeX1.xml" ContentType="application/vnd.ms-office.activeX+xml"/>
  <Override PartName="/xl/activeX/activeX22.xml" ContentType="application/vnd.ms-office.activeX+xml"/>
  <Override PartName="/xl/activeX/activeX33.xml" ContentType="application/vnd.ms-office.activeX+xml"/>
  <Override PartName="/xl/activeX/activeX51.xml" ContentType="application/vnd.ms-office.activeX+xml"/>
  <Override PartName="/xl/activeX/activeX9.bin" ContentType="application/vnd.ms-office.activeX"/>
  <Override PartName="/xl/activeX/activeX11.xml" ContentType="application/vnd.ms-office.activeX+xml"/>
  <Override PartName="/xl/activeX/activeX40.xml" ContentType="application/vnd.ms-office.activeX+xml"/>
  <Override PartName="/xl/activeX/activeX59.bin" ContentType="application/vnd.ms-office.activeX"/>
  <Override PartName="/xl/sharedStrings.xml" ContentType="application/vnd.openxmlformats-officedocument.spreadsheetml.sharedStrings+xml"/>
  <Override PartName="/xl/activeX/activeX19.bin" ContentType="application/vnd.ms-office.activeX"/>
  <Override PartName="/xl/activeX/activeX48.bin" ContentType="application/vnd.ms-office.activeX"/>
  <Override PartName="/xl/activeX/activeX66.bin" ContentType="application/vnd.ms-office.activeX"/>
  <Override PartName="/xl/activeX/activeX5.bin" ContentType="application/vnd.ms-office.activeX"/>
  <Override PartName="/xl/activeX/activeX37.bin" ContentType="application/vnd.ms-office.activeX"/>
  <Override PartName="/xl/activeX/activeX55.bin" ContentType="application/vnd.ms-office.activeX"/>
  <Default Extension="bin" ContentType="application/vnd.openxmlformats-officedocument.spreadsheetml.printerSettings"/>
  <Override PartName="/xl/activeX/activeX15.bin" ContentType="application/vnd.ms-office.activeX"/>
  <Override PartName="/xl/activeX/activeX26.bin" ContentType="application/vnd.ms-office.activeX"/>
  <Override PartName="/xl/activeX/activeX44.bin" ContentType="application/vnd.ms-office.activeX"/>
  <Override PartName="/xl/activeX/activeX62.bin" ContentType="application/vnd.ms-office.activeX"/>
  <Override PartName="/xl/activeX/activeX1.bin" ContentType="application/vnd.ms-office.activeX"/>
  <Override PartName="/xl/activeX/activeX22.bin" ContentType="application/vnd.ms-office.activeX"/>
  <Override PartName="/xl/activeX/activeX33.bin" ContentType="application/vnd.ms-office.activeX"/>
  <Override PartName="/xl/activeX/activeX38.xml" ContentType="application/vnd.ms-office.activeX+xml"/>
  <Override PartName="/xl/activeX/activeX49.xml" ContentType="application/vnd.ms-office.activeX+xml"/>
  <Override PartName="/xl/activeX/activeX51.bin" ContentType="application/vnd.ms-office.activeX"/>
  <Override PartName="/xl/activeX/activeX67.xml" ContentType="application/vnd.ms-office.activeX+xml"/>
  <Override PartName="/xl/activeX/activeX6.xml" ContentType="application/vnd.ms-office.activeX+xml"/>
  <Override PartName="/xl/activeX/activeX11.bin" ContentType="application/vnd.ms-office.activeX"/>
  <Override PartName="/xl/activeX/activeX18.xml" ContentType="application/vnd.ms-office.activeX+xml"/>
  <Override PartName="/xl/activeX/activeX20.bin" ContentType="application/vnd.ms-office.activeX"/>
  <Override PartName="/xl/activeX/activeX27.xml" ContentType="application/vnd.ms-office.activeX+xml"/>
  <Override PartName="/xl/activeX/activeX31.bin" ContentType="application/vnd.ms-office.activeX"/>
  <Override PartName="/xl/activeX/activeX36.xml" ContentType="application/vnd.ms-office.activeX+xml"/>
  <Override PartName="/xl/activeX/activeX40.bin" ContentType="application/vnd.ms-office.activeX"/>
  <Override PartName="/xl/activeX/activeX45.xml" ContentType="application/vnd.ms-office.activeX+xml"/>
  <Override PartName="/xl/activeX/activeX56.xml" ContentType="application/vnd.ms-office.activeX+xml"/>
  <Override PartName="/xl/activeX/activeX65.xml" ContentType="application/vnd.ms-office.activeX+xml"/>
  <Default Extension="emf" ContentType="image/x-emf"/>
  <Override PartName="/xl/workbook.xml" ContentType="application/vnd.openxmlformats-officedocument.spreadsheetml.sheet.main+xml"/>
  <Override PartName="/xl/activeX/activeX2.xml" ContentType="application/vnd.ms-office.activeX+xml"/>
  <Override PartName="/xl/activeX/activeX4.xml" ContentType="application/vnd.ms-office.activeX+xml"/>
  <Override PartName="/xl/activeX/activeX16.xml" ContentType="application/vnd.ms-office.activeX+xml"/>
  <Override PartName="/xl/activeX/activeX25.xml" ContentType="application/vnd.ms-office.activeX+xml"/>
  <Override PartName="/xl/activeX/activeX34.xml" ContentType="application/vnd.ms-office.activeX+xml"/>
  <Override PartName="/xl/activeX/activeX43.xml" ContentType="application/vnd.ms-office.activeX+xml"/>
  <Override PartName="/xl/activeX/activeX54.xml" ContentType="application/vnd.ms-office.activeX+xml"/>
  <Override PartName="/xl/activeX/activeX63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activeX/activeX14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41.xml" ContentType="application/vnd.ms-office.activeX+xml"/>
  <Override PartName="/xl/activeX/activeX52.xml" ContentType="application/vnd.ms-office.activeX+xml"/>
  <Override PartName="/xl/activeX/activeX61.xml" ContentType="application/vnd.ms-office.activeX+xml"/>
  <Override PartName="/xl/activeX/activeX70.xml" ContentType="application/vnd.ms-office.activeX+xml"/>
  <Default Extension="vml" ContentType="application/vnd.openxmlformats-officedocument.vmlDrawing"/>
  <Override PartName="/xl/activeX/activeX12.xml" ContentType="application/vnd.ms-office.activeX+xml"/>
  <Override PartName="/xl/activeX/activeX21.xml" ContentType="application/vnd.ms-office.activeX+xml"/>
  <Override PartName="/xl/activeX/activeX30.xml" ContentType="application/vnd.ms-office.activeX+xml"/>
  <Override PartName="/xl/activeX/activeX50.xml" ContentType="application/vnd.ms-office.activeX+xml"/>
  <Override PartName="/xl/activeX/activeX69.bin" ContentType="application/vnd.ms-office.activeX"/>
  <Override PartName="/xl/calcChain.xml" ContentType="application/vnd.openxmlformats-officedocument.spreadsheetml.calcChain+xml"/>
  <Override PartName="/xl/activeX/activeX8.bin" ContentType="application/vnd.ms-office.activeX"/>
  <Override PartName="/xl/activeX/activeX10.xml" ContentType="application/vnd.ms-office.activeX+xml"/>
  <Override PartName="/xl/activeX/activeX29.bin" ContentType="application/vnd.ms-office.activeX"/>
  <Override PartName="/xl/activeX/activeX38.bin" ContentType="application/vnd.ms-office.activeX"/>
  <Override PartName="/xl/activeX/activeX49.bin" ContentType="application/vnd.ms-office.activeX"/>
  <Override PartName="/xl/activeX/activeX58.bin" ContentType="application/vnd.ms-office.activeX"/>
  <Override PartName="/xl/activeX/activeX67.bin" ContentType="application/vnd.ms-office.activeX"/>
  <Override PartName="/xl/activeX/activeX6.bin" ContentType="application/vnd.ms-office.activeX"/>
  <Override PartName="/xl/activeX/activeX18.bin" ContentType="application/vnd.ms-office.activeX"/>
  <Override PartName="/xl/activeX/activeX27.bin" ContentType="application/vnd.ms-office.activeX"/>
  <Override PartName="/xl/activeX/activeX36.bin" ContentType="application/vnd.ms-office.activeX"/>
  <Override PartName="/xl/activeX/activeX45.bin" ContentType="application/vnd.ms-office.activeX"/>
  <Override PartName="/xl/activeX/activeX47.bin" ContentType="application/vnd.ms-office.activeX"/>
  <Override PartName="/xl/activeX/activeX56.bin" ContentType="application/vnd.ms-office.activeX"/>
  <Override PartName="/xl/activeX/activeX65.bin" ContentType="application/vnd.ms-office.activeX"/>
  <Override PartName="/docProps/core.xml" ContentType="application/vnd.openxmlformats-package.core-properties+xml"/>
  <Override PartName="/xl/activeX/activeX2.bin" ContentType="application/vnd.ms-office.activeX"/>
  <Override PartName="/xl/activeX/activeX16.bin" ContentType="application/vnd.ms-office.activeX"/>
  <Override PartName="/xl/activeX/activeX34.bin" ContentType="application/vnd.ms-office.activeX"/>
  <Override PartName="/xl/activeX/activeX63.bin" ContentType="application/vnd.ms-office.activeX"/>
  <Override PartName="/xl/activeX/activeX68.xml" ContentType="application/vnd.ms-office.activeX+xml"/>
  <Override PartName="/xl/theme/theme1.xml" ContentType="application/vnd.openxmlformats-officedocument.theme+xml"/>
  <Override PartName="/xl/activeX/activeX7.xml" ContentType="application/vnd.ms-office.activeX+xml"/>
  <Override PartName="/xl/activeX/activeX23.bin" ContentType="application/vnd.ms-office.activeX"/>
  <Override PartName="/xl/activeX/activeX39.xml" ContentType="application/vnd.ms-office.activeX+xml"/>
  <Override PartName="/xl/activeX/activeX41.bin" ContentType="application/vnd.ms-office.activeX"/>
  <Override PartName="/xl/activeX/activeX52.bin" ContentType="application/vnd.ms-office.activeX"/>
  <Override PartName="/xl/activeX/activeX57.xml" ContentType="application/vnd.ms-office.activeX+xml"/>
  <Override PartName="/xl/activeX/activeX70.bin" ContentType="application/vnd.ms-office.activeX"/>
  <Override PartName="/xl/activeX/activeX12.bin" ContentType="application/vnd.ms-office.activeX"/>
  <Override PartName="/xl/activeX/activeX17.xml" ContentType="application/vnd.ms-office.activeX+xml"/>
  <Override PartName="/xl/activeX/activeX28.xml" ContentType="application/vnd.ms-office.activeX+xml"/>
  <Override PartName="/xl/activeX/activeX30.bin" ContentType="application/vnd.ms-office.activeX"/>
  <Override PartName="/xl/activeX/activeX46.xml" ContentType="application/vnd.ms-office.activeX+xml"/>
  <Override PartName="/xl/activeX/activeX64.xml" ContentType="application/vnd.ms-office.activeX+xml"/>
  <Default Extension="rels" ContentType="application/vnd.openxmlformats-package.relationships+xml"/>
  <Override PartName="/xl/activeX/activeX3.xml" ContentType="application/vnd.ms-office.activeX+xml"/>
  <Override PartName="/xl/activeX/activeX24.xml" ContentType="application/vnd.ms-office.activeX+xml"/>
  <Override PartName="/xl/activeX/activeX35.xml" ContentType="application/vnd.ms-office.activeX+xml"/>
  <Override PartName="/xl/activeX/activeX53.xml" ContentType="application/vnd.ms-office.activeX+xml"/>
  <Override PartName="/xl/activeX/activeX13.xml" ContentType="application/vnd.ms-office.activeX+xml"/>
  <Override PartName="/xl/activeX/activeX42.xml" ContentType="application/vnd.ms-office.activeX+xml"/>
  <Override PartName="/xl/activeX/activeX60.xml" ContentType="application/vnd.ms-office.activeX+xml"/>
  <Override PartName="/xl/worksheets/sheet1.xml" ContentType="application/vnd.openxmlformats-officedocument.spreadsheetml.worksheet+xml"/>
  <Override PartName="/xl/activeX/activeX20.xml" ContentType="application/vnd.ms-office.activeX+xml"/>
  <Override PartName="/xl/activeX/activeX31.xml" ContentType="application/vnd.ms-office.activeX+xml"/>
  <Override PartName="/xl/activeX/activeX68.bin" ContentType="application/vnd.ms-office.activeX"/>
  <Override PartName="/xl/activeX/activeX7.bin" ContentType="application/vnd.ms-office.activeX"/>
  <Override PartName="/xl/activeX/activeX39.bin" ContentType="application/vnd.ms-office.activeX"/>
  <Override PartName="/xl/activeX/activeX57.bin" ContentType="application/vnd.ms-office.activeX"/>
  <Override PartName="/xl/activeX/activeX17.bin" ContentType="application/vnd.ms-office.activeX"/>
  <Override PartName="/xl/activeX/activeX28.bin" ContentType="application/vnd.ms-office.activeX"/>
  <Override PartName="/xl/activeX/activeX46.bin" ContentType="application/vnd.ms-office.activeX"/>
  <Override PartName="/xl/activeX/activeX64.bin" ContentType="application/vnd.ms-office.activeX"/>
  <Override PartName="/xl/activeX/activeX3.bin" ContentType="application/vnd.ms-office.activeX"/>
  <Override PartName="/xl/activeX/activeX35.bin" ContentType="application/vnd.ms-office.activeX"/>
  <Override PartName="/xl/activeX/activeX53.bin" ContentType="application/vnd.ms-office.activeX"/>
  <Override PartName="/xl/activeX/activeX69.xml" ContentType="application/vnd.ms-office.activeX+xml"/>
  <Override PartName="/xl/activeX/activeX8.xml" ContentType="application/vnd.ms-office.activeX+xml"/>
  <Override PartName="/xl/activeX/activeX13.bin" ContentType="application/vnd.ms-office.activeX"/>
  <Override PartName="/xl/activeX/activeX24.bin" ContentType="application/vnd.ms-office.activeX"/>
  <Override PartName="/xl/activeX/activeX29.xml" ContentType="application/vnd.ms-office.activeX+xml"/>
  <Override PartName="/xl/activeX/activeX42.bin" ContentType="application/vnd.ms-office.activeX"/>
  <Override PartName="/xl/activeX/activeX47.xml" ContentType="application/vnd.ms-office.activeX+xml"/>
  <Override PartName="/xl/activeX/activeX58.xml" ContentType="application/vnd.ms-office.activeX+xml"/>
  <Override PartName="/xl/activeX/activeX60.bin" ContentType="application/vnd.ms-office.activeX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2"/>
  </bookViews>
  <sheets>
    <sheet name="Original Data" sheetId="1" r:id="rId1"/>
    <sheet name="Input - Horizontal BS" sheetId="4" r:id="rId2"/>
    <sheet name="Output - Vertical BS" sheetId="7" r:id="rId3"/>
  </sheets>
  <calcPr calcId="124519"/>
</workbook>
</file>

<file path=xl/calcChain.xml><?xml version="1.0" encoding="utf-8"?>
<calcChain xmlns="http://schemas.openxmlformats.org/spreadsheetml/2006/main">
  <c r="F52" i="7"/>
  <c r="G103"/>
  <c r="F114"/>
  <c r="F109"/>
  <c r="F66"/>
  <c r="F61"/>
  <c r="F100"/>
  <c r="F99"/>
  <c r="F136"/>
  <c r="F40"/>
  <c r="F21"/>
  <c r="F12"/>
  <c r="F11"/>
  <c r="G5"/>
  <c r="H41" l="1"/>
  <c r="I54"/>
  <c r="G77"/>
  <c r="G67"/>
  <c r="I79" s="1"/>
  <c r="I147"/>
  <c r="G137"/>
  <c r="H139" s="1"/>
  <c r="G131"/>
  <c r="H111"/>
  <c r="G115" s="1"/>
  <c r="F115" s="1"/>
  <c r="G102"/>
  <c r="G97"/>
  <c r="G93"/>
  <c r="G32"/>
  <c r="G23"/>
  <c r="G13"/>
  <c r="H15" s="1"/>
  <c r="D57" i="4"/>
  <c r="H104" i="7" l="1"/>
  <c r="H118" s="1"/>
  <c r="I141" s="1"/>
  <c r="I149" s="1"/>
  <c r="H34"/>
  <c r="H43" s="1"/>
  <c r="G57" i="4"/>
</calcChain>
</file>

<file path=xl/sharedStrings.xml><?xml version="1.0" encoding="utf-8"?>
<sst xmlns="http://schemas.openxmlformats.org/spreadsheetml/2006/main" count="393" uniqueCount="222">
  <si>
    <t>SHREE OMSAI CO-OP CREDIT SOC LTD,</t>
  </si>
  <si>
    <t>4 AC 1247,NEAR THE NATIONAL SARVODAYA HIGH,,OPP.DUDHESWAR MANDIR,C.G.GIDWANI MARG,</t>
  </si>
  <si>
    <t>CHEMBUR COLONY,CHEMBUR(E),MUMBAI-400074, Ph.No :- 022-25207567</t>
  </si>
  <si>
    <t>Balance Sheet as on  31/03/2016</t>
  </si>
  <si>
    <t>LIABILITIES</t>
  </si>
  <si>
    <t>AMOUNT</t>
  </si>
  <si>
    <t>ASSETS</t>
  </si>
  <si>
    <t>**** CASH &amp; BANK BALANCE ****</t>
  </si>
  <si>
    <t>CASH</t>
  </si>
  <si>
    <t>M.D.C.C BANK CURRENT SWASTIK C/A-90</t>
  </si>
  <si>
    <t>M.D.C.C.BANK CURRENT CHEMBUR CAMP-01</t>
  </si>
  <si>
    <t>**** INVESTMENT ****</t>
  </si>
  <si>
    <t>M D C C BANK [SHARE]</t>
  </si>
  <si>
    <t>M.D.C.C BANK(RF)</t>
  </si>
  <si>
    <t>M.D.C.C.BANK(LIQUIDITY)</t>
  </si>
  <si>
    <t>M.S.S.FED(SHARE)</t>
  </si>
  <si>
    <t>M.D.C.C.(CHARITY FUND)</t>
  </si>
  <si>
    <t>M.D.C.C(STAFF P.F)</t>
  </si>
  <si>
    <t>MDCC BANK(FD)CHEMBUR CAMP</t>
  </si>
  <si>
    <t>MDCC BANK(DIV EQUI)</t>
  </si>
  <si>
    <t>MDCC BANK(ELE FUND)</t>
  </si>
  <si>
    <t>**** LOANS AND ADVANCES ****</t>
  </si>
  <si>
    <t>PERSONAL LOAN</t>
  </si>
  <si>
    <t>BUSINESS LOAN</t>
  </si>
  <si>
    <t>DEPOSIT LOAN</t>
  </si>
  <si>
    <t>GOLD LOAN</t>
  </si>
  <si>
    <t>VEHICLE LOAN</t>
  </si>
  <si>
    <t>HOUSING LOAN</t>
  </si>
  <si>
    <t>SALARY DEDUCTION LOAN</t>
  </si>
  <si>
    <t>**** FIXED ASSETS ****</t>
  </si>
  <si>
    <t>FURNITURE AND FIXTURE</t>
  </si>
  <si>
    <t>LAND &amp; BUILDING</t>
  </si>
  <si>
    <t>NEW VEHICLE PURCHACE</t>
  </si>
  <si>
    <t>**** DEAD STOCK ****</t>
  </si>
  <si>
    <t>STATIONARY STOCK</t>
  </si>
  <si>
    <t>**** OTHER ASSETS ****</t>
  </si>
  <si>
    <t>COMPUTER</t>
  </si>
  <si>
    <t>OFFICE DEPOSIT</t>
  </si>
  <si>
    <t>**** INTEREST RECIEVABLE ON LOAN ****</t>
  </si>
  <si>
    <t>**** INTEREST RECIEVABLE ON INVESTMENT ****</t>
  </si>
  <si>
    <t>****OTHER RECEVIABLE****</t>
  </si>
  <si>
    <t>BANK FD INTEREST</t>
  </si>
  <si>
    <t>ADHESIVE STAMP</t>
  </si>
  <si>
    <t>B.S.E.S DEPOSIT</t>
  </si>
  <si>
    <t>WATER CONNECTION DEPOSIT</t>
  </si>
  <si>
    <t>**** AUTHORISED SHARE CAPITAL ****</t>
  </si>
  <si>
    <t>**** SHARE CAPITAL ****</t>
  </si>
  <si>
    <t>SHARE CAPITAL</t>
  </si>
  <si>
    <t>****  RESERVE FUNDS &amp; OTHER FUNDS ****</t>
  </si>
  <si>
    <t>BUILDING FUND</t>
  </si>
  <si>
    <t>RESERVE FUND</t>
  </si>
  <si>
    <t>BAD &amp; DOUBTFUL INT FUND</t>
  </si>
  <si>
    <t>BAD &amp; DOUBTFUL DEBT RESERVE FUND .</t>
  </si>
  <si>
    <t>SOC . WELFARE FUND</t>
  </si>
  <si>
    <t>CHARITY FUND</t>
  </si>
  <si>
    <t>DIVIDEND EQUI.FUND</t>
  </si>
  <si>
    <t>SOCIETY ELECTION FUND</t>
  </si>
  <si>
    <t>REPAIR &amp; MAINTANANCE FUND</t>
  </si>
  <si>
    <t>STAFF GRADUEATY FUND PAYBAL</t>
  </si>
  <si>
    <t>****  DEPOSITS ****</t>
  </si>
  <si>
    <t>FIXED DEPOSIT</t>
  </si>
  <si>
    <t>DAMDUPAT DEPOSIT</t>
  </si>
  <si>
    <t>RECURRING DEPOSIT</t>
  </si>
  <si>
    <t>LAKHPATI DEPOSIT</t>
  </si>
  <si>
    <t>DAILY DEPOSIT</t>
  </si>
  <si>
    <t>STAFF PF</t>
  </si>
  <si>
    <t>DHANVASHA DEPOSIT</t>
  </si>
  <si>
    <t>MONTHLY INT SCHEME</t>
  </si>
  <si>
    <t>SAVING ACCOUNT</t>
  </si>
  <si>
    <t>****  INTEREST PAYABLE ****</t>
  </si>
  <si>
    <t>**** BANK OD BALANCE ****</t>
  </si>
  <si>
    <t>M.D.C.C BANK(CHEMBUR CAMP)O/D01</t>
  </si>
  <si>
    <t>**** PROVISIONS ****</t>
  </si>
  <si>
    <t>INTERNAL AUDIT FEE</t>
  </si>
  <si>
    <t>GOVT AUDIT FEES</t>
  </si>
  <si>
    <t>EDUCATION FUND PAYABLE</t>
  </si>
  <si>
    <t>ANAMAT</t>
  </si>
  <si>
    <t>TRADE CERTICATE FEES</t>
  </si>
  <si>
    <t>COMPUTAR SOFT &amp; HAR A.M.C</t>
  </si>
  <si>
    <t>BALAJI DAILY COLLECTION MACHINE</t>
  </si>
  <si>
    <t>PROPERTY AGENEST DEPOSITE</t>
  </si>
  <si>
    <t>AIRCONDITION AMC</t>
  </si>
  <si>
    <t>**** DIVIDEND ****</t>
  </si>
  <si>
    <t>DIVIDEND</t>
  </si>
  <si>
    <t>**** BRANCH ****</t>
  </si>
  <si>
    <t>MANKHURD</t>
  </si>
  <si>
    <t>****M.D.C.C BANK LOAN****</t>
  </si>
  <si>
    <t>BANK LOAN AC NO.50/09/05</t>
  </si>
  <si>
    <t>BANK LOAN AC NO.50/09/06</t>
  </si>
  <si>
    <t>BANK LOAN AC NO.50/09/07</t>
  </si>
  <si>
    <t>**** LAST YEAR PROFIT ****</t>
  </si>
  <si>
    <t>LAST YEAR PROFIT/LOSS</t>
  </si>
  <si>
    <t xml:space="preserve"> Net Profit </t>
  </si>
  <si>
    <t xml:space="preserve"> TOTAL </t>
  </si>
  <si>
    <t>a.</t>
  </si>
  <si>
    <t>Partners' / members' capital</t>
  </si>
  <si>
    <t>a</t>
  </si>
  <si>
    <t>b.</t>
  </si>
  <si>
    <t>Reserves and Surplus</t>
  </si>
  <si>
    <t>i</t>
  </si>
  <si>
    <t>Revaluation Reserve</t>
  </si>
  <si>
    <t>ii</t>
  </si>
  <si>
    <t>Capital Reserve</t>
  </si>
  <si>
    <t>iii</t>
  </si>
  <si>
    <t>Statutory Reserve</t>
  </si>
  <si>
    <t>iv</t>
  </si>
  <si>
    <t>Any other Reserve</t>
  </si>
  <si>
    <t>v</t>
  </si>
  <si>
    <t>Credit balance of Profit and loss account</t>
  </si>
  <si>
    <t>vi</t>
  </si>
  <si>
    <t>Total(bi + bii + biii + biv + bv)</t>
  </si>
  <si>
    <t>c.</t>
  </si>
  <si>
    <t>Total partners' / members' fund (a + bvi)</t>
  </si>
  <si>
    <t>Loan funds</t>
  </si>
  <si>
    <t>Secured loans</t>
  </si>
  <si>
    <t>Foreign Currency Loans</t>
  </si>
  <si>
    <t>Rupee Loans</t>
  </si>
  <si>
    <t>A. From Banks</t>
  </si>
  <si>
    <t>B. From others</t>
  </si>
  <si>
    <t>Total secured loans (ai + iiC)</t>
  </si>
  <si>
    <t>Unsecured loans (including deposits)</t>
  </si>
  <si>
    <t>B. From persons specified in section 40A(2)(b) of the I. T. Act</t>
  </si>
  <si>
    <t>C. From others</t>
  </si>
  <si>
    <t>D. Total Rupee Loans (iiA + iiB + iiC)</t>
  </si>
  <si>
    <t>Total unsecured loans(bi + iiD) </t>
  </si>
  <si>
    <t>Total Loan Funds(aiii + biii)</t>
  </si>
  <si>
    <t>Deferred tax liability</t>
  </si>
  <si>
    <t>Advances</t>
  </si>
  <si>
    <t>From persons specified in section 40A(2)(b) of the I. T. Act</t>
  </si>
  <si>
    <t>From others</t>
  </si>
  <si>
    <t>Total Advances(i + ii)</t>
  </si>
  <si>
    <t>Sources of funds(1c + 2c + 3 + 4iii)</t>
  </si>
  <si>
    <t>Fixed assets</t>
  </si>
  <si>
    <t>Gross: Block</t>
  </si>
  <si>
    <t>b</t>
  </si>
  <si>
    <t>Depreciation</t>
  </si>
  <si>
    <t>c</t>
  </si>
  <si>
    <t>Net Block (a - b)</t>
  </si>
  <si>
    <t>d</t>
  </si>
  <si>
    <t>Capital work-in-progress</t>
  </si>
  <si>
    <t>e</t>
  </si>
  <si>
    <t>Total(1c + 1d)</t>
  </si>
  <si>
    <t>Investments</t>
  </si>
  <si>
    <t>Long-term investments</t>
  </si>
  <si>
    <t>Investment in property </t>
  </si>
  <si>
    <t>Equity instruments</t>
  </si>
  <si>
    <t>A. Listed equities</t>
  </si>
  <si>
    <t>B. Unlisted equities</t>
  </si>
  <si>
    <t>Preference shares</t>
  </si>
  <si>
    <t>Government or trust securities</t>
  </si>
  <si>
    <t>Debenture or bonds</t>
  </si>
  <si>
    <t>Mutual funds</t>
  </si>
  <si>
    <t>vii</t>
  </si>
  <si>
    <t>Others</t>
  </si>
  <si>
    <t>viii</t>
  </si>
  <si>
    <t>Total Long-term investments(i + iiC + iii + iv + v + vi + vii)</t>
  </si>
  <si>
    <t>Short-term investments</t>
  </si>
  <si>
    <t>Debenture or Bonds</t>
  </si>
  <si>
    <t>Total Short-term investments (iC + ii + iii + iv + v + vi)</t>
  </si>
  <si>
    <t>C</t>
  </si>
  <si>
    <t>Total investments(aviii + bvii)</t>
  </si>
  <si>
    <t>Current assets</t>
  </si>
  <si>
    <t>Inventories</t>
  </si>
  <si>
    <t>A.Raw materials</t>
  </si>
  <si>
    <t>B. Work-in-progress</t>
  </si>
  <si>
    <t>C.Finished goods</t>
  </si>
  <si>
    <t>D.Stock-in-trade (in respect of goods acquired for trading)</t>
  </si>
  <si>
    <t>E.Stores/consumables including packing material</t>
  </si>
  <si>
    <t>F.Loose tools</t>
  </si>
  <si>
    <t>G.Others</t>
  </si>
  <si>
    <t>H. Total (iA + iB + iC + iD + iE + iF + iG)</t>
  </si>
  <si>
    <t>Sundry Debtors</t>
  </si>
  <si>
    <t>A.Outstanding for more than one year</t>
  </si>
  <si>
    <t>B.Others</t>
  </si>
  <si>
    <t>C.Total Sundry Debtors</t>
  </si>
  <si>
    <t>Cash and bank balances</t>
  </si>
  <si>
    <t>A.Balance with banks</t>
  </si>
  <si>
    <t>B.Cash-in-hand</t>
  </si>
  <si>
    <t>C.Others</t>
  </si>
  <si>
    <t>D. Total Cash and cash equivalents (iiiA + iiiB + iiiC)</t>
  </si>
  <si>
    <t>Other Current Assets</t>
  </si>
  <si>
    <t>Total current assets(iH +iiC + iiiD + aiv)</t>
  </si>
  <si>
    <t>Loans and advances</t>
  </si>
  <si>
    <t>Advances recoverable in cash or in kind or for value to be received</t>
  </si>
  <si>
    <t>Deposits,loans and advances to corporates and others</t>
  </si>
  <si>
    <t>Balance with Revenue Authorities</t>
  </si>
  <si>
    <t>Total(bi + bii + biii)</t>
  </si>
  <si>
    <t>Loans and advances included in biv which is</t>
  </si>
  <si>
    <t>a. for the purpose of business or profession</t>
  </si>
  <si>
    <t>b. not for the purpose of business or profession</t>
  </si>
  <si>
    <t>Total(av + biv)</t>
  </si>
  <si>
    <t>Current liabilities and provisions</t>
  </si>
  <si>
    <t>Current liabilities</t>
  </si>
  <si>
    <t>A.Sundry Creditors</t>
  </si>
  <si>
    <t>1. Outstanding for more than one year</t>
  </si>
  <si>
    <t>2. Others</t>
  </si>
  <si>
    <t>B.Liability for leased assets</t>
  </si>
  <si>
    <t>C.Interest Accrued and due on borrowings</t>
  </si>
  <si>
    <t>D.Interest accrued but not due on borrowings</t>
  </si>
  <si>
    <t>E.Income received in advance</t>
  </si>
  <si>
    <t>F.Other payables</t>
  </si>
  <si>
    <t>G.Total(A3 + iB + iC + iD + iE + iF)</t>
  </si>
  <si>
    <t>Provisions</t>
  </si>
  <si>
    <t>A.Provision for Income Tax</t>
  </si>
  <si>
    <t>B.Provision for Wealth Tax</t>
  </si>
  <si>
    <t>C.Provision for Leave encashment/Superannuation/ Gratuity</t>
  </si>
  <si>
    <t>D.Other Provisions</t>
  </si>
  <si>
    <t>E Total(iiA + iiB + iiC + iiD )</t>
  </si>
  <si>
    <t>Total (iE + iiE)</t>
  </si>
  <si>
    <t>Net current assets(3c - diii)</t>
  </si>
  <si>
    <t>Total, application of funds (1e + 2c + 3e +4d)</t>
  </si>
  <si>
    <t>Partners' / members' Fund</t>
  </si>
  <si>
    <t>Amt (Rs.)</t>
  </si>
  <si>
    <t>Amt.(Rs.)</t>
  </si>
  <si>
    <t>Sr. No.</t>
  </si>
  <si>
    <t>Particulars</t>
  </si>
  <si>
    <t>Miscellaneous expenditure not written off or adjusted</t>
  </si>
  <si>
    <t>Deferred tax asset</t>
  </si>
  <si>
    <t>Debit balance in Profit and loss account/ accumulated balance</t>
  </si>
  <si>
    <t>Total(4a + 4b + 4c)</t>
  </si>
  <si>
    <t>Net current assets</t>
  </si>
  <si>
    <t>BALANCE SHEET AS ON 31ST DAY OF MARCH, 2016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</si>
</sst>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dd\-mm\-yyyy"/>
    <numFmt numFmtId="165" formatCode="#########0.00"/>
    <numFmt numFmtId="171" formatCode="_(* #,##0_);_(* \(#,##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Bookman Old Style"/>
      <family val="1"/>
    </font>
    <font>
      <sz val="10"/>
      <color rgb="FF000000"/>
      <name val="Bookman Old Style"/>
      <family val="1"/>
    </font>
    <font>
      <sz val="10"/>
      <color rgb="FF0000FF"/>
      <name val="Bookman Old Style"/>
      <family val="1"/>
    </font>
    <font>
      <b/>
      <sz val="13"/>
      <color rgb="FF000000"/>
      <name val="Bookman Old Style"/>
      <family val="1"/>
    </font>
    <font>
      <b/>
      <sz val="12"/>
      <color rgb="FF000000"/>
      <name val="Bookman Old Style"/>
      <family val="1"/>
    </font>
    <font>
      <sz val="9"/>
      <color rgb="FF000000"/>
      <name val="Verdana"/>
      <family val="2"/>
    </font>
    <font>
      <b/>
      <sz val="9"/>
      <color rgb="FF000000"/>
      <name val="Verdana"/>
      <family val="2"/>
    </font>
    <font>
      <b/>
      <sz val="14"/>
      <color theme="1"/>
      <name val="Calibri"/>
      <family val="2"/>
      <scheme val="minor"/>
    </font>
    <font>
      <sz val="11"/>
      <color rgb="FF000000"/>
      <name val="Verdana"/>
      <family val="2"/>
    </font>
    <font>
      <b/>
      <sz val="11"/>
      <color rgb="FF000000"/>
      <name val="Verdana"/>
      <family val="2"/>
    </font>
    <font>
      <b/>
      <sz val="11"/>
      <name val="Calibri"/>
      <family val="2"/>
      <scheme val="minor"/>
    </font>
    <font>
      <b/>
      <sz val="9"/>
      <name val="Verdana"/>
      <family val="2"/>
    </font>
    <font>
      <sz val="9"/>
      <name val="Verdana"/>
      <family val="2"/>
    </font>
    <font>
      <i/>
      <sz val="9"/>
      <color rgb="FF000000"/>
      <name val="Verdana"/>
      <family val="2"/>
    </font>
    <font>
      <i/>
      <sz val="11"/>
      <color theme="1"/>
      <name val="Calibri"/>
      <family val="2"/>
      <scheme val="minor"/>
    </font>
    <font>
      <b/>
      <i/>
      <u/>
      <sz val="9"/>
      <color rgb="FF000000"/>
      <name val="Verdana"/>
      <family val="2"/>
    </font>
    <font>
      <i/>
      <u/>
      <sz val="9"/>
      <color rgb="FF000000"/>
      <name val="Verdana"/>
      <family val="2"/>
    </font>
    <font>
      <i/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3" fillId="2" borderId="1">
      <alignment horizontal="center" vertical="center"/>
    </xf>
    <xf numFmtId="0" fontId="4" fillId="2" borderId="1">
      <alignment horizontal="left" vertical="center"/>
    </xf>
    <xf numFmtId="164" fontId="4" fillId="2" borderId="1">
      <alignment horizontal="right"/>
    </xf>
    <xf numFmtId="165" fontId="4" fillId="2" borderId="1">
      <alignment horizontal="right"/>
    </xf>
    <xf numFmtId="0" fontId="4" fillId="2" borderId="1">
      <alignment horizontal="left" vertical="center"/>
    </xf>
    <xf numFmtId="0" fontId="3" fillId="3" borderId="1">
      <alignment horizontal="center" vertical="center" wrapText="1"/>
    </xf>
    <xf numFmtId="0" fontId="4" fillId="4" borderId="1">
      <alignment horizontal="left" vertical="center"/>
    </xf>
    <xf numFmtId="0" fontId="5" fillId="5" borderId="1">
      <alignment horizontal="left" vertical="center"/>
    </xf>
    <xf numFmtId="0" fontId="4" fillId="6" borderId="1">
      <alignment horizontal="left" vertical="center"/>
    </xf>
    <xf numFmtId="0" fontId="4" fillId="7" borderId="1">
      <alignment horizontal="left" vertical="center"/>
    </xf>
    <xf numFmtId="0" fontId="1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7" fillId="2" borderId="12" xfId="1" applyFont="1" applyBorder="1">
      <alignment horizontal="center" vertical="center"/>
    </xf>
    <xf numFmtId="0" fontId="7" fillId="2" borderId="13" xfId="1" applyFont="1" applyBorder="1">
      <alignment horizontal="center" vertical="center"/>
    </xf>
    <xf numFmtId="0" fontId="7" fillId="2" borderId="14" xfId="1" applyFont="1" applyBorder="1">
      <alignment horizontal="center" vertical="center"/>
    </xf>
    <xf numFmtId="0" fontId="4" fillId="2" borderId="3" xfId="2" applyBorder="1">
      <alignment horizontal="left" vertical="center"/>
    </xf>
    <xf numFmtId="165" fontId="3" fillId="2" borderId="3" xfId="4" applyFont="1" applyBorder="1">
      <alignment horizontal="right"/>
    </xf>
    <xf numFmtId="165" fontId="4" fillId="2" borderId="3" xfId="4" applyBorder="1">
      <alignment horizontal="right"/>
    </xf>
    <xf numFmtId="165" fontId="3" fillId="2" borderId="2" xfId="4" applyFont="1" applyBorder="1">
      <alignment horizontal="right"/>
    </xf>
    <xf numFmtId="0" fontId="3" fillId="2" borderId="3" xfId="2" applyFont="1" applyBorder="1">
      <alignment horizontal="left" vertical="center"/>
    </xf>
    <xf numFmtId="0" fontId="3" fillId="2" borderId="2" xfId="2" applyFont="1" applyBorder="1">
      <alignment horizontal="left" vertical="center"/>
    </xf>
    <xf numFmtId="0" fontId="0" fillId="0" borderId="15" xfId="0" applyBorder="1"/>
    <xf numFmtId="0" fontId="2" fillId="0" borderId="15" xfId="0" applyFont="1" applyBorder="1"/>
    <xf numFmtId="0" fontId="2" fillId="0" borderId="16" xfId="0" applyFont="1" applyBorder="1"/>
    <xf numFmtId="0" fontId="6" fillId="2" borderId="4" xfId="1" applyFont="1" applyBorder="1">
      <alignment horizontal="center" vertical="center"/>
    </xf>
    <xf numFmtId="0" fontId="6" fillId="2" borderId="5" xfId="1" applyFont="1" applyBorder="1">
      <alignment horizontal="center" vertical="center"/>
    </xf>
    <xf numFmtId="0" fontId="6" fillId="2" borderId="6" xfId="1" applyFont="1" applyBorder="1">
      <alignment horizontal="center" vertical="center"/>
    </xf>
    <xf numFmtId="0" fontId="3" fillId="2" borderId="7" xfId="1" applyBorder="1">
      <alignment horizontal="center" vertical="center"/>
    </xf>
    <xf numFmtId="0" fontId="3" fillId="2" borderId="3" xfId="1" applyBorder="1">
      <alignment horizontal="center" vertical="center"/>
    </xf>
    <xf numFmtId="0" fontId="3" fillId="2" borderId="8" xfId="1" applyBorder="1">
      <alignment horizontal="center" vertical="center"/>
    </xf>
    <xf numFmtId="0" fontId="3" fillId="2" borderId="9" xfId="1" applyBorder="1">
      <alignment horizontal="center" vertical="center"/>
    </xf>
    <xf numFmtId="0" fontId="3" fillId="2" borderId="10" xfId="1" applyBorder="1">
      <alignment horizontal="center" vertical="center"/>
    </xf>
    <xf numFmtId="0" fontId="3" fillId="2" borderId="11" xfId="1" applyBorder="1">
      <alignment horizontal="center" vertical="center"/>
    </xf>
    <xf numFmtId="0" fontId="0" fillId="0" borderId="2" xfId="0" applyBorder="1"/>
    <xf numFmtId="0" fontId="0" fillId="6" borderId="2" xfId="0" applyFill="1" applyBorder="1"/>
    <xf numFmtId="0" fontId="0" fillId="0" borderId="2" xfId="0" applyFill="1" applyBorder="1"/>
    <xf numFmtId="0" fontId="2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0" xfId="0" applyFont="1"/>
    <xf numFmtId="0" fontId="11" fillId="0" borderId="0" xfId="0" applyFont="1"/>
    <xf numFmtId="0" fontId="0" fillId="0" borderId="2" xfId="0" applyFont="1" applyFill="1" applyBorder="1"/>
    <xf numFmtId="0" fontId="0" fillId="8" borderId="2" xfId="0" applyFont="1" applyFill="1" applyBorder="1"/>
    <xf numFmtId="0" fontId="2" fillId="8" borderId="2" xfId="0" applyFont="1" applyFill="1" applyBorder="1"/>
    <xf numFmtId="0" fontId="2" fillId="0" borderId="2" xfId="0" applyFont="1" applyFill="1" applyBorder="1"/>
    <xf numFmtId="0" fontId="2" fillId="10" borderId="2" xfId="0" applyFont="1" applyFill="1" applyBorder="1"/>
    <xf numFmtId="0" fontId="0" fillId="0" borderId="2" xfId="0" applyFont="1" applyFill="1" applyBorder="1" applyAlignment="1"/>
    <xf numFmtId="0" fontId="0" fillId="0" borderId="0" xfId="0" applyFont="1" applyFill="1"/>
    <xf numFmtId="0" fontId="0" fillId="0" borderId="0" xfId="0" applyFont="1" applyBorder="1"/>
    <xf numFmtId="0" fontId="9" fillId="8" borderId="2" xfId="0" applyFont="1" applyFill="1" applyBorder="1" applyAlignment="1">
      <alignment vertical="top" wrapText="1"/>
    </xf>
    <xf numFmtId="0" fontId="8" fillId="8" borderId="2" xfId="0" applyFont="1" applyFill="1" applyBorder="1" applyAlignment="1">
      <alignment vertical="top" wrapText="1"/>
    </xf>
    <xf numFmtId="0" fontId="9" fillId="0" borderId="2" xfId="0" applyFont="1" applyFill="1" applyBorder="1" applyAlignment="1">
      <alignment vertical="top" wrapText="1"/>
    </xf>
    <xf numFmtId="0" fontId="8" fillId="0" borderId="2" xfId="0" applyFont="1" applyFill="1" applyBorder="1" applyAlignment="1">
      <alignment vertical="top" wrapText="1"/>
    </xf>
    <xf numFmtId="0" fontId="0" fillId="10" borderId="2" xfId="0" applyFill="1" applyBorder="1"/>
    <xf numFmtId="0" fontId="13" fillId="0" borderId="2" xfId="0" applyFont="1" applyFill="1" applyBorder="1"/>
    <xf numFmtId="0" fontId="18" fillId="0" borderId="2" xfId="0" applyFont="1" applyFill="1" applyBorder="1" applyAlignment="1">
      <alignment vertical="top" wrapText="1"/>
    </xf>
    <xf numFmtId="0" fontId="19" fillId="0" borderId="2" xfId="0" applyFont="1" applyFill="1" applyBorder="1" applyAlignment="1">
      <alignment vertical="top" wrapText="1"/>
    </xf>
    <xf numFmtId="0" fontId="16" fillId="0" borderId="2" xfId="0" applyFont="1" applyFill="1" applyBorder="1" applyAlignment="1">
      <alignment vertical="top" wrapText="1"/>
    </xf>
    <xf numFmtId="0" fontId="0" fillId="10" borderId="2" xfId="0" applyFont="1" applyFill="1" applyBorder="1"/>
    <xf numFmtId="0" fontId="9" fillId="10" borderId="2" xfId="0" applyFont="1" applyFill="1" applyBorder="1" applyAlignment="1">
      <alignment vertical="top" wrapText="1"/>
    </xf>
    <xf numFmtId="0" fontId="2" fillId="12" borderId="2" xfId="0" applyFont="1" applyFill="1" applyBorder="1"/>
    <xf numFmtId="0" fontId="12" fillId="12" borderId="2" xfId="0" applyFont="1" applyFill="1" applyBorder="1" applyAlignment="1">
      <alignment vertical="top"/>
    </xf>
    <xf numFmtId="0" fontId="2" fillId="10" borderId="2" xfId="0" applyFont="1" applyFill="1" applyBorder="1" applyAlignment="1"/>
    <xf numFmtId="0" fontId="14" fillId="8" borderId="2" xfId="0" applyFont="1" applyFill="1" applyBorder="1" applyAlignment="1">
      <alignment vertical="top" wrapText="1"/>
    </xf>
    <xf numFmtId="0" fontId="13" fillId="8" borderId="2" xfId="0" applyFont="1" applyFill="1" applyBorder="1"/>
    <xf numFmtId="0" fontId="15" fillId="8" borderId="2" xfId="0" applyFont="1" applyFill="1" applyBorder="1" applyAlignment="1">
      <alignment vertical="top" wrapText="1"/>
    </xf>
    <xf numFmtId="0" fontId="2" fillId="0" borderId="0" xfId="0" applyFont="1" applyAlignment="1">
      <alignment horizontal="center"/>
    </xf>
    <xf numFmtId="165" fontId="0" fillId="0" borderId="0" xfId="0" applyNumberFormat="1"/>
    <xf numFmtId="0" fontId="12" fillId="12" borderId="2" xfId="0" applyFont="1" applyFill="1" applyBorder="1" applyAlignment="1">
      <alignment vertical="top" wrapText="1"/>
    </xf>
    <xf numFmtId="0" fontId="10" fillId="13" borderId="2" xfId="0" applyFont="1" applyFill="1" applyBorder="1"/>
    <xf numFmtId="171" fontId="2" fillId="0" borderId="2" xfId="12" applyNumberFormat="1" applyFont="1" applyBorder="1"/>
    <xf numFmtId="171" fontId="2" fillId="0" borderId="3" xfId="12" applyNumberFormat="1" applyFont="1" applyBorder="1"/>
    <xf numFmtId="171" fontId="2" fillId="0" borderId="2" xfId="12" applyNumberFormat="1" applyFont="1" applyBorder="1" applyAlignment="1"/>
    <xf numFmtId="171" fontId="0" fillId="0" borderId="2" xfId="12" applyNumberFormat="1" applyFont="1" applyBorder="1"/>
    <xf numFmtId="171" fontId="0" fillId="9" borderId="3" xfId="12" applyNumberFormat="1" applyFont="1" applyFill="1" applyBorder="1"/>
    <xf numFmtId="171" fontId="0" fillId="0" borderId="3" xfId="12" applyNumberFormat="1" applyFont="1" applyBorder="1"/>
    <xf numFmtId="171" fontId="0" fillId="0" borderId="2" xfId="12" applyNumberFormat="1" applyFont="1" applyBorder="1" applyAlignment="1"/>
    <xf numFmtId="171" fontId="0" fillId="6" borderId="2" xfId="12" applyNumberFormat="1" applyFont="1" applyFill="1" applyBorder="1"/>
    <xf numFmtId="171" fontId="0" fillId="0" borderId="3" xfId="12" applyNumberFormat="1" applyFont="1" applyFill="1" applyBorder="1"/>
    <xf numFmtId="171" fontId="0" fillId="0" borderId="2" xfId="12" applyNumberFormat="1" applyFont="1" applyFill="1" applyBorder="1"/>
    <xf numFmtId="171" fontId="0" fillId="0" borderId="0" xfId="12" applyNumberFormat="1" applyFont="1"/>
    <xf numFmtId="171" fontId="0" fillId="10" borderId="2" xfId="12" applyNumberFormat="1" applyFont="1" applyFill="1" applyBorder="1" applyAlignment="1"/>
    <xf numFmtId="171" fontId="0" fillId="10" borderId="2" xfId="12" applyNumberFormat="1" applyFont="1" applyFill="1" applyBorder="1"/>
    <xf numFmtId="171" fontId="11" fillId="2" borderId="2" xfId="12" applyNumberFormat="1" applyFont="1" applyFill="1" applyBorder="1" applyAlignment="1">
      <alignment vertical="top"/>
    </xf>
    <xf numFmtId="171" fontId="11" fillId="12" borderId="2" xfId="12" applyNumberFormat="1" applyFont="1" applyFill="1" applyBorder="1" applyAlignment="1">
      <alignment vertical="top"/>
    </xf>
    <xf numFmtId="171" fontId="0" fillId="9" borderId="2" xfId="12" applyNumberFormat="1" applyFont="1" applyFill="1" applyBorder="1"/>
    <xf numFmtId="171" fontId="0" fillId="8" borderId="2" xfId="12" applyNumberFormat="1" applyFont="1" applyFill="1" applyBorder="1"/>
    <xf numFmtId="171" fontId="20" fillId="0" borderId="2" xfId="12" applyNumberFormat="1" applyFont="1" applyFill="1" applyBorder="1"/>
    <xf numFmtId="171" fontId="17" fillId="6" borderId="2" xfId="12" applyNumberFormat="1" applyFont="1" applyFill="1" applyBorder="1"/>
    <xf numFmtId="171" fontId="17" fillId="0" borderId="2" xfId="12" applyNumberFormat="1" applyFont="1" applyFill="1" applyBorder="1"/>
    <xf numFmtId="171" fontId="0" fillId="11" borderId="2" xfId="12" applyNumberFormat="1" applyFont="1" applyFill="1" applyBorder="1"/>
    <xf numFmtId="171" fontId="2" fillId="0" borderId="2" xfId="12" applyNumberFormat="1" applyFont="1" applyFill="1" applyBorder="1"/>
  </cellXfs>
  <cellStyles count="13">
    <cellStyle name="A" xfId="1"/>
    <cellStyle name="B" xfId="2"/>
    <cellStyle name="C" xfId="3"/>
    <cellStyle name="Comma" xfId="12" builtinId="3"/>
    <cellStyle name="D" xfId="4"/>
    <cellStyle name="E" xfId="5"/>
    <cellStyle name="F" xfId="6"/>
    <cellStyle name="G" xfId="7"/>
    <cellStyle name="H" xfId="8"/>
    <cellStyle name="I" xfId="10"/>
    <cellStyle name="J" xfId="11"/>
    <cellStyle name="K" xfId="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12.xml"/><Relationship Id="rId18" Type="http://schemas.openxmlformats.org/officeDocument/2006/relationships/control" Target="../activeX/activeX17.xml"/><Relationship Id="rId26" Type="http://schemas.openxmlformats.org/officeDocument/2006/relationships/control" Target="../activeX/activeX25.xml"/><Relationship Id="rId39" Type="http://schemas.openxmlformats.org/officeDocument/2006/relationships/control" Target="../activeX/activeX38.xml"/><Relationship Id="rId21" Type="http://schemas.openxmlformats.org/officeDocument/2006/relationships/control" Target="../activeX/activeX20.xml"/><Relationship Id="rId34" Type="http://schemas.openxmlformats.org/officeDocument/2006/relationships/control" Target="../activeX/activeX33.xml"/><Relationship Id="rId42" Type="http://schemas.openxmlformats.org/officeDocument/2006/relationships/control" Target="../activeX/activeX41.xml"/><Relationship Id="rId47" Type="http://schemas.openxmlformats.org/officeDocument/2006/relationships/control" Target="../activeX/activeX46.xml"/><Relationship Id="rId50" Type="http://schemas.openxmlformats.org/officeDocument/2006/relationships/control" Target="../activeX/activeX49.xml"/><Relationship Id="rId55" Type="http://schemas.openxmlformats.org/officeDocument/2006/relationships/control" Target="../activeX/activeX54.xml"/><Relationship Id="rId63" Type="http://schemas.openxmlformats.org/officeDocument/2006/relationships/control" Target="../activeX/activeX62.xml"/><Relationship Id="rId68" Type="http://schemas.openxmlformats.org/officeDocument/2006/relationships/control" Target="../activeX/activeX67.xml"/><Relationship Id="rId7" Type="http://schemas.openxmlformats.org/officeDocument/2006/relationships/control" Target="../activeX/activeX6.xml"/><Relationship Id="rId71" Type="http://schemas.openxmlformats.org/officeDocument/2006/relationships/control" Target="../activeX/activeX70.xml"/><Relationship Id="rId2" Type="http://schemas.openxmlformats.org/officeDocument/2006/relationships/control" Target="../activeX/activeX1.xml"/><Relationship Id="rId16" Type="http://schemas.openxmlformats.org/officeDocument/2006/relationships/control" Target="../activeX/activeX15.xml"/><Relationship Id="rId29" Type="http://schemas.openxmlformats.org/officeDocument/2006/relationships/control" Target="../activeX/activeX28.xml"/><Relationship Id="rId1" Type="http://schemas.openxmlformats.org/officeDocument/2006/relationships/vmlDrawing" Target="../drawings/vmlDrawing1.vml"/><Relationship Id="rId6" Type="http://schemas.openxmlformats.org/officeDocument/2006/relationships/control" Target="../activeX/activeX5.xml"/><Relationship Id="rId11" Type="http://schemas.openxmlformats.org/officeDocument/2006/relationships/control" Target="../activeX/activeX10.xml"/><Relationship Id="rId24" Type="http://schemas.openxmlformats.org/officeDocument/2006/relationships/control" Target="../activeX/activeX23.xml"/><Relationship Id="rId32" Type="http://schemas.openxmlformats.org/officeDocument/2006/relationships/control" Target="../activeX/activeX31.xml"/><Relationship Id="rId37" Type="http://schemas.openxmlformats.org/officeDocument/2006/relationships/control" Target="../activeX/activeX36.xml"/><Relationship Id="rId40" Type="http://schemas.openxmlformats.org/officeDocument/2006/relationships/control" Target="../activeX/activeX39.xml"/><Relationship Id="rId45" Type="http://schemas.openxmlformats.org/officeDocument/2006/relationships/control" Target="../activeX/activeX44.xml"/><Relationship Id="rId53" Type="http://schemas.openxmlformats.org/officeDocument/2006/relationships/control" Target="../activeX/activeX52.xml"/><Relationship Id="rId58" Type="http://schemas.openxmlformats.org/officeDocument/2006/relationships/control" Target="../activeX/activeX57.xml"/><Relationship Id="rId66" Type="http://schemas.openxmlformats.org/officeDocument/2006/relationships/control" Target="../activeX/activeX65.xml"/><Relationship Id="rId5" Type="http://schemas.openxmlformats.org/officeDocument/2006/relationships/control" Target="../activeX/activeX4.xml"/><Relationship Id="rId15" Type="http://schemas.openxmlformats.org/officeDocument/2006/relationships/control" Target="../activeX/activeX14.xml"/><Relationship Id="rId23" Type="http://schemas.openxmlformats.org/officeDocument/2006/relationships/control" Target="../activeX/activeX22.xml"/><Relationship Id="rId28" Type="http://schemas.openxmlformats.org/officeDocument/2006/relationships/control" Target="../activeX/activeX27.xml"/><Relationship Id="rId36" Type="http://schemas.openxmlformats.org/officeDocument/2006/relationships/control" Target="../activeX/activeX35.xml"/><Relationship Id="rId49" Type="http://schemas.openxmlformats.org/officeDocument/2006/relationships/control" Target="../activeX/activeX48.xml"/><Relationship Id="rId57" Type="http://schemas.openxmlformats.org/officeDocument/2006/relationships/control" Target="../activeX/activeX56.xml"/><Relationship Id="rId61" Type="http://schemas.openxmlformats.org/officeDocument/2006/relationships/control" Target="../activeX/activeX60.xml"/><Relationship Id="rId10" Type="http://schemas.openxmlformats.org/officeDocument/2006/relationships/control" Target="../activeX/activeX9.xml"/><Relationship Id="rId19" Type="http://schemas.openxmlformats.org/officeDocument/2006/relationships/control" Target="../activeX/activeX18.xml"/><Relationship Id="rId31" Type="http://schemas.openxmlformats.org/officeDocument/2006/relationships/control" Target="../activeX/activeX30.xml"/><Relationship Id="rId44" Type="http://schemas.openxmlformats.org/officeDocument/2006/relationships/control" Target="../activeX/activeX43.xml"/><Relationship Id="rId52" Type="http://schemas.openxmlformats.org/officeDocument/2006/relationships/control" Target="../activeX/activeX51.xml"/><Relationship Id="rId60" Type="http://schemas.openxmlformats.org/officeDocument/2006/relationships/control" Target="../activeX/activeX59.xml"/><Relationship Id="rId65" Type="http://schemas.openxmlformats.org/officeDocument/2006/relationships/control" Target="../activeX/activeX64.xml"/><Relationship Id="rId4" Type="http://schemas.openxmlformats.org/officeDocument/2006/relationships/control" Target="../activeX/activeX3.xml"/><Relationship Id="rId9" Type="http://schemas.openxmlformats.org/officeDocument/2006/relationships/control" Target="../activeX/activeX8.xml"/><Relationship Id="rId14" Type="http://schemas.openxmlformats.org/officeDocument/2006/relationships/control" Target="../activeX/activeX13.xml"/><Relationship Id="rId22" Type="http://schemas.openxmlformats.org/officeDocument/2006/relationships/control" Target="../activeX/activeX21.xml"/><Relationship Id="rId27" Type="http://schemas.openxmlformats.org/officeDocument/2006/relationships/control" Target="../activeX/activeX26.xml"/><Relationship Id="rId30" Type="http://schemas.openxmlformats.org/officeDocument/2006/relationships/control" Target="../activeX/activeX29.xml"/><Relationship Id="rId35" Type="http://schemas.openxmlformats.org/officeDocument/2006/relationships/control" Target="../activeX/activeX34.xml"/><Relationship Id="rId43" Type="http://schemas.openxmlformats.org/officeDocument/2006/relationships/control" Target="../activeX/activeX42.xml"/><Relationship Id="rId48" Type="http://schemas.openxmlformats.org/officeDocument/2006/relationships/control" Target="../activeX/activeX47.xml"/><Relationship Id="rId56" Type="http://schemas.openxmlformats.org/officeDocument/2006/relationships/control" Target="../activeX/activeX55.xml"/><Relationship Id="rId64" Type="http://schemas.openxmlformats.org/officeDocument/2006/relationships/control" Target="../activeX/activeX63.xml"/><Relationship Id="rId69" Type="http://schemas.openxmlformats.org/officeDocument/2006/relationships/control" Target="../activeX/activeX68.xml"/><Relationship Id="rId8" Type="http://schemas.openxmlformats.org/officeDocument/2006/relationships/control" Target="../activeX/activeX7.xml"/><Relationship Id="rId51" Type="http://schemas.openxmlformats.org/officeDocument/2006/relationships/control" Target="../activeX/activeX50.xml"/><Relationship Id="rId3" Type="http://schemas.openxmlformats.org/officeDocument/2006/relationships/control" Target="../activeX/activeX2.xml"/><Relationship Id="rId12" Type="http://schemas.openxmlformats.org/officeDocument/2006/relationships/control" Target="../activeX/activeX11.xml"/><Relationship Id="rId17" Type="http://schemas.openxmlformats.org/officeDocument/2006/relationships/control" Target="../activeX/activeX16.xml"/><Relationship Id="rId25" Type="http://schemas.openxmlformats.org/officeDocument/2006/relationships/control" Target="../activeX/activeX24.xml"/><Relationship Id="rId33" Type="http://schemas.openxmlformats.org/officeDocument/2006/relationships/control" Target="../activeX/activeX32.xml"/><Relationship Id="rId38" Type="http://schemas.openxmlformats.org/officeDocument/2006/relationships/control" Target="../activeX/activeX37.xml"/><Relationship Id="rId46" Type="http://schemas.openxmlformats.org/officeDocument/2006/relationships/control" Target="../activeX/activeX45.xml"/><Relationship Id="rId59" Type="http://schemas.openxmlformats.org/officeDocument/2006/relationships/control" Target="../activeX/activeX58.xml"/><Relationship Id="rId67" Type="http://schemas.openxmlformats.org/officeDocument/2006/relationships/control" Target="../activeX/activeX66.xml"/><Relationship Id="rId20" Type="http://schemas.openxmlformats.org/officeDocument/2006/relationships/control" Target="../activeX/activeX19.xml"/><Relationship Id="rId41" Type="http://schemas.openxmlformats.org/officeDocument/2006/relationships/control" Target="../activeX/activeX40.xml"/><Relationship Id="rId54" Type="http://schemas.openxmlformats.org/officeDocument/2006/relationships/control" Target="../activeX/activeX53.xml"/><Relationship Id="rId62" Type="http://schemas.openxmlformats.org/officeDocument/2006/relationships/control" Target="../activeX/activeX61.xml"/><Relationship Id="rId70" Type="http://schemas.openxmlformats.org/officeDocument/2006/relationships/control" Target="../activeX/activeX6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67"/>
  <sheetViews>
    <sheetView showGridLines="0" topLeftCell="A46" workbookViewId="0">
      <selection activeCell="C61" sqref="C61"/>
    </sheetView>
  </sheetViews>
  <sheetFormatPr defaultRowHeight="15"/>
  <cols>
    <col min="2" max="2" width="43" bestFit="1" customWidth="1"/>
    <col min="3" max="3" width="13.140625" bestFit="1" customWidth="1"/>
    <col min="4" max="4" width="14.7109375" bestFit="1" customWidth="1"/>
    <col min="5" max="5" width="49" bestFit="1" customWidth="1"/>
    <col min="6" max="6" width="13.140625" bestFit="1" customWidth="1"/>
    <col min="7" max="7" width="14.5703125" bestFit="1" customWidth="1"/>
  </cols>
  <sheetData>
    <row r="1" spans="2:7" ht="15.75" thickBot="1"/>
    <row r="2" spans="2:7" ht="16.5">
      <c r="B2" s="13" t="s">
        <v>0</v>
      </c>
      <c r="C2" s="14"/>
      <c r="D2" s="14"/>
      <c r="E2" s="14"/>
      <c r="F2" s="14"/>
      <c r="G2" s="15"/>
    </row>
    <row r="3" spans="2:7">
      <c r="B3" s="16" t="s">
        <v>1</v>
      </c>
      <c r="C3" s="17"/>
      <c r="D3" s="17"/>
      <c r="E3" s="17"/>
      <c r="F3" s="17"/>
      <c r="G3" s="18"/>
    </row>
    <row r="4" spans="2:7">
      <c r="B4" s="16" t="s">
        <v>2</v>
      </c>
      <c r="C4" s="17"/>
      <c r="D4" s="17"/>
      <c r="E4" s="17"/>
      <c r="F4" s="17"/>
      <c r="G4" s="18"/>
    </row>
    <row r="5" spans="2:7">
      <c r="B5" s="16" t="s">
        <v>3</v>
      </c>
      <c r="C5" s="17"/>
      <c r="D5" s="17"/>
      <c r="E5" s="17"/>
      <c r="F5" s="17"/>
      <c r="G5" s="18"/>
    </row>
    <row r="6" spans="2:7" ht="15.75" thickBot="1">
      <c r="B6" s="19"/>
      <c r="C6" s="20"/>
      <c r="D6" s="20"/>
      <c r="E6" s="20"/>
      <c r="F6" s="20"/>
      <c r="G6" s="21"/>
    </row>
    <row r="8" spans="2:7" ht="15.75" thickBot="1"/>
    <row r="9" spans="2:7" ht="16.5" thickBot="1">
      <c r="B9" s="1" t="s">
        <v>4</v>
      </c>
      <c r="C9" s="2"/>
      <c r="D9" s="2" t="s">
        <v>5</v>
      </c>
      <c r="E9" s="2" t="s">
        <v>6</v>
      </c>
      <c r="F9" s="2"/>
      <c r="G9" s="3" t="s">
        <v>5</v>
      </c>
    </row>
    <row r="10" spans="2:7" ht="15.75">
      <c r="B10" s="4" t="s">
        <v>45</v>
      </c>
      <c r="C10" s="4"/>
      <c r="D10" s="5">
        <v>15000000</v>
      </c>
      <c r="E10" s="4" t="s">
        <v>7</v>
      </c>
      <c r="F10" s="6"/>
      <c r="G10" s="7"/>
    </row>
    <row r="11" spans="2:7" ht="15.75">
      <c r="B11" s="4" t="s">
        <v>46</v>
      </c>
      <c r="C11" s="4"/>
      <c r="D11" s="8"/>
      <c r="E11" s="4" t="s">
        <v>8</v>
      </c>
      <c r="F11" s="6">
        <v>36226</v>
      </c>
      <c r="G11" s="7"/>
    </row>
    <row r="12" spans="2:7" ht="15.75">
      <c r="B12" s="4" t="s">
        <v>47</v>
      </c>
      <c r="C12" s="6">
        <v>8002200</v>
      </c>
      <c r="D12" s="5">
        <v>8002200</v>
      </c>
      <c r="E12" s="4" t="s">
        <v>9</v>
      </c>
      <c r="F12" s="6">
        <v>3582.39</v>
      </c>
      <c r="G12" s="7"/>
    </row>
    <row r="13" spans="2:7" ht="15.75">
      <c r="B13" s="4" t="s">
        <v>48</v>
      </c>
      <c r="C13" s="4"/>
      <c r="D13" s="8"/>
      <c r="E13" s="4" t="s">
        <v>10</v>
      </c>
      <c r="F13" s="6">
        <v>2737.68</v>
      </c>
      <c r="G13" s="7">
        <v>42546.07</v>
      </c>
    </row>
    <row r="14" spans="2:7" ht="15.75">
      <c r="B14" s="4" t="s">
        <v>49</v>
      </c>
      <c r="C14" s="6">
        <v>6705601</v>
      </c>
      <c r="D14" s="5"/>
      <c r="E14" s="4" t="s">
        <v>11</v>
      </c>
      <c r="F14" s="6"/>
      <c r="G14" s="7"/>
    </row>
    <row r="15" spans="2:7" ht="15.75">
      <c r="B15" s="4" t="s">
        <v>50</v>
      </c>
      <c r="C15" s="6">
        <v>877000</v>
      </c>
      <c r="D15" s="5"/>
      <c r="E15" s="4" t="s">
        <v>12</v>
      </c>
      <c r="F15" s="6">
        <v>2311000</v>
      </c>
      <c r="G15" s="7"/>
    </row>
    <row r="16" spans="2:7" ht="15.75">
      <c r="B16" s="4" t="s">
        <v>51</v>
      </c>
      <c r="C16" s="6">
        <v>495000</v>
      </c>
      <c r="D16" s="5"/>
      <c r="E16" s="4" t="s">
        <v>13</v>
      </c>
      <c r="F16" s="6">
        <v>895500</v>
      </c>
      <c r="G16" s="7"/>
    </row>
    <row r="17" spans="2:7" ht="15.75">
      <c r="B17" s="4" t="s">
        <v>52</v>
      </c>
      <c r="C17" s="6">
        <v>802500</v>
      </c>
      <c r="D17" s="5"/>
      <c r="E17" s="4" t="s">
        <v>14</v>
      </c>
      <c r="F17" s="6">
        <v>3349068</v>
      </c>
      <c r="G17" s="7"/>
    </row>
    <row r="18" spans="2:7" ht="15.75">
      <c r="B18" s="4" t="s">
        <v>53</v>
      </c>
      <c r="C18" s="6">
        <v>155000</v>
      </c>
      <c r="D18" s="5"/>
      <c r="E18" s="4" t="s">
        <v>15</v>
      </c>
      <c r="F18" s="6">
        <v>2000</v>
      </c>
      <c r="G18" s="7"/>
    </row>
    <row r="19" spans="2:7" ht="15.75">
      <c r="B19" s="4" t="s">
        <v>54</v>
      </c>
      <c r="C19" s="6">
        <v>50500</v>
      </c>
      <c r="D19" s="5"/>
      <c r="E19" s="4" t="s">
        <v>16</v>
      </c>
      <c r="F19" s="6">
        <v>14000</v>
      </c>
      <c r="G19" s="7"/>
    </row>
    <row r="20" spans="2:7" ht="15.75">
      <c r="B20" s="4" t="s">
        <v>55</v>
      </c>
      <c r="C20" s="6">
        <v>130000</v>
      </c>
      <c r="D20" s="5"/>
      <c r="E20" s="4" t="s">
        <v>17</v>
      </c>
      <c r="F20" s="6">
        <v>120000</v>
      </c>
      <c r="G20" s="7"/>
    </row>
    <row r="21" spans="2:7" ht="15.75">
      <c r="B21" s="4" t="s">
        <v>56</v>
      </c>
      <c r="C21" s="6">
        <v>130000</v>
      </c>
      <c r="D21" s="5"/>
      <c r="E21" s="4" t="s">
        <v>18</v>
      </c>
      <c r="F21" s="6">
        <v>10130000</v>
      </c>
      <c r="G21" s="7"/>
    </row>
    <row r="22" spans="2:7" ht="15.75">
      <c r="B22" s="4" t="s">
        <v>57</v>
      </c>
      <c r="C22" s="6">
        <v>300000</v>
      </c>
      <c r="D22" s="5"/>
      <c r="E22" s="4" t="s">
        <v>19</v>
      </c>
      <c r="F22" s="6">
        <v>40000</v>
      </c>
      <c r="G22" s="7"/>
    </row>
    <row r="23" spans="2:7" ht="15.75">
      <c r="B23" s="4" t="s">
        <v>58</v>
      </c>
      <c r="C23" s="6">
        <v>40441</v>
      </c>
      <c r="D23" s="5">
        <v>9686042</v>
      </c>
      <c r="E23" s="4" t="s">
        <v>20</v>
      </c>
      <c r="F23" s="6">
        <v>80000</v>
      </c>
      <c r="G23" s="7">
        <v>16941568</v>
      </c>
    </row>
    <row r="24" spans="2:7" ht="15.75">
      <c r="B24" s="4" t="s">
        <v>59</v>
      </c>
      <c r="C24" s="4"/>
      <c r="D24" s="8"/>
      <c r="E24" s="4" t="s">
        <v>21</v>
      </c>
      <c r="F24" s="6"/>
      <c r="G24" s="7"/>
    </row>
    <row r="25" spans="2:7" ht="15.75">
      <c r="B25" s="4" t="s">
        <v>60</v>
      </c>
      <c r="C25" s="6">
        <v>11500355</v>
      </c>
      <c r="D25" s="5"/>
      <c r="E25" s="4" t="s">
        <v>22</v>
      </c>
      <c r="F25" s="6">
        <v>738289</v>
      </c>
      <c r="G25" s="7"/>
    </row>
    <row r="26" spans="2:7" ht="15.75">
      <c r="B26" s="4" t="s">
        <v>61</v>
      </c>
      <c r="C26" s="6">
        <v>1563500</v>
      </c>
      <c r="D26" s="5"/>
      <c r="E26" s="4" t="s">
        <v>23</v>
      </c>
      <c r="F26" s="6">
        <v>705960</v>
      </c>
      <c r="G26" s="7"/>
    </row>
    <row r="27" spans="2:7" ht="15.75">
      <c r="B27" s="4" t="s">
        <v>62</v>
      </c>
      <c r="C27" s="6">
        <v>855937</v>
      </c>
      <c r="D27" s="5"/>
      <c r="E27" s="4" t="s">
        <v>24</v>
      </c>
      <c r="F27" s="6">
        <v>1274979</v>
      </c>
      <c r="G27" s="7"/>
    </row>
    <row r="28" spans="2:7" ht="15.75">
      <c r="B28" s="4" t="s">
        <v>63</v>
      </c>
      <c r="C28" s="6">
        <v>111409</v>
      </c>
      <c r="D28" s="5"/>
      <c r="E28" s="4" t="s">
        <v>25</v>
      </c>
      <c r="F28" s="6">
        <v>108754</v>
      </c>
      <c r="G28" s="7"/>
    </row>
    <row r="29" spans="2:7" ht="15.75">
      <c r="B29" s="4" t="s">
        <v>64</v>
      </c>
      <c r="C29" s="6">
        <v>3111307</v>
      </c>
      <c r="D29" s="5"/>
      <c r="E29" s="4" t="s">
        <v>26</v>
      </c>
      <c r="F29" s="6">
        <v>3249726</v>
      </c>
      <c r="G29" s="7"/>
    </row>
    <row r="30" spans="2:7" ht="15.75">
      <c r="B30" s="4" t="s">
        <v>65</v>
      </c>
      <c r="C30" s="6">
        <v>137789</v>
      </c>
      <c r="D30" s="5"/>
      <c r="E30" s="4" t="s">
        <v>27</v>
      </c>
      <c r="F30" s="6">
        <v>3813638</v>
      </c>
      <c r="G30" s="7"/>
    </row>
    <row r="31" spans="2:7" ht="15.75">
      <c r="B31" s="4" t="s">
        <v>66</v>
      </c>
      <c r="C31" s="6">
        <v>1207000</v>
      </c>
      <c r="D31" s="5"/>
      <c r="E31" s="4" t="s">
        <v>28</v>
      </c>
      <c r="F31" s="6">
        <v>25685310</v>
      </c>
      <c r="G31" s="7">
        <v>35576656</v>
      </c>
    </row>
    <row r="32" spans="2:7" ht="15.75">
      <c r="B32" s="4" t="s">
        <v>67</v>
      </c>
      <c r="C32" s="6">
        <v>5150000</v>
      </c>
      <c r="D32" s="5"/>
      <c r="E32" s="4" t="s">
        <v>29</v>
      </c>
      <c r="F32" s="6"/>
      <c r="G32" s="7"/>
    </row>
    <row r="33" spans="2:7" ht="15.75">
      <c r="B33" s="4" t="s">
        <v>68</v>
      </c>
      <c r="C33" s="6">
        <v>1265284.06</v>
      </c>
      <c r="D33" s="5">
        <v>24902581.059999999</v>
      </c>
      <c r="E33" s="4" t="s">
        <v>30</v>
      </c>
      <c r="F33" s="6">
        <v>1932125</v>
      </c>
      <c r="G33" s="7"/>
    </row>
    <row r="34" spans="2:7" ht="15.75">
      <c r="B34" s="4" t="s">
        <v>69</v>
      </c>
      <c r="C34" s="4"/>
      <c r="D34" s="8"/>
      <c r="E34" s="4" t="s">
        <v>31</v>
      </c>
      <c r="F34" s="6">
        <v>7935450</v>
      </c>
      <c r="G34" s="7"/>
    </row>
    <row r="35" spans="2:7" ht="15.75">
      <c r="B35" s="4" t="s">
        <v>60</v>
      </c>
      <c r="C35" s="6">
        <v>514909</v>
      </c>
      <c r="D35" s="5"/>
      <c r="E35" s="4" t="s">
        <v>32</v>
      </c>
      <c r="F35" s="6">
        <v>29742</v>
      </c>
      <c r="G35" s="7">
        <v>9897317</v>
      </c>
    </row>
    <row r="36" spans="2:7" ht="15.75">
      <c r="B36" s="4" t="s">
        <v>61</v>
      </c>
      <c r="C36" s="6">
        <v>470928</v>
      </c>
      <c r="D36" s="5"/>
      <c r="E36" s="4" t="s">
        <v>33</v>
      </c>
      <c r="F36" s="6"/>
      <c r="G36" s="7"/>
    </row>
    <row r="37" spans="2:7" ht="15.75">
      <c r="B37" s="4" t="s">
        <v>62</v>
      </c>
      <c r="C37" s="6">
        <v>101718</v>
      </c>
      <c r="D37" s="5"/>
      <c r="E37" s="4" t="s">
        <v>34</v>
      </c>
      <c r="F37" s="6">
        <v>83750</v>
      </c>
      <c r="G37" s="7">
        <v>83750</v>
      </c>
    </row>
    <row r="38" spans="2:7" ht="15.75">
      <c r="B38" s="4" t="s">
        <v>63</v>
      </c>
      <c r="C38" s="6">
        <v>15209</v>
      </c>
      <c r="D38" s="5"/>
      <c r="E38" s="4" t="s">
        <v>35</v>
      </c>
      <c r="F38" s="6"/>
      <c r="G38" s="7"/>
    </row>
    <row r="39" spans="2:7" ht="15.75">
      <c r="B39" s="4" t="s">
        <v>64</v>
      </c>
      <c r="C39" s="6">
        <v>24759</v>
      </c>
      <c r="D39" s="5"/>
      <c r="E39" s="4" t="s">
        <v>36</v>
      </c>
      <c r="F39" s="6">
        <v>79467</v>
      </c>
      <c r="G39" s="7"/>
    </row>
    <row r="40" spans="2:7" ht="15.75">
      <c r="B40" s="4" t="s">
        <v>66</v>
      </c>
      <c r="C40" s="6">
        <v>606841</v>
      </c>
      <c r="D40" s="5">
        <v>1734364</v>
      </c>
      <c r="E40" s="4" t="s">
        <v>37</v>
      </c>
      <c r="F40" s="6">
        <v>30000</v>
      </c>
      <c r="G40" s="7">
        <v>109467</v>
      </c>
    </row>
    <row r="41" spans="2:7" ht="15.75">
      <c r="B41" s="4" t="s">
        <v>70</v>
      </c>
      <c r="C41" s="4"/>
      <c r="D41" s="8"/>
      <c r="E41" s="4" t="s">
        <v>38</v>
      </c>
      <c r="F41" s="6"/>
      <c r="G41" s="7"/>
    </row>
    <row r="42" spans="2:7" ht="15.75">
      <c r="B42" s="4" t="s">
        <v>71</v>
      </c>
      <c r="C42" s="6">
        <v>4110735.71</v>
      </c>
      <c r="D42" s="5">
        <v>4110735.71</v>
      </c>
      <c r="E42" s="4" t="s">
        <v>39</v>
      </c>
      <c r="F42" s="6"/>
      <c r="G42" s="7"/>
    </row>
    <row r="43" spans="2:7" ht="15.75">
      <c r="B43" s="4" t="s">
        <v>72</v>
      </c>
      <c r="C43" s="4"/>
      <c r="D43" s="8"/>
      <c r="E43" s="4" t="s">
        <v>40</v>
      </c>
      <c r="F43" s="6"/>
      <c r="G43" s="7"/>
    </row>
    <row r="44" spans="2:7" ht="15.75">
      <c r="B44" s="4" t="s">
        <v>73</v>
      </c>
      <c r="C44" s="6">
        <v>18500</v>
      </c>
      <c r="D44" s="5"/>
      <c r="E44" s="4" t="s">
        <v>41</v>
      </c>
      <c r="F44" s="6">
        <v>393579</v>
      </c>
      <c r="G44" s="7"/>
    </row>
    <row r="45" spans="2:7" ht="15.75">
      <c r="B45" s="4" t="s">
        <v>74</v>
      </c>
      <c r="C45" s="6">
        <v>37000</v>
      </c>
      <c r="D45" s="5"/>
      <c r="E45" s="4" t="s">
        <v>42</v>
      </c>
      <c r="F45" s="6">
        <v>14600</v>
      </c>
      <c r="G45" s="7"/>
    </row>
    <row r="46" spans="2:7" ht="15.75">
      <c r="B46" s="4" t="s">
        <v>75</v>
      </c>
      <c r="C46" s="6">
        <v>3200</v>
      </c>
      <c r="D46" s="5"/>
      <c r="E46" s="4" t="s">
        <v>43</v>
      </c>
      <c r="F46" s="6">
        <v>5000</v>
      </c>
      <c r="G46" s="7"/>
    </row>
    <row r="47" spans="2:7" ht="15.75">
      <c r="B47" s="4" t="s">
        <v>76</v>
      </c>
      <c r="C47" s="6">
        <v>37038</v>
      </c>
      <c r="D47" s="5"/>
      <c r="E47" s="4" t="s">
        <v>44</v>
      </c>
      <c r="F47" s="6">
        <v>15000</v>
      </c>
      <c r="G47" s="7">
        <v>428179</v>
      </c>
    </row>
    <row r="48" spans="2:7" ht="15.75">
      <c r="B48" s="4" t="s">
        <v>77</v>
      </c>
      <c r="C48" s="6">
        <v>15040</v>
      </c>
      <c r="D48" s="5"/>
      <c r="E48" s="4" t="s">
        <v>85</v>
      </c>
      <c r="F48" s="6">
        <v>1201403</v>
      </c>
      <c r="G48" s="7">
        <v>1201403</v>
      </c>
    </row>
    <row r="49" spans="2:7" ht="15.75">
      <c r="B49" s="4" t="s">
        <v>78</v>
      </c>
      <c r="C49" s="6">
        <v>27000</v>
      </c>
      <c r="D49" s="5"/>
      <c r="E49" s="4"/>
      <c r="F49" s="6"/>
      <c r="G49" s="7"/>
    </row>
    <row r="50" spans="2:7" ht="15.75">
      <c r="B50" s="4" t="s">
        <v>79</v>
      </c>
      <c r="C50" s="6">
        <v>4800</v>
      </c>
      <c r="D50" s="5"/>
      <c r="E50" s="4"/>
      <c r="F50" s="6"/>
      <c r="G50" s="7"/>
    </row>
    <row r="51" spans="2:7" ht="15.75">
      <c r="B51" s="4" t="s">
        <v>80</v>
      </c>
      <c r="C51" s="6">
        <v>330000</v>
      </c>
      <c r="D51" s="5"/>
      <c r="E51" s="4"/>
      <c r="F51" s="6"/>
      <c r="G51" s="7"/>
    </row>
    <row r="52" spans="2:7" ht="15.75">
      <c r="B52" s="4" t="s">
        <v>81</v>
      </c>
      <c r="C52" s="6">
        <v>15000</v>
      </c>
      <c r="D52" s="5">
        <v>487578</v>
      </c>
      <c r="E52" s="4"/>
      <c r="F52" s="6"/>
      <c r="G52" s="7"/>
    </row>
    <row r="53" spans="2:7" ht="15.75">
      <c r="B53" s="4" t="s">
        <v>82</v>
      </c>
      <c r="C53" s="4"/>
      <c r="D53" s="8"/>
      <c r="E53" s="4"/>
      <c r="F53" s="6"/>
      <c r="G53" s="7"/>
    </row>
    <row r="54" spans="2:7" ht="15.75">
      <c r="B54" s="4" t="s">
        <v>83</v>
      </c>
      <c r="C54" s="6">
        <v>30941</v>
      </c>
      <c r="D54" s="5">
        <v>30941</v>
      </c>
      <c r="E54" s="4"/>
      <c r="F54" s="6"/>
      <c r="G54" s="7"/>
    </row>
    <row r="55" spans="2:7" ht="15.75">
      <c r="B55" s="4" t="s">
        <v>84</v>
      </c>
      <c r="C55" s="4"/>
      <c r="D55" s="8"/>
      <c r="E55" s="4"/>
      <c r="F55" s="6"/>
      <c r="G55" s="7"/>
    </row>
    <row r="56" spans="2:7">
      <c r="B56" s="4" t="s">
        <v>86</v>
      </c>
      <c r="C56" s="4"/>
      <c r="D56" s="8"/>
      <c r="E56" s="4"/>
      <c r="F56" s="4"/>
      <c r="G56" s="9"/>
    </row>
    <row r="57" spans="2:7" ht="15.75">
      <c r="B57" s="4" t="s">
        <v>87</v>
      </c>
      <c r="C57" s="6">
        <v>2930200</v>
      </c>
      <c r="D57" s="5"/>
      <c r="E57" s="4"/>
      <c r="F57" s="6"/>
      <c r="G57" s="7"/>
    </row>
    <row r="58" spans="2:7" ht="15.75">
      <c r="B58" s="4" t="s">
        <v>88</v>
      </c>
      <c r="C58" s="6">
        <v>7233300</v>
      </c>
      <c r="D58" s="5"/>
      <c r="E58" s="4"/>
      <c r="F58" s="6"/>
      <c r="G58" s="7"/>
    </row>
    <row r="59" spans="2:7" ht="15.75">
      <c r="B59" s="4" t="s">
        <v>89</v>
      </c>
      <c r="C59" s="6">
        <v>4233372</v>
      </c>
      <c r="D59" s="5">
        <v>14396872</v>
      </c>
      <c r="E59" s="4"/>
      <c r="F59" s="6"/>
      <c r="G59" s="7"/>
    </row>
    <row r="60" spans="2:7" ht="15.75">
      <c r="B60" s="4" t="s">
        <v>90</v>
      </c>
      <c r="C60" s="4"/>
      <c r="D60" s="8"/>
      <c r="E60" s="4"/>
      <c r="F60" s="6"/>
      <c r="G60" s="7"/>
    </row>
    <row r="61" spans="2:7" ht="15.75">
      <c r="B61" s="4" t="s">
        <v>91</v>
      </c>
      <c r="C61" s="6">
        <v>39772.160000000003</v>
      </c>
      <c r="D61" s="5"/>
      <c r="E61" s="4"/>
      <c r="F61" s="6"/>
      <c r="G61" s="7"/>
    </row>
    <row r="62" spans="2:7" ht="15.75">
      <c r="B62" s="4" t="s">
        <v>92</v>
      </c>
      <c r="C62" s="6">
        <v>969344.46</v>
      </c>
      <c r="D62" s="5">
        <v>929572.29999999993</v>
      </c>
      <c r="E62" s="4"/>
      <c r="F62" s="6"/>
      <c r="G62" s="7"/>
    </row>
    <row r="63" spans="2:7">
      <c r="B63" s="4" t="s">
        <v>93</v>
      </c>
      <c r="C63" s="4"/>
      <c r="D63" s="5">
        <v>64280886.07</v>
      </c>
      <c r="E63" s="4" t="s">
        <v>93</v>
      </c>
      <c r="F63" s="10"/>
      <c r="G63" s="7">
        <v>64280886.07</v>
      </c>
    </row>
    <row r="64" spans="2:7">
      <c r="B64" s="4"/>
      <c r="C64" s="10"/>
      <c r="D64" s="11"/>
      <c r="E64" s="4"/>
      <c r="F64" s="10"/>
      <c r="G64" s="12"/>
    </row>
    <row r="67" spans="3:3">
      <c r="C67" s="61"/>
    </row>
  </sheetData>
  <mergeCells count="5">
    <mergeCell ref="B2:G2"/>
    <mergeCell ref="B3:G3"/>
    <mergeCell ref="B4:G4"/>
    <mergeCell ref="B5:G5"/>
    <mergeCell ref="B6:G6"/>
  </mergeCells>
  <pageMargins left="0.7" right="0.7" top="0.75" bottom="0.75" header="0.3" footer="0.3"/>
  <pageSetup scale="76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G58"/>
  <sheetViews>
    <sheetView topLeftCell="A19" workbookViewId="0">
      <selection activeCell="F30" activeCellId="4" sqref="G28 G30 F32 F26:F28 F30"/>
    </sheetView>
  </sheetViews>
  <sheetFormatPr defaultRowHeight="15"/>
  <cols>
    <col min="2" max="2" width="39.85546875" bestFit="1" customWidth="1"/>
    <col min="3" max="3" width="11" bestFit="1" customWidth="1"/>
    <col min="4" max="4" width="12" bestFit="1" customWidth="1"/>
    <col min="5" max="5" width="45.140625" bestFit="1" customWidth="1"/>
    <col min="6" max="6" width="9" bestFit="1" customWidth="1"/>
    <col min="7" max="7" width="12" bestFit="1" customWidth="1"/>
  </cols>
  <sheetData>
    <row r="2" spans="2:7">
      <c r="B2" s="28" t="s">
        <v>4</v>
      </c>
      <c r="C2" s="28"/>
      <c r="D2" s="28" t="s">
        <v>5</v>
      </c>
      <c r="E2" s="28" t="s">
        <v>6</v>
      </c>
      <c r="F2" s="28"/>
      <c r="G2" s="28" t="s">
        <v>5</v>
      </c>
    </row>
    <row r="3" spans="2:7">
      <c r="B3" s="22" t="s">
        <v>46</v>
      </c>
      <c r="C3" s="22"/>
      <c r="D3" s="22"/>
      <c r="E3" s="28" t="s">
        <v>7</v>
      </c>
      <c r="F3" s="22"/>
      <c r="G3" s="22"/>
    </row>
    <row r="4" spans="2:7">
      <c r="B4" s="22" t="s">
        <v>47</v>
      </c>
      <c r="C4" s="23">
        <v>8002200</v>
      </c>
      <c r="D4" s="23">
        <v>8002200</v>
      </c>
      <c r="E4" s="22" t="s">
        <v>8</v>
      </c>
      <c r="F4" s="23">
        <v>36226</v>
      </c>
      <c r="G4" s="22"/>
    </row>
    <row r="5" spans="2:7">
      <c r="B5" s="22" t="s">
        <v>48</v>
      </c>
      <c r="C5" s="22"/>
      <c r="D5" s="22"/>
      <c r="E5" s="22" t="s">
        <v>9</v>
      </c>
      <c r="F5" s="23">
        <v>3582.39</v>
      </c>
      <c r="G5" s="22"/>
    </row>
    <row r="6" spans="2:7">
      <c r="B6" s="22" t="s">
        <v>49</v>
      </c>
      <c r="C6" s="23">
        <v>6705601</v>
      </c>
      <c r="D6" s="22"/>
      <c r="E6" s="22" t="s">
        <v>10</v>
      </c>
      <c r="F6" s="23">
        <v>2737.68</v>
      </c>
      <c r="G6" s="23">
        <v>42546.07</v>
      </c>
    </row>
    <row r="7" spans="2:7">
      <c r="B7" s="22" t="s">
        <v>50</v>
      </c>
      <c r="C7" s="23">
        <v>877000</v>
      </c>
      <c r="D7" s="22"/>
      <c r="E7" s="28" t="s">
        <v>11</v>
      </c>
      <c r="F7" s="22"/>
      <c r="G7" s="22"/>
    </row>
    <row r="8" spans="2:7">
      <c r="B8" s="22" t="s">
        <v>51</v>
      </c>
      <c r="C8" s="23">
        <v>495000</v>
      </c>
      <c r="D8" s="22"/>
      <c r="E8" s="22" t="s">
        <v>12</v>
      </c>
      <c r="F8" s="23">
        <v>2311000</v>
      </c>
      <c r="G8" s="22"/>
    </row>
    <row r="9" spans="2:7">
      <c r="B9" s="22" t="s">
        <v>52</v>
      </c>
      <c r="C9" s="23">
        <v>802500</v>
      </c>
      <c r="D9" s="22"/>
      <c r="E9" s="22" t="s">
        <v>13</v>
      </c>
      <c r="F9" s="23">
        <v>895500</v>
      </c>
      <c r="G9" s="22"/>
    </row>
    <row r="10" spans="2:7">
      <c r="B10" s="22" t="s">
        <v>53</v>
      </c>
      <c r="C10" s="23">
        <v>155000</v>
      </c>
      <c r="D10" s="22"/>
      <c r="E10" s="22" t="s">
        <v>14</v>
      </c>
      <c r="F10" s="23">
        <v>3349068</v>
      </c>
      <c r="G10" s="22"/>
    </row>
    <row r="11" spans="2:7">
      <c r="B11" s="22" t="s">
        <v>54</v>
      </c>
      <c r="C11" s="23">
        <v>50500</v>
      </c>
      <c r="D11" s="22"/>
      <c r="E11" s="22" t="s">
        <v>15</v>
      </c>
      <c r="F11" s="23">
        <v>2000</v>
      </c>
      <c r="G11" s="22"/>
    </row>
    <row r="12" spans="2:7">
      <c r="B12" s="22" t="s">
        <v>55</v>
      </c>
      <c r="C12" s="23">
        <v>130000</v>
      </c>
      <c r="D12" s="22"/>
      <c r="E12" s="22" t="s">
        <v>16</v>
      </c>
      <c r="F12" s="23">
        <v>14000</v>
      </c>
      <c r="G12" s="22"/>
    </row>
    <row r="13" spans="2:7">
      <c r="B13" s="22" t="s">
        <v>56</v>
      </c>
      <c r="C13" s="23">
        <v>130000</v>
      </c>
      <c r="D13" s="22"/>
      <c r="E13" s="22" t="s">
        <v>17</v>
      </c>
      <c r="F13" s="23">
        <v>120000</v>
      </c>
      <c r="G13" s="22"/>
    </row>
    <row r="14" spans="2:7">
      <c r="B14" s="22" t="s">
        <v>57</v>
      </c>
      <c r="C14" s="23">
        <v>300000</v>
      </c>
      <c r="D14" s="22"/>
      <c r="E14" s="22" t="s">
        <v>18</v>
      </c>
      <c r="F14" s="23">
        <v>10130000</v>
      </c>
      <c r="G14" s="22"/>
    </row>
    <row r="15" spans="2:7">
      <c r="B15" s="22" t="s">
        <v>58</v>
      </c>
      <c r="C15" s="23">
        <v>40441</v>
      </c>
      <c r="D15" s="23">
        <v>9686042</v>
      </c>
      <c r="E15" s="22" t="s">
        <v>19</v>
      </c>
      <c r="F15" s="23">
        <v>40000</v>
      </c>
      <c r="G15" s="22"/>
    </row>
    <row r="16" spans="2:7">
      <c r="B16" s="22" t="s">
        <v>59</v>
      </c>
      <c r="C16" s="22"/>
      <c r="D16" s="22"/>
      <c r="E16" s="22" t="s">
        <v>20</v>
      </c>
      <c r="F16" s="23">
        <v>80000</v>
      </c>
      <c r="G16" s="23">
        <v>16941568</v>
      </c>
    </row>
    <row r="17" spans="2:7">
      <c r="B17" s="22" t="s">
        <v>60</v>
      </c>
      <c r="C17" s="23">
        <v>11500355</v>
      </c>
      <c r="D17" s="22"/>
      <c r="E17" s="28" t="s">
        <v>21</v>
      </c>
      <c r="F17" s="22"/>
      <c r="G17" s="22"/>
    </row>
    <row r="18" spans="2:7">
      <c r="B18" s="22" t="s">
        <v>61</v>
      </c>
      <c r="C18" s="23">
        <v>1563500</v>
      </c>
      <c r="D18" s="22"/>
      <c r="E18" s="22" t="s">
        <v>22</v>
      </c>
      <c r="F18" s="23">
        <v>738289</v>
      </c>
      <c r="G18" s="22"/>
    </row>
    <row r="19" spans="2:7">
      <c r="B19" s="22" t="s">
        <v>62</v>
      </c>
      <c r="C19" s="23">
        <v>855937</v>
      </c>
      <c r="D19" s="22"/>
      <c r="E19" s="22" t="s">
        <v>23</v>
      </c>
      <c r="F19" s="23">
        <v>705960</v>
      </c>
      <c r="G19" s="22"/>
    </row>
    <row r="20" spans="2:7">
      <c r="B20" s="22" t="s">
        <v>63</v>
      </c>
      <c r="C20" s="23">
        <v>111409</v>
      </c>
      <c r="D20" s="22"/>
      <c r="E20" s="22" t="s">
        <v>24</v>
      </c>
      <c r="F20" s="23">
        <v>1274979</v>
      </c>
      <c r="G20" s="22"/>
    </row>
    <row r="21" spans="2:7">
      <c r="B21" s="22" t="s">
        <v>64</v>
      </c>
      <c r="C21" s="23">
        <v>3111307</v>
      </c>
      <c r="D21" s="22"/>
      <c r="E21" s="22" t="s">
        <v>25</v>
      </c>
      <c r="F21" s="23">
        <v>108754</v>
      </c>
      <c r="G21" s="22"/>
    </row>
    <row r="22" spans="2:7">
      <c r="B22" s="22" t="s">
        <v>65</v>
      </c>
      <c r="C22" s="23">
        <v>137789</v>
      </c>
      <c r="D22" s="22"/>
      <c r="E22" s="22" t="s">
        <v>26</v>
      </c>
      <c r="F22" s="23">
        <v>3249726</v>
      </c>
      <c r="G22" s="22"/>
    </row>
    <row r="23" spans="2:7">
      <c r="B23" s="22" t="s">
        <v>66</v>
      </c>
      <c r="C23" s="23">
        <v>1207000</v>
      </c>
      <c r="D23" s="22"/>
      <c r="E23" s="22" t="s">
        <v>27</v>
      </c>
      <c r="F23" s="23">
        <v>3813638</v>
      </c>
      <c r="G23" s="22"/>
    </row>
    <row r="24" spans="2:7">
      <c r="B24" s="22" t="s">
        <v>67</v>
      </c>
      <c r="C24" s="23">
        <v>5150000</v>
      </c>
      <c r="D24" s="22"/>
      <c r="E24" s="22" t="s">
        <v>28</v>
      </c>
      <c r="F24" s="23">
        <v>25685310</v>
      </c>
      <c r="G24" s="23">
        <v>35576656</v>
      </c>
    </row>
    <row r="25" spans="2:7">
      <c r="B25" s="22" t="s">
        <v>68</v>
      </c>
      <c r="C25" s="23">
        <v>1265284.06</v>
      </c>
      <c r="D25" s="23">
        <v>24902581.059999999</v>
      </c>
      <c r="E25" s="28" t="s">
        <v>29</v>
      </c>
      <c r="F25" s="22"/>
      <c r="G25" s="22"/>
    </row>
    <row r="26" spans="2:7">
      <c r="B26" s="22" t="s">
        <v>69</v>
      </c>
      <c r="C26" s="22"/>
      <c r="D26" s="22"/>
      <c r="E26" s="22" t="s">
        <v>30</v>
      </c>
      <c r="F26" s="23">
        <v>1932125</v>
      </c>
      <c r="G26" s="22"/>
    </row>
    <row r="27" spans="2:7">
      <c r="B27" s="22" t="s">
        <v>60</v>
      </c>
      <c r="C27" s="23">
        <v>514909</v>
      </c>
      <c r="D27" s="22"/>
      <c r="E27" s="22" t="s">
        <v>31</v>
      </c>
      <c r="F27" s="23">
        <v>7935450</v>
      </c>
      <c r="G27" s="22"/>
    </row>
    <row r="28" spans="2:7">
      <c r="B28" s="22" t="s">
        <v>61</v>
      </c>
      <c r="C28" s="23">
        <v>470928</v>
      </c>
      <c r="D28" s="22"/>
      <c r="E28" s="22" t="s">
        <v>32</v>
      </c>
      <c r="F28" s="23">
        <v>29742</v>
      </c>
      <c r="G28" s="23">
        <v>9897317</v>
      </c>
    </row>
    <row r="29" spans="2:7">
      <c r="B29" s="22" t="s">
        <v>62</v>
      </c>
      <c r="C29" s="23">
        <v>101718</v>
      </c>
      <c r="D29" s="22"/>
      <c r="E29" s="28" t="s">
        <v>33</v>
      </c>
      <c r="F29" s="22"/>
      <c r="G29" s="22"/>
    </row>
    <row r="30" spans="2:7">
      <c r="B30" s="22" t="s">
        <v>63</v>
      </c>
      <c r="C30" s="23">
        <v>15209</v>
      </c>
      <c r="D30" s="22"/>
      <c r="E30" s="22" t="s">
        <v>34</v>
      </c>
      <c r="F30" s="23">
        <v>83750</v>
      </c>
      <c r="G30" s="23">
        <v>83750</v>
      </c>
    </row>
    <row r="31" spans="2:7">
      <c r="B31" s="22" t="s">
        <v>64</v>
      </c>
      <c r="C31" s="23">
        <v>24759</v>
      </c>
      <c r="D31" s="22"/>
      <c r="E31" s="28" t="s">
        <v>35</v>
      </c>
      <c r="F31" s="22"/>
      <c r="G31" s="22"/>
    </row>
    <row r="32" spans="2:7">
      <c r="B32" s="22" t="s">
        <v>66</v>
      </c>
      <c r="C32" s="23">
        <v>606841</v>
      </c>
      <c r="D32" s="23">
        <v>1734364</v>
      </c>
      <c r="E32" s="22" t="s">
        <v>36</v>
      </c>
      <c r="F32" s="23">
        <v>79467</v>
      </c>
      <c r="G32" s="22"/>
    </row>
    <row r="33" spans="2:7">
      <c r="B33" s="22" t="s">
        <v>70</v>
      </c>
      <c r="C33" s="22"/>
      <c r="D33" s="22"/>
      <c r="E33" s="22" t="s">
        <v>37</v>
      </c>
      <c r="F33" s="23">
        <v>30000</v>
      </c>
      <c r="G33" s="23">
        <v>109467</v>
      </c>
    </row>
    <row r="34" spans="2:7">
      <c r="B34" s="22" t="s">
        <v>71</v>
      </c>
      <c r="C34" s="23">
        <v>4110735.71</v>
      </c>
      <c r="D34" s="23">
        <v>4110735.71</v>
      </c>
      <c r="E34" s="28" t="s">
        <v>38</v>
      </c>
      <c r="F34" s="22"/>
      <c r="G34" s="22"/>
    </row>
    <row r="35" spans="2:7">
      <c r="B35" s="22" t="s">
        <v>72</v>
      </c>
      <c r="C35" s="22"/>
      <c r="D35" s="22"/>
      <c r="E35" s="28" t="s">
        <v>39</v>
      </c>
      <c r="F35" s="22"/>
      <c r="G35" s="22"/>
    </row>
    <row r="36" spans="2:7">
      <c r="B36" s="22" t="s">
        <v>73</v>
      </c>
      <c r="C36" s="23">
        <v>18500</v>
      </c>
      <c r="D36" s="22"/>
      <c r="E36" s="28" t="s">
        <v>40</v>
      </c>
      <c r="F36" s="22"/>
      <c r="G36" s="22"/>
    </row>
    <row r="37" spans="2:7">
      <c r="B37" s="22" t="s">
        <v>74</v>
      </c>
      <c r="C37" s="23">
        <v>37000</v>
      </c>
      <c r="D37" s="22"/>
      <c r="E37" s="22" t="s">
        <v>41</v>
      </c>
      <c r="F37" s="22">
        <v>393579</v>
      </c>
      <c r="G37" s="22"/>
    </row>
    <row r="38" spans="2:7">
      <c r="B38" s="22" t="s">
        <v>75</v>
      </c>
      <c r="C38" s="23">
        <v>3200</v>
      </c>
      <c r="D38" s="22"/>
      <c r="E38" s="22" t="s">
        <v>42</v>
      </c>
      <c r="F38" s="22">
        <v>14600</v>
      </c>
      <c r="G38" s="22"/>
    </row>
    <row r="39" spans="2:7">
      <c r="B39" s="22" t="s">
        <v>76</v>
      </c>
      <c r="C39" s="23">
        <v>37038</v>
      </c>
      <c r="D39" s="22"/>
      <c r="E39" s="22" t="s">
        <v>43</v>
      </c>
      <c r="F39" s="22">
        <v>5000</v>
      </c>
      <c r="G39" s="22"/>
    </row>
    <row r="40" spans="2:7">
      <c r="B40" s="22" t="s">
        <v>77</v>
      </c>
      <c r="C40" s="23">
        <v>15040</v>
      </c>
      <c r="D40" s="22"/>
      <c r="E40" s="22" t="s">
        <v>44</v>
      </c>
      <c r="F40" s="22">
        <v>15000</v>
      </c>
      <c r="G40" s="23">
        <v>428179</v>
      </c>
    </row>
    <row r="41" spans="2:7">
      <c r="B41" s="22" t="s">
        <v>78</v>
      </c>
      <c r="C41" s="23">
        <v>27000</v>
      </c>
      <c r="D41" s="22"/>
      <c r="E41" s="22" t="s">
        <v>85</v>
      </c>
      <c r="F41" s="22">
        <v>1201403</v>
      </c>
      <c r="G41" s="23">
        <v>1201403</v>
      </c>
    </row>
    <row r="42" spans="2:7">
      <c r="B42" s="22" t="s">
        <v>79</v>
      </c>
      <c r="C42" s="23">
        <v>4800</v>
      </c>
      <c r="D42" s="22"/>
      <c r="E42" s="22"/>
      <c r="F42" s="22"/>
      <c r="G42" s="22"/>
    </row>
    <row r="43" spans="2:7">
      <c r="B43" s="22" t="s">
        <v>80</v>
      </c>
      <c r="C43" s="23">
        <v>330000</v>
      </c>
      <c r="D43" s="22"/>
      <c r="E43" s="22"/>
      <c r="F43" s="22"/>
      <c r="G43" s="22"/>
    </row>
    <row r="44" spans="2:7">
      <c r="B44" s="22" t="s">
        <v>81</v>
      </c>
      <c r="C44" s="23">
        <v>15000</v>
      </c>
      <c r="D44" s="23">
        <v>487578</v>
      </c>
      <c r="E44" s="22"/>
      <c r="F44" s="22"/>
      <c r="G44" s="22"/>
    </row>
    <row r="45" spans="2:7">
      <c r="B45" s="22" t="s">
        <v>82</v>
      </c>
      <c r="C45" s="22"/>
      <c r="D45" s="22"/>
      <c r="E45" s="22"/>
      <c r="F45" s="22"/>
      <c r="G45" s="22"/>
    </row>
    <row r="46" spans="2:7">
      <c r="B46" s="22" t="s">
        <v>83</v>
      </c>
      <c r="C46" s="23">
        <v>30941</v>
      </c>
      <c r="D46" s="23">
        <v>30941</v>
      </c>
      <c r="E46" s="22"/>
      <c r="F46" s="22"/>
      <c r="G46" s="22"/>
    </row>
    <row r="47" spans="2:7">
      <c r="B47" s="22" t="s">
        <v>84</v>
      </c>
      <c r="C47" s="22"/>
      <c r="D47" s="22"/>
      <c r="E47" s="22"/>
      <c r="F47" s="22"/>
      <c r="G47" s="22"/>
    </row>
    <row r="48" spans="2:7">
      <c r="B48" s="22" t="s">
        <v>86</v>
      </c>
      <c r="C48" s="22"/>
      <c r="D48" s="22"/>
      <c r="E48" s="22"/>
      <c r="F48" s="22"/>
      <c r="G48" s="22"/>
    </row>
    <row r="49" spans="2:7">
      <c r="B49" s="22" t="s">
        <v>87</v>
      </c>
      <c r="C49" s="23">
        <v>2930200</v>
      </c>
      <c r="D49" s="22"/>
      <c r="E49" s="22"/>
      <c r="F49" s="22"/>
      <c r="G49" s="22"/>
    </row>
    <row r="50" spans="2:7">
      <c r="B50" s="22" t="s">
        <v>88</v>
      </c>
      <c r="C50" s="23">
        <v>7233300</v>
      </c>
      <c r="D50" s="22"/>
      <c r="E50" s="22"/>
      <c r="F50" s="22"/>
      <c r="G50" s="22"/>
    </row>
    <row r="51" spans="2:7">
      <c r="B51" s="22" t="s">
        <v>89</v>
      </c>
      <c r="C51" s="23">
        <v>4233372</v>
      </c>
      <c r="D51" s="23">
        <v>14396872</v>
      </c>
      <c r="E51" s="22"/>
      <c r="F51" s="22"/>
      <c r="G51" s="22"/>
    </row>
    <row r="52" spans="2:7">
      <c r="B52" s="28" t="s">
        <v>90</v>
      </c>
      <c r="C52" s="22"/>
      <c r="D52" s="22"/>
      <c r="E52" s="22"/>
      <c r="F52" s="22"/>
      <c r="G52" s="22"/>
    </row>
    <row r="53" spans="2:7">
      <c r="B53" s="22" t="s">
        <v>91</v>
      </c>
      <c r="C53" s="23">
        <v>39772.160000000003</v>
      </c>
      <c r="D53" s="22"/>
      <c r="E53" s="22"/>
      <c r="F53" s="22"/>
      <c r="G53" s="22"/>
    </row>
    <row r="54" spans="2:7">
      <c r="B54" s="22"/>
      <c r="C54" s="23"/>
      <c r="D54" s="22"/>
      <c r="E54" s="22"/>
      <c r="F54" s="22"/>
      <c r="G54" s="22"/>
    </row>
    <row r="55" spans="2:7">
      <c r="B55" s="27" t="s">
        <v>92</v>
      </c>
      <c r="C55" s="23">
        <v>969344.46</v>
      </c>
      <c r="D55" s="23">
        <v>929572.29999999993</v>
      </c>
      <c r="E55" s="22"/>
      <c r="F55" s="22"/>
      <c r="G55" s="22"/>
    </row>
    <row r="56" spans="2:7">
      <c r="B56" s="22"/>
      <c r="C56" s="22"/>
      <c r="D56" s="22"/>
      <c r="E56" s="22"/>
      <c r="F56" s="22"/>
      <c r="G56" s="22"/>
    </row>
    <row r="57" spans="2:7">
      <c r="B57" s="22" t="s">
        <v>93</v>
      </c>
      <c r="C57" s="22"/>
      <c r="D57" s="22">
        <f>SUM(D4:D55)</f>
        <v>64280886.07</v>
      </c>
      <c r="E57" s="22" t="s">
        <v>93</v>
      </c>
      <c r="F57" s="22"/>
      <c r="G57" s="22">
        <f ca="1">SUM(G3:G57)</f>
        <v>64280886.07</v>
      </c>
    </row>
    <row r="58" spans="2:7">
      <c r="B58" s="22"/>
      <c r="C58" s="22"/>
      <c r="D58" s="22"/>
      <c r="E58" s="22"/>
      <c r="F58" s="22"/>
      <c r="G58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1:I149"/>
  <sheetViews>
    <sheetView tabSelected="1" topLeftCell="A136" zoomScale="110" zoomScaleNormal="110" workbookViewId="0">
      <selection activeCell="F53" sqref="F53"/>
    </sheetView>
  </sheetViews>
  <sheetFormatPr defaultRowHeight="15"/>
  <cols>
    <col min="1" max="1" width="9.140625" style="33"/>
    <col min="2" max="4" width="3.7109375" style="33" customWidth="1"/>
    <col min="5" max="5" width="62" style="33" customWidth="1"/>
    <col min="6" max="7" width="13.42578125" style="74" customWidth="1"/>
    <col min="8" max="8" width="15.140625" style="74" customWidth="1"/>
    <col min="9" max="9" width="13" style="33" customWidth="1"/>
    <col min="10" max="16384" width="9.140625" style="33"/>
  </cols>
  <sheetData>
    <row r="1" spans="2:8">
      <c r="C1" s="60" t="s">
        <v>221</v>
      </c>
      <c r="D1" s="60"/>
      <c r="E1" s="60"/>
      <c r="F1" s="60"/>
      <c r="G1" s="60"/>
      <c r="H1" s="60"/>
    </row>
    <row r="3" spans="2:8">
      <c r="B3" s="29" t="s">
        <v>214</v>
      </c>
      <c r="C3" s="30"/>
      <c r="D3" s="32"/>
      <c r="E3" s="31" t="s">
        <v>215</v>
      </c>
      <c r="F3" s="64" t="s">
        <v>212</v>
      </c>
      <c r="G3" s="65" t="s">
        <v>213</v>
      </c>
      <c r="H3" s="64" t="s">
        <v>213</v>
      </c>
    </row>
    <row r="4" spans="2:8">
      <c r="B4" s="39">
        <v>1</v>
      </c>
      <c r="C4" s="56" t="s">
        <v>211</v>
      </c>
      <c r="D4" s="56"/>
      <c r="E4" s="56"/>
      <c r="F4" s="66"/>
      <c r="G4" s="66"/>
      <c r="H4" s="66"/>
    </row>
    <row r="5" spans="2:8">
      <c r="B5" s="27"/>
      <c r="C5" s="35" t="s">
        <v>94</v>
      </c>
      <c r="D5" s="35"/>
      <c r="E5" s="35" t="s">
        <v>95</v>
      </c>
      <c r="F5" s="67"/>
      <c r="G5" s="68">
        <f>'Input - Horizontal BS'!D4</f>
        <v>8002200</v>
      </c>
      <c r="H5" s="67"/>
    </row>
    <row r="6" spans="2:8">
      <c r="B6" s="27"/>
      <c r="C6" s="35"/>
      <c r="D6" s="35"/>
      <c r="E6" s="35"/>
      <c r="F6" s="67"/>
      <c r="G6" s="69"/>
      <c r="H6" s="67"/>
    </row>
    <row r="7" spans="2:8">
      <c r="B7" s="27"/>
      <c r="C7" s="35" t="s">
        <v>97</v>
      </c>
      <c r="D7" s="35"/>
      <c r="E7" s="40" t="s">
        <v>98</v>
      </c>
      <c r="F7" s="70"/>
      <c r="G7" s="69"/>
      <c r="H7" s="67"/>
    </row>
    <row r="8" spans="2:8">
      <c r="B8" s="27"/>
      <c r="C8" s="35" t="s">
        <v>99</v>
      </c>
      <c r="D8" s="35"/>
      <c r="E8" s="35" t="s">
        <v>100</v>
      </c>
      <c r="F8" s="71">
        <v>0</v>
      </c>
      <c r="G8" s="72"/>
      <c r="H8" s="67"/>
    </row>
    <row r="9" spans="2:8">
      <c r="B9" s="27"/>
      <c r="C9" s="27" t="s">
        <v>101</v>
      </c>
      <c r="D9" s="27"/>
      <c r="E9" s="27" t="s">
        <v>102</v>
      </c>
      <c r="F9" s="71">
        <v>0</v>
      </c>
      <c r="G9" s="72"/>
      <c r="H9" s="67"/>
    </row>
    <row r="10" spans="2:8">
      <c r="B10" s="27"/>
      <c r="C10" s="27" t="s">
        <v>103</v>
      </c>
      <c r="D10" s="27"/>
      <c r="E10" s="27" t="s">
        <v>104</v>
      </c>
      <c r="F10" s="71">
        <v>0</v>
      </c>
      <c r="G10" s="72"/>
      <c r="H10" s="67"/>
    </row>
    <row r="11" spans="2:8">
      <c r="B11" s="27"/>
      <c r="C11" s="27" t="s">
        <v>105</v>
      </c>
      <c r="D11" s="27"/>
      <c r="E11" s="27" t="s">
        <v>106</v>
      </c>
      <c r="F11" s="71">
        <f>'Input - Horizontal BS'!D15</f>
        <v>9686042</v>
      </c>
      <c r="G11" s="72"/>
      <c r="H11" s="67"/>
    </row>
    <row r="12" spans="2:8">
      <c r="B12" s="27"/>
      <c r="C12" s="27" t="s">
        <v>107</v>
      </c>
      <c r="D12" s="27"/>
      <c r="E12" s="27" t="s">
        <v>108</v>
      </c>
      <c r="F12" s="71">
        <f>'Input - Horizontal BS'!D55</f>
        <v>929572.29999999993</v>
      </c>
      <c r="G12" s="69"/>
      <c r="H12" s="67"/>
    </row>
    <row r="13" spans="2:8">
      <c r="B13" s="27"/>
      <c r="C13" s="27" t="s">
        <v>109</v>
      </c>
      <c r="D13" s="42"/>
      <c r="E13" s="34" t="s">
        <v>110</v>
      </c>
      <c r="F13" s="73"/>
      <c r="G13" s="68">
        <f>SUM(F8:F12)</f>
        <v>10615614.300000001</v>
      </c>
      <c r="H13" s="67"/>
    </row>
    <row r="14" spans="2:8">
      <c r="B14" s="27"/>
      <c r="C14" s="27"/>
      <c r="D14" s="27"/>
      <c r="E14" s="27"/>
      <c r="F14" s="67"/>
      <c r="G14" s="69"/>
      <c r="H14" s="67"/>
    </row>
    <row r="15" spans="2:8">
      <c r="B15" s="27"/>
      <c r="C15" s="35" t="s">
        <v>111</v>
      </c>
      <c r="D15" s="35"/>
      <c r="E15" s="40" t="s">
        <v>112</v>
      </c>
      <c r="F15" s="70"/>
      <c r="H15" s="75">
        <f>SUM(G5:G13)</f>
        <v>18617814.300000001</v>
      </c>
    </row>
    <row r="16" spans="2:8">
      <c r="B16" s="27"/>
      <c r="C16" s="27"/>
      <c r="D16" s="27"/>
      <c r="E16" s="27"/>
      <c r="F16" s="67"/>
      <c r="G16" s="69"/>
      <c r="H16" s="67"/>
    </row>
    <row r="17" spans="2:8">
      <c r="B17" s="39">
        <v>2</v>
      </c>
      <c r="C17" s="39"/>
      <c r="D17" s="39"/>
      <c r="E17" s="56" t="s">
        <v>113</v>
      </c>
      <c r="F17" s="66"/>
      <c r="G17" s="66"/>
      <c r="H17" s="66"/>
    </row>
    <row r="18" spans="2:8">
      <c r="B18" s="27"/>
      <c r="C18" s="28" t="s">
        <v>94</v>
      </c>
      <c r="D18" s="28"/>
      <c r="E18" s="25" t="s">
        <v>114</v>
      </c>
      <c r="F18" s="66"/>
      <c r="G18" s="69"/>
      <c r="H18" s="67"/>
    </row>
    <row r="19" spans="2:8">
      <c r="B19" s="27"/>
      <c r="C19" s="27" t="s">
        <v>99</v>
      </c>
      <c r="D19" s="27"/>
      <c r="E19" s="27" t="s">
        <v>115</v>
      </c>
      <c r="F19" s="71">
        <v>0</v>
      </c>
      <c r="G19" s="69"/>
      <c r="H19" s="67"/>
    </row>
    <row r="20" spans="2:8">
      <c r="B20" s="27"/>
      <c r="C20" s="27" t="s">
        <v>101</v>
      </c>
      <c r="D20" s="27"/>
      <c r="E20" s="27" t="s">
        <v>116</v>
      </c>
      <c r="F20" s="73"/>
      <c r="G20" s="69"/>
      <c r="H20" s="67"/>
    </row>
    <row r="21" spans="2:8">
      <c r="B21" s="27"/>
      <c r="C21" s="27"/>
      <c r="D21" s="27"/>
      <c r="E21" s="27" t="s">
        <v>117</v>
      </c>
      <c r="F21" s="71">
        <f>'Input - Horizontal BS'!D34+'Input - Horizontal BS'!D51</f>
        <v>18507607.710000001</v>
      </c>
      <c r="G21" s="69"/>
      <c r="H21" s="67"/>
    </row>
    <row r="22" spans="2:8">
      <c r="B22" s="27"/>
      <c r="C22" s="27"/>
      <c r="D22" s="27"/>
      <c r="E22" s="27" t="s">
        <v>118</v>
      </c>
      <c r="F22" s="71">
        <v>0</v>
      </c>
      <c r="G22" s="69"/>
      <c r="H22" s="67"/>
    </row>
    <row r="23" spans="2:8">
      <c r="B23" s="27"/>
      <c r="C23" s="27" t="s">
        <v>103</v>
      </c>
      <c r="D23" s="27"/>
      <c r="E23" s="27" t="s">
        <v>119</v>
      </c>
      <c r="F23" s="73"/>
      <c r="G23" s="68">
        <f>SUM(F19:F22)</f>
        <v>18507607.710000001</v>
      </c>
      <c r="H23" s="67"/>
    </row>
    <row r="24" spans="2:8">
      <c r="B24" s="27"/>
      <c r="C24" s="27"/>
      <c r="D24" s="27"/>
      <c r="E24" s="27"/>
      <c r="F24" s="67"/>
      <c r="G24" s="69"/>
      <c r="H24" s="67"/>
    </row>
    <row r="25" spans="2:8">
      <c r="B25" s="27"/>
      <c r="C25" s="28" t="s">
        <v>97</v>
      </c>
      <c r="D25" s="28"/>
      <c r="E25" s="25" t="s">
        <v>120</v>
      </c>
      <c r="F25" s="70"/>
      <c r="G25" s="69"/>
      <c r="H25" s="67"/>
    </row>
    <row r="26" spans="2:8">
      <c r="B26" s="27"/>
      <c r="C26" s="27" t="s">
        <v>99</v>
      </c>
      <c r="D26" s="27"/>
      <c r="E26" s="27" t="s">
        <v>115</v>
      </c>
      <c r="F26" s="64"/>
      <c r="G26" s="69"/>
      <c r="H26" s="67"/>
    </row>
    <row r="27" spans="2:8">
      <c r="B27" s="27"/>
      <c r="C27" s="27" t="s">
        <v>101</v>
      </c>
      <c r="D27" s="27"/>
      <c r="E27" s="27" t="s">
        <v>116</v>
      </c>
      <c r="F27" s="71">
        <v>0</v>
      </c>
      <c r="G27" s="69"/>
      <c r="H27" s="67"/>
    </row>
    <row r="28" spans="2:8">
      <c r="B28" s="27"/>
      <c r="C28" s="27"/>
      <c r="D28" s="27"/>
      <c r="E28" s="27" t="s">
        <v>117</v>
      </c>
      <c r="F28" s="71">
        <v>0</v>
      </c>
      <c r="G28" s="69"/>
      <c r="H28" s="67"/>
    </row>
    <row r="29" spans="2:8">
      <c r="B29" s="27"/>
      <c r="C29" s="27"/>
      <c r="D29" s="27"/>
      <c r="E29" s="27" t="s">
        <v>121</v>
      </c>
      <c r="F29" s="71">
        <v>0</v>
      </c>
      <c r="G29" s="69"/>
      <c r="H29" s="67"/>
    </row>
    <row r="30" spans="2:8">
      <c r="B30" s="27"/>
      <c r="C30" s="27"/>
      <c r="D30" s="27"/>
      <c r="E30" s="27" t="s">
        <v>122</v>
      </c>
      <c r="F30" s="71">
        <v>0</v>
      </c>
      <c r="G30" s="69"/>
      <c r="H30" s="67"/>
    </row>
    <row r="31" spans="2:8">
      <c r="B31" s="27"/>
      <c r="C31" s="27"/>
      <c r="D31" s="27"/>
      <c r="E31" s="27" t="s">
        <v>123</v>
      </c>
      <c r="F31" s="71">
        <v>0</v>
      </c>
      <c r="G31" s="69"/>
      <c r="H31" s="67"/>
    </row>
    <row r="32" spans="2:8">
      <c r="B32" s="27"/>
      <c r="C32" s="27" t="s">
        <v>103</v>
      </c>
      <c r="D32" s="27"/>
      <c r="E32" s="27" t="s">
        <v>124</v>
      </c>
      <c r="F32" s="67"/>
      <c r="G32" s="68">
        <f>SUM(F27:F31)</f>
        <v>0</v>
      </c>
      <c r="H32" s="67"/>
    </row>
    <row r="33" spans="2:9">
      <c r="B33" s="27"/>
      <c r="C33" s="27"/>
      <c r="D33" s="27"/>
      <c r="E33" s="27"/>
      <c r="F33" s="67"/>
      <c r="G33" s="69"/>
      <c r="H33" s="67"/>
    </row>
    <row r="34" spans="2:9">
      <c r="B34" s="27"/>
      <c r="C34" s="27" t="s">
        <v>111</v>
      </c>
      <c r="D34" s="27"/>
      <c r="E34" s="27" t="s">
        <v>125</v>
      </c>
      <c r="F34" s="67"/>
      <c r="H34" s="76">
        <f>SUM(G23:G32)</f>
        <v>18507607.710000001</v>
      </c>
    </row>
    <row r="35" spans="2:9">
      <c r="B35" s="27"/>
      <c r="C35" s="27"/>
      <c r="D35" s="27"/>
      <c r="E35" s="27"/>
      <c r="F35" s="67"/>
      <c r="G35" s="69"/>
      <c r="H35" s="67"/>
    </row>
    <row r="36" spans="2:9">
      <c r="B36" s="39">
        <v>3</v>
      </c>
      <c r="C36" s="39"/>
      <c r="D36" s="39"/>
      <c r="E36" s="56" t="s">
        <v>126</v>
      </c>
      <c r="F36" s="70"/>
      <c r="G36" s="70"/>
      <c r="H36" s="73"/>
    </row>
    <row r="37" spans="2:9">
      <c r="B37" s="27"/>
      <c r="C37" s="27"/>
      <c r="D37" s="27"/>
      <c r="E37" s="27"/>
      <c r="F37" s="67"/>
      <c r="G37" s="69"/>
      <c r="H37" s="67"/>
    </row>
    <row r="38" spans="2:9">
      <c r="B38" s="39">
        <v>4</v>
      </c>
      <c r="C38" s="39"/>
      <c r="D38" s="39"/>
      <c r="E38" s="56" t="s">
        <v>127</v>
      </c>
      <c r="F38" s="70"/>
      <c r="G38" s="70"/>
      <c r="H38" s="67"/>
    </row>
    <row r="39" spans="2:9">
      <c r="B39" s="27"/>
      <c r="C39" s="27" t="s">
        <v>99</v>
      </c>
      <c r="D39" s="27"/>
      <c r="E39" s="27" t="s">
        <v>128</v>
      </c>
      <c r="F39" s="71">
        <v>0</v>
      </c>
      <c r="G39" s="67"/>
      <c r="H39" s="67"/>
    </row>
    <row r="40" spans="2:9">
      <c r="B40" s="27"/>
      <c r="C40" s="27" t="s">
        <v>99</v>
      </c>
      <c r="D40" s="27"/>
      <c r="E40" s="27" t="s">
        <v>129</v>
      </c>
      <c r="F40" s="71">
        <f>'Input - Horizontal BS'!D25+'Input - Horizontal BS'!D32</f>
        <v>26636945.059999999</v>
      </c>
      <c r="G40" s="67"/>
      <c r="H40" s="67"/>
    </row>
    <row r="41" spans="2:9">
      <c r="B41" s="27"/>
      <c r="C41" s="27" t="s">
        <v>103</v>
      </c>
      <c r="D41" s="27"/>
      <c r="E41" s="27" t="s">
        <v>130</v>
      </c>
      <c r="F41" s="73"/>
      <c r="G41" s="73"/>
      <c r="H41" s="76">
        <f>SUM(F39:F40)</f>
        <v>26636945.059999999</v>
      </c>
    </row>
    <row r="42" spans="2:9">
      <c r="B42" s="27"/>
      <c r="C42" s="27"/>
      <c r="D42" s="27"/>
      <c r="E42" s="27"/>
      <c r="F42" s="67"/>
      <c r="G42" s="67"/>
      <c r="H42" s="67"/>
    </row>
    <row r="43" spans="2:9" ht="15" customHeight="1">
      <c r="B43" s="55">
        <v>5</v>
      </c>
      <c r="C43" s="54"/>
      <c r="D43" s="54"/>
      <c r="E43" s="55" t="s">
        <v>131</v>
      </c>
      <c r="F43" s="77"/>
      <c r="G43" s="77"/>
      <c r="H43" s="78">
        <f>SUM(H5:H41)</f>
        <v>63762367.070000008</v>
      </c>
    </row>
    <row r="47" spans="2:9">
      <c r="B47" s="26" t="s">
        <v>214</v>
      </c>
      <c r="C47" s="26"/>
      <c r="D47" s="26"/>
      <c r="E47" s="31" t="s">
        <v>215</v>
      </c>
      <c r="F47" s="64" t="s">
        <v>212</v>
      </c>
      <c r="G47" s="64" t="s">
        <v>213</v>
      </c>
      <c r="H47" s="64" t="s">
        <v>213</v>
      </c>
      <c r="I47" s="28" t="s">
        <v>213</v>
      </c>
    </row>
    <row r="48" spans="2:9">
      <c r="B48" s="31"/>
      <c r="C48" s="31"/>
      <c r="D48" s="31"/>
      <c r="E48" s="31"/>
      <c r="F48" s="64"/>
      <c r="G48" s="64"/>
      <c r="H48" s="64"/>
      <c r="I48" s="27"/>
    </row>
    <row r="49" spans="2:9">
      <c r="B49" s="53">
        <v>1</v>
      </c>
      <c r="C49" s="39"/>
      <c r="D49" s="39"/>
      <c r="E49" s="53" t="s">
        <v>132</v>
      </c>
      <c r="F49" s="73"/>
      <c r="G49" s="73"/>
      <c r="H49" s="73"/>
      <c r="I49" s="27"/>
    </row>
    <row r="50" spans="2:9">
      <c r="B50" s="38"/>
      <c r="C50" s="45" t="s">
        <v>96</v>
      </c>
      <c r="D50" s="38"/>
      <c r="E50" s="46" t="s">
        <v>133</v>
      </c>
      <c r="F50" s="71"/>
      <c r="G50" s="73"/>
      <c r="H50" s="73"/>
      <c r="I50" s="27"/>
    </row>
    <row r="51" spans="2:9">
      <c r="B51" s="38"/>
      <c r="C51" s="45" t="s">
        <v>134</v>
      </c>
      <c r="D51" s="38"/>
      <c r="E51" s="46" t="s">
        <v>135</v>
      </c>
      <c r="F51" s="71"/>
      <c r="G51" s="73"/>
      <c r="H51" s="73"/>
      <c r="I51" s="27"/>
    </row>
    <row r="52" spans="2:9">
      <c r="B52" s="38"/>
      <c r="C52" s="45" t="s">
        <v>136</v>
      </c>
      <c r="D52" s="38"/>
      <c r="E52" s="46" t="s">
        <v>137</v>
      </c>
      <c r="F52" s="71">
        <f>'Input - Horizontal BS'!G28+'Input - Horizontal BS'!G30+'Input - Horizontal BS'!F32</f>
        <v>10060534</v>
      </c>
      <c r="G52" s="73"/>
      <c r="H52" s="73"/>
      <c r="I52" s="27"/>
    </row>
    <row r="53" spans="2:9">
      <c r="B53" s="38"/>
      <c r="C53" s="45" t="s">
        <v>138</v>
      </c>
      <c r="D53" s="38"/>
      <c r="E53" s="46" t="s">
        <v>139</v>
      </c>
      <c r="F53" s="71"/>
      <c r="G53" s="73"/>
      <c r="H53" s="73"/>
      <c r="I53" s="27"/>
    </row>
    <row r="54" spans="2:9">
      <c r="B54" s="38"/>
      <c r="C54" s="45" t="s">
        <v>140</v>
      </c>
      <c r="D54" s="38"/>
      <c r="E54" s="46" t="s">
        <v>141</v>
      </c>
      <c r="F54" s="73"/>
      <c r="G54" s="67"/>
      <c r="H54" s="67"/>
      <c r="I54" s="47">
        <f>SUM(F50:F53)</f>
        <v>10060534</v>
      </c>
    </row>
    <row r="55" spans="2:9">
      <c r="B55" s="38"/>
      <c r="C55" s="45"/>
      <c r="D55" s="38"/>
      <c r="E55" s="46"/>
      <c r="F55" s="73"/>
      <c r="G55" s="73"/>
      <c r="H55" s="73"/>
      <c r="I55" s="27"/>
    </row>
    <row r="56" spans="2:9">
      <c r="B56" s="53">
        <v>2</v>
      </c>
      <c r="C56" s="39"/>
      <c r="D56" s="39"/>
      <c r="E56" s="53" t="s">
        <v>142</v>
      </c>
      <c r="F56" s="73"/>
      <c r="G56" s="73"/>
      <c r="H56" s="73"/>
      <c r="I56" s="27"/>
    </row>
    <row r="57" spans="2:9">
      <c r="B57" s="38"/>
      <c r="C57" s="45" t="s">
        <v>96</v>
      </c>
      <c r="D57" s="38"/>
      <c r="E57" s="46" t="s">
        <v>143</v>
      </c>
      <c r="F57" s="73"/>
      <c r="G57" s="73"/>
      <c r="H57" s="73"/>
      <c r="I57" s="27"/>
    </row>
    <row r="58" spans="2:9">
      <c r="B58" s="38"/>
      <c r="C58" s="45"/>
      <c r="D58" s="45" t="s">
        <v>99</v>
      </c>
      <c r="E58" s="46" t="s">
        <v>144</v>
      </c>
      <c r="F58" s="71"/>
      <c r="G58" s="73"/>
      <c r="H58" s="73"/>
      <c r="I58" s="27"/>
    </row>
    <row r="59" spans="2:9">
      <c r="B59" s="38"/>
      <c r="C59" s="45"/>
      <c r="D59" s="45" t="s">
        <v>101</v>
      </c>
      <c r="E59" s="46" t="s">
        <v>145</v>
      </c>
      <c r="F59" s="73"/>
      <c r="G59" s="73"/>
      <c r="H59" s="73"/>
      <c r="I59" s="27"/>
    </row>
    <row r="60" spans="2:9">
      <c r="B60" s="38"/>
      <c r="C60" s="45"/>
      <c r="D60" s="45"/>
      <c r="E60" s="46" t="s">
        <v>146</v>
      </c>
      <c r="F60" s="71"/>
      <c r="G60" s="73"/>
      <c r="H60" s="73"/>
      <c r="I60" s="27"/>
    </row>
    <row r="61" spans="2:9">
      <c r="B61" s="38"/>
      <c r="C61" s="45"/>
      <c r="D61" s="45"/>
      <c r="E61" s="46" t="s">
        <v>147</v>
      </c>
      <c r="F61" s="71">
        <f>'Input - Horizontal BS'!F8</f>
        <v>2311000</v>
      </c>
      <c r="G61" s="73"/>
      <c r="H61" s="73"/>
      <c r="I61" s="27"/>
    </row>
    <row r="62" spans="2:9">
      <c r="B62" s="38"/>
      <c r="C62" s="45"/>
      <c r="D62" s="45" t="s">
        <v>103</v>
      </c>
      <c r="E62" s="46" t="s">
        <v>148</v>
      </c>
      <c r="F62" s="71"/>
      <c r="G62" s="73"/>
      <c r="H62" s="73"/>
      <c r="I62" s="27"/>
    </row>
    <row r="63" spans="2:9">
      <c r="B63" s="38"/>
      <c r="C63" s="45"/>
      <c r="D63" s="45" t="s">
        <v>105</v>
      </c>
      <c r="E63" s="46" t="s">
        <v>149</v>
      </c>
      <c r="F63" s="71"/>
      <c r="G63" s="73"/>
      <c r="H63" s="73"/>
      <c r="I63" s="27"/>
    </row>
    <row r="64" spans="2:9">
      <c r="B64" s="38"/>
      <c r="C64" s="45"/>
      <c r="D64" s="45" t="s">
        <v>107</v>
      </c>
      <c r="E64" s="46" t="s">
        <v>150</v>
      </c>
      <c r="F64" s="71"/>
      <c r="G64" s="73"/>
      <c r="H64" s="73"/>
      <c r="I64" s="27"/>
    </row>
    <row r="65" spans="2:9">
      <c r="B65" s="38"/>
      <c r="C65" s="45"/>
      <c r="D65" s="45" t="s">
        <v>109</v>
      </c>
      <c r="E65" s="46" t="s">
        <v>151</v>
      </c>
      <c r="F65" s="71"/>
      <c r="G65" s="73"/>
      <c r="H65" s="73"/>
      <c r="I65" s="27"/>
    </row>
    <row r="66" spans="2:9">
      <c r="B66" s="38"/>
      <c r="C66" s="45"/>
      <c r="D66" s="45" t="s">
        <v>152</v>
      </c>
      <c r="E66" s="46" t="s">
        <v>153</v>
      </c>
      <c r="F66" s="71">
        <f>SUM('Input - Horizontal BS'!F9:F16)</f>
        <v>14630568</v>
      </c>
      <c r="G66" s="73"/>
      <c r="H66" s="73"/>
      <c r="I66" s="27"/>
    </row>
    <row r="67" spans="2:9" ht="14.25" customHeight="1">
      <c r="B67" s="38"/>
      <c r="C67" s="45"/>
      <c r="D67" s="45" t="s">
        <v>154</v>
      </c>
      <c r="E67" s="46" t="s">
        <v>155</v>
      </c>
      <c r="F67" s="73"/>
      <c r="G67" s="79">
        <f>SUM(F58:F66)</f>
        <v>16941568</v>
      </c>
      <c r="H67" s="73"/>
      <c r="I67" s="27"/>
    </row>
    <row r="68" spans="2:9">
      <c r="B68" s="38"/>
      <c r="C68" s="45" t="s">
        <v>134</v>
      </c>
      <c r="D68" s="38"/>
      <c r="E68" s="46" t="s">
        <v>156</v>
      </c>
      <c r="F68" s="73"/>
      <c r="G68" s="73"/>
      <c r="H68" s="73"/>
      <c r="I68" s="27"/>
    </row>
    <row r="69" spans="2:9">
      <c r="B69" s="38"/>
      <c r="C69" s="45"/>
      <c r="D69" s="45" t="s">
        <v>99</v>
      </c>
      <c r="E69" s="46" t="s">
        <v>145</v>
      </c>
      <c r="F69" s="73"/>
      <c r="G69" s="73"/>
      <c r="H69" s="73"/>
      <c r="I69" s="27"/>
    </row>
    <row r="70" spans="2:9">
      <c r="B70" s="38"/>
      <c r="C70" s="45"/>
      <c r="D70" s="45"/>
      <c r="E70" s="46" t="s">
        <v>146</v>
      </c>
      <c r="F70" s="71"/>
      <c r="G70" s="73"/>
      <c r="H70" s="73"/>
      <c r="I70" s="27"/>
    </row>
    <row r="71" spans="2:9">
      <c r="B71" s="38"/>
      <c r="C71" s="45"/>
      <c r="D71" s="45"/>
      <c r="E71" s="46" t="s">
        <v>147</v>
      </c>
      <c r="F71" s="71"/>
      <c r="G71" s="73"/>
      <c r="H71" s="73"/>
      <c r="I71" s="27"/>
    </row>
    <row r="72" spans="2:9">
      <c r="B72" s="38"/>
      <c r="C72" s="45"/>
      <c r="D72" s="45" t="s">
        <v>101</v>
      </c>
      <c r="E72" s="46" t="s">
        <v>148</v>
      </c>
      <c r="F72" s="71"/>
      <c r="G72" s="73"/>
      <c r="H72" s="73"/>
      <c r="I72" s="27"/>
    </row>
    <row r="73" spans="2:9">
      <c r="B73" s="38"/>
      <c r="C73" s="45"/>
      <c r="D73" s="45" t="s">
        <v>103</v>
      </c>
      <c r="E73" s="46" t="s">
        <v>149</v>
      </c>
      <c r="F73" s="71"/>
      <c r="G73" s="73"/>
      <c r="H73" s="73"/>
      <c r="I73" s="27"/>
    </row>
    <row r="74" spans="2:9">
      <c r="B74" s="38"/>
      <c r="C74" s="45"/>
      <c r="D74" s="45" t="s">
        <v>105</v>
      </c>
      <c r="E74" s="46" t="s">
        <v>157</v>
      </c>
      <c r="F74" s="71"/>
      <c r="G74" s="73"/>
      <c r="H74" s="73"/>
      <c r="I74" s="27"/>
    </row>
    <row r="75" spans="2:9">
      <c r="B75" s="38"/>
      <c r="C75" s="45"/>
      <c r="D75" s="45" t="s">
        <v>107</v>
      </c>
      <c r="E75" s="46" t="s">
        <v>151</v>
      </c>
      <c r="F75" s="71"/>
      <c r="G75" s="73"/>
      <c r="H75" s="73"/>
      <c r="I75" s="27"/>
    </row>
    <row r="76" spans="2:9">
      <c r="B76" s="38"/>
      <c r="C76" s="45"/>
      <c r="D76" s="45" t="s">
        <v>109</v>
      </c>
      <c r="E76" s="46" t="s">
        <v>153</v>
      </c>
      <c r="F76" s="71"/>
      <c r="G76" s="73"/>
      <c r="H76" s="73"/>
      <c r="I76" s="27"/>
    </row>
    <row r="77" spans="2:9">
      <c r="B77" s="38"/>
      <c r="C77" s="45"/>
      <c r="D77" s="45" t="s">
        <v>152</v>
      </c>
      <c r="E77" s="46" t="s">
        <v>158</v>
      </c>
      <c r="F77" s="73"/>
      <c r="G77" s="79">
        <f>SUM(F70:F76)</f>
        <v>0</v>
      </c>
      <c r="H77" s="73"/>
      <c r="I77" s="27"/>
    </row>
    <row r="78" spans="2:9">
      <c r="B78" s="38"/>
      <c r="C78" s="45"/>
      <c r="D78" s="45"/>
      <c r="E78" s="46"/>
      <c r="F78" s="73"/>
      <c r="G78" s="67"/>
      <c r="H78" s="73"/>
      <c r="I78" s="27"/>
    </row>
    <row r="79" spans="2:9">
      <c r="B79" s="38"/>
      <c r="C79" s="45" t="s">
        <v>159</v>
      </c>
      <c r="D79" s="38"/>
      <c r="E79" s="46" t="s">
        <v>160</v>
      </c>
      <c r="F79" s="73"/>
      <c r="G79" s="73"/>
      <c r="H79" s="67"/>
      <c r="I79" s="47">
        <f>G67+G77</f>
        <v>16941568</v>
      </c>
    </row>
    <row r="80" spans="2:9">
      <c r="B80" s="38"/>
      <c r="C80" s="45"/>
      <c r="D80" s="38"/>
      <c r="E80" s="46"/>
      <c r="F80" s="73"/>
      <c r="G80" s="73"/>
      <c r="H80" s="73"/>
      <c r="I80" s="27"/>
    </row>
    <row r="81" spans="2:9">
      <c r="B81" s="53">
        <v>3</v>
      </c>
      <c r="C81" s="39"/>
      <c r="D81" s="39"/>
      <c r="E81" s="53" t="s">
        <v>220</v>
      </c>
      <c r="F81" s="73"/>
      <c r="G81" s="73"/>
      <c r="H81" s="73"/>
      <c r="I81" s="27"/>
    </row>
    <row r="82" spans="2:9" s="41" customFormat="1">
      <c r="B82" s="45"/>
      <c r="C82" s="38"/>
      <c r="D82" s="38"/>
      <c r="E82" s="46"/>
      <c r="F82" s="73"/>
      <c r="G82" s="73"/>
      <c r="H82" s="73"/>
      <c r="I82" s="35"/>
    </row>
    <row r="83" spans="2:9">
      <c r="B83" s="38"/>
      <c r="C83" s="43" t="s">
        <v>96</v>
      </c>
      <c r="D83" s="37"/>
      <c r="E83" s="44" t="s">
        <v>161</v>
      </c>
      <c r="F83" s="73"/>
      <c r="G83" s="73"/>
      <c r="H83" s="73"/>
      <c r="I83" s="27"/>
    </row>
    <row r="84" spans="2:9">
      <c r="B84" s="38"/>
      <c r="C84" s="45"/>
      <c r="D84" s="38"/>
      <c r="E84" s="46"/>
      <c r="F84" s="73"/>
      <c r="G84" s="73"/>
      <c r="H84" s="73"/>
      <c r="I84" s="27"/>
    </row>
    <row r="85" spans="2:9">
      <c r="B85" s="38"/>
      <c r="C85" s="45"/>
      <c r="D85" s="45" t="s">
        <v>99</v>
      </c>
      <c r="E85" s="45" t="s">
        <v>162</v>
      </c>
      <c r="F85" s="73"/>
      <c r="G85" s="73"/>
      <c r="H85" s="73"/>
      <c r="I85" s="27"/>
    </row>
    <row r="86" spans="2:9">
      <c r="B86" s="38"/>
      <c r="C86" s="45"/>
      <c r="D86" s="45"/>
      <c r="E86" s="46" t="s">
        <v>163</v>
      </c>
      <c r="F86" s="71">
        <v>0</v>
      </c>
      <c r="G86" s="73"/>
      <c r="H86" s="73"/>
      <c r="I86" s="27"/>
    </row>
    <row r="87" spans="2:9">
      <c r="B87" s="38"/>
      <c r="C87" s="45"/>
      <c r="D87" s="45"/>
      <c r="E87" s="46" t="s">
        <v>164</v>
      </c>
      <c r="F87" s="71">
        <v>0</v>
      </c>
      <c r="G87" s="73"/>
      <c r="H87" s="73"/>
      <c r="I87" s="27"/>
    </row>
    <row r="88" spans="2:9">
      <c r="B88" s="38"/>
      <c r="C88" s="45"/>
      <c r="D88" s="45"/>
      <c r="E88" s="46" t="s">
        <v>165</v>
      </c>
      <c r="F88" s="71">
        <v>0</v>
      </c>
      <c r="G88" s="73"/>
      <c r="H88" s="73"/>
      <c r="I88" s="27"/>
    </row>
    <row r="89" spans="2:9">
      <c r="B89" s="38"/>
      <c r="C89" s="45"/>
      <c r="D89" s="45"/>
      <c r="E89" s="46" t="s">
        <v>166</v>
      </c>
      <c r="F89" s="71">
        <v>0</v>
      </c>
      <c r="G89" s="73"/>
      <c r="H89" s="73"/>
      <c r="I89" s="27"/>
    </row>
    <row r="90" spans="2:9">
      <c r="B90" s="38"/>
      <c r="C90" s="45"/>
      <c r="D90" s="45"/>
      <c r="E90" s="46" t="s">
        <v>167</v>
      </c>
      <c r="F90" s="71">
        <v>0</v>
      </c>
      <c r="G90" s="73"/>
      <c r="H90" s="73"/>
      <c r="I90" s="27"/>
    </row>
    <row r="91" spans="2:9">
      <c r="B91" s="38"/>
      <c r="C91" s="45"/>
      <c r="D91" s="45"/>
      <c r="E91" s="46" t="s">
        <v>168</v>
      </c>
      <c r="F91" s="71">
        <v>0</v>
      </c>
      <c r="G91" s="73"/>
      <c r="H91" s="73"/>
      <c r="I91" s="27"/>
    </row>
    <row r="92" spans="2:9">
      <c r="B92" s="38"/>
      <c r="C92" s="45"/>
      <c r="D92" s="45"/>
      <c r="E92" s="46" t="s">
        <v>169</v>
      </c>
      <c r="F92" s="71">
        <v>0</v>
      </c>
      <c r="G92" s="73"/>
      <c r="H92" s="73"/>
      <c r="I92" s="27"/>
    </row>
    <row r="93" spans="2:9">
      <c r="B93" s="38"/>
      <c r="C93" s="45"/>
      <c r="D93" s="45"/>
      <c r="E93" s="46" t="s">
        <v>170</v>
      </c>
      <c r="F93" s="73"/>
      <c r="G93" s="79">
        <f>SUM(F86:F92)</f>
        <v>0</v>
      </c>
      <c r="H93" s="73"/>
      <c r="I93" s="27"/>
    </row>
    <row r="94" spans="2:9">
      <c r="B94" s="38"/>
      <c r="C94" s="45"/>
      <c r="D94" s="45" t="s">
        <v>101</v>
      </c>
      <c r="E94" s="45" t="s">
        <v>171</v>
      </c>
      <c r="F94" s="73"/>
      <c r="G94" s="73"/>
      <c r="H94" s="73"/>
      <c r="I94" s="27"/>
    </row>
    <row r="95" spans="2:9">
      <c r="B95" s="38"/>
      <c r="C95" s="45"/>
      <c r="D95" s="45"/>
      <c r="E95" s="46" t="s">
        <v>172</v>
      </c>
      <c r="F95" s="71">
        <v>0</v>
      </c>
      <c r="G95" s="73"/>
      <c r="H95" s="73"/>
      <c r="I95" s="27"/>
    </row>
    <row r="96" spans="2:9">
      <c r="B96" s="38"/>
      <c r="C96" s="45"/>
      <c r="D96" s="45"/>
      <c r="E96" s="46" t="s">
        <v>173</v>
      </c>
      <c r="F96" s="71">
        <v>0</v>
      </c>
      <c r="G96" s="73"/>
      <c r="H96" s="73"/>
      <c r="I96" s="27"/>
    </row>
    <row r="97" spans="2:9">
      <c r="B97" s="38"/>
      <c r="C97" s="45"/>
      <c r="D97" s="45"/>
      <c r="E97" s="46" t="s">
        <v>174</v>
      </c>
      <c r="F97" s="73"/>
      <c r="G97" s="79">
        <f>SUM(F95:F96)</f>
        <v>0</v>
      </c>
      <c r="H97" s="73"/>
      <c r="I97" s="27"/>
    </row>
    <row r="98" spans="2:9">
      <c r="B98" s="38"/>
      <c r="C98" s="45"/>
      <c r="D98" s="45" t="s">
        <v>103</v>
      </c>
      <c r="E98" s="45" t="s">
        <v>175</v>
      </c>
      <c r="F98" s="73"/>
      <c r="G98" s="73"/>
      <c r="H98" s="73"/>
      <c r="I98" s="27"/>
    </row>
    <row r="99" spans="2:9">
      <c r="B99" s="38"/>
      <c r="C99" s="45"/>
      <c r="D99" s="45"/>
      <c r="E99" s="46" t="s">
        <v>176</v>
      </c>
      <c r="F99" s="71">
        <f>'Input - Horizontal BS'!F5+'Input - Horizontal BS'!F6</f>
        <v>6320.07</v>
      </c>
      <c r="G99" s="73"/>
      <c r="H99" s="73"/>
      <c r="I99" s="27"/>
    </row>
    <row r="100" spans="2:9">
      <c r="B100" s="38"/>
      <c r="C100" s="45"/>
      <c r="D100" s="45"/>
      <c r="E100" s="46" t="s">
        <v>177</v>
      </c>
      <c r="F100" s="71">
        <f>'Input - Horizontal BS'!F4</f>
        <v>36226</v>
      </c>
      <c r="G100" s="73"/>
      <c r="H100" s="73"/>
      <c r="I100" s="27"/>
    </row>
    <row r="101" spans="2:9">
      <c r="B101" s="38"/>
      <c r="C101" s="45"/>
      <c r="D101" s="45"/>
      <c r="E101" s="46" t="s">
        <v>178</v>
      </c>
      <c r="F101" s="71">
        <v>0</v>
      </c>
      <c r="G101" s="73"/>
      <c r="H101" s="73"/>
      <c r="I101" s="27"/>
    </row>
    <row r="102" spans="2:9">
      <c r="B102" s="38"/>
      <c r="C102" s="45"/>
      <c r="D102" s="45"/>
      <c r="E102" s="46" t="s">
        <v>179</v>
      </c>
      <c r="F102" s="73"/>
      <c r="G102" s="79">
        <f>SUM(F99:F101)</f>
        <v>42546.07</v>
      </c>
      <c r="H102" s="73"/>
      <c r="I102" s="27"/>
    </row>
    <row r="103" spans="2:9">
      <c r="B103" s="38"/>
      <c r="C103" s="45"/>
      <c r="D103" s="45" t="s">
        <v>105</v>
      </c>
      <c r="E103" s="45" t="s">
        <v>180</v>
      </c>
      <c r="F103" s="73"/>
      <c r="G103" s="79">
        <f>'Input - Horizontal BS'!F33+'Input - Horizontal BS'!G40+'Input - Horizontal BS'!G41</f>
        <v>1659582</v>
      </c>
      <c r="H103" s="73"/>
      <c r="I103" s="27"/>
    </row>
    <row r="104" spans="2:9">
      <c r="B104" s="38"/>
      <c r="C104" s="45"/>
      <c r="D104" s="45" t="s">
        <v>107</v>
      </c>
      <c r="E104" s="45" t="s">
        <v>181</v>
      </c>
      <c r="F104" s="73"/>
      <c r="G104" s="73"/>
      <c r="H104" s="80">
        <f>G93+G97+G102+G103</f>
        <v>1702128.07</v>
      </c>
      <c r="I104" s="27"/>
    </row>
    <row r="105" spans="2:9">
      <c r="B105" s="38"/>
      <c r="C105" s="45"/>
      <c r="D105" s="45"/>
      <c r="E105" s="46"/>
      <c r="F105" s="73"/>
      <c r="G105" s="73"/>
      <c r="H105" s="73"/>
      <c r="I105" s="27"/>
    </row>
    <row r="106" spans="2:9">
      <c r="B106" s="48"/>
      <c r="C106" s="57" t="s">
        <v>134</v>
      </c>
      <c r="D106" s="58"/>
      <c r="E106" s="59" t="s">
        <v>182</v>
      </c>
      <c r="F106" s="73"/>
      <c r="G106" s="73"/>
      <c r="H106" s="73"/>
      <c r="I106" s="27"/>
    </row>
    <row r="107" spans="2:9">
      <c r="B107" s="38"/>
      <c r="C107" s="45"/>
      <c r="D107" s="38"/>
      <c r="E107" s="46"/>
      <c r="F107" s="73"/>
      <c r="G107" s="73"/>
      <c r="H107" s="73"/>
      <c r="I107" s="27"/>
    </row>
    <row r="108" spans="2:9" ht="22.5">
      <c r="B108" s="38"/>
      <c r="C108" s="45"/>
      <c r="D108" s="45" t="s">
        <v>99</v>
      </c>
      <c r="E108" s="46" t="s">
        <v>183</v>
      </c>
      <c r="F108" s="71">
        <v>0</v>
      </c>
      <c r="G108" s="73"/>
      <c r="H108" s="73"/>
      <c r="I108" s="27"/>
    </row>
    <row r="109" spans="2:9">
      <c r="B109" s="38"/>
      <c r="C109" s="45"/>
      <c r="D109" s="45" t="s">
        <v>101</v>
      </c>
      <c r="E109" s="46" t="s">
        <v>184</v>
      </c>
      <c r="F109" s="71">
        <f>'Input - Horizontal BS'!G24</f>
        <v>35576656</v>
      </c>
      <c r="G109" s="73"/>
      <c r="H109" s="73"/>
      <c r="I109" s="27"/>
    </row>
    <row r="110" spans="2:9">
      <c r="B110" s="38"/>
      <c r="C110" s="45"/>
      <c r="D110" s="45" t="s">
        <v>103</v>
      </c>
      <c r="E110" s="46" t="s">
        <v>185</v>
      </c>
      <c r="F110" s="71">
        <v>0</v>
      </c>
      <c r="G110" s="73"/>
      <c r="H110" s="73"/>
      <c r="I110" s="27"/>
    </row>
    <row r="111" spans="2:9">
      <c r="B111" s="38"/>
      <c r="C111" s="45"/>
      <c r="D111" s="45" t="s">
        <v>105</v>
      </c>
      <c r="E111" s="46" t="s">
        <v>186</v>
      </c>
      <c r="F111" s="73"/>
      <c r="G111" s="67"/>
      <c r="H111" s="80">
        <f>SUM(F108:F110)</f>
        <v>35576656</v>
      </c>
      <c r="I111" s="27"/>
    </row>
    <row r="112" spans="2:9">
      <c r="B112" s="38"/>
      <c r="C112" s="45"/>
      <c r="D112" s="45"/>
      <c r="E112" s="46"/>
      <c r="F112" s="73"/>
      <c r="G112" s="73"/>
      <c r="H112" s="73"/>
      <c r="I112" s="27"/>
    </row>
    <row r="113" spans="2:9">
      <c r="B113" s="38"/>
      <c r="C113" s="45"/>
      <c r="D113" s="49" t="s">
        <v>107</v>
      </c>
      <c r="E113" s="50" t="s">
        <v>187</v>
      </c>
      <c r="F113" s="81"/>
      <c r="G113" s="73"/>
      <c r="H113" s="73"/>
      <c r="I113" s="27"/>
    </row>
    <row r="114" spans="2:9">
      <c r="B114" s="38"/>
      <c r="C114" s="45"/>
      <c r="D114" s="49"/>
      <c r="E114" s="51" t="s">
        <v>188</v>
      </c>
      <c r="F114" s="82">
        <f>H111</f>
        <v>35576656</v>
      </c>
      <c r="G114" s="73"/>
      <c r="H114" s="73"/>
      <c r="I114" s="27"/>
    </row>
    <row r="115" spans="2:9">
      <c r="B115" s="38"/>
      <c r="C115" s="45"/>
      <c r="D115" s="49"/>
      <c r="E115" s="51" t="s">
        <v>189</v>
      </c>
      <c r="F115" s="83">
        <f>G115-F114</f>
        <v>0</v>
      </c>
      <c r="G115" s="84">
        <f>H111</f>
        <v>35576656</v>
      </c>
      <c r="H115" s="73"/>
      <c r="I115" s="27"/>
    </row>
    <row r="116" spans="2:9">
      <c r="B116" s="38"/>
      <c r="C116" s="45"/>
      <c r="D116" s="45"/>
      <c r="E116" s="46"/>
      <c r="F116" s="73"/>
      <c r="G116" s="73"/>
      <c r="H116" s="73"/>
      <c r="I116" s="27"/>
    </row>
    <row r="117" spans="2:9">
      <c r="B117" s="38"/>
      <c r="C117" s="45"/>
      <c r="D117" s="45"/>
      <c r="E117" s="46"/>
      <c r="F117" s="73"/>
      <c r="G117" s="73"/>
      <c r="H117" s="73"/>
      <c r="I117" s="27"/>
    </row>
    <row r="118" spans="2:9">
      <c r="B118" s="38"/>
      <c r="C118" s="43" t="s">
        <v>136</v>
      </c>
      <c r="D118" s="37"/>
      <c r="E118" s="44" t="s">
        <v>190</v>
      </c>
      <c r="F118" s="73"/>
      <c r="G118" s="67"/>
      <c r="H118" s="80">
        <f>H104+H111</f>
        <v>37278784.07</v>
      </c>
      <c r="I118" s="27"/>
    </row>
    <row r="119" spans="2:9">
      <c r="B119" s="38"/>
      <c r="C119" s="45"/>
      <c r="D119" s="38"/>
      <c r="E119" s="46"/>
      <c r="F119" s="73"/>
      <c r="G119" s="73"/>
      <c r="H119" s="73"/>
      <c r="I119" s="27"/>
    </row>
    <row r="120" spans="2:9">
      <c r="B120" s="38"/>
      <c r="C120" s="43" t="s">
        <v>138</v>
      </c>
      <c r="D120" s="37"/>
      <c r="E120" s="44" t="s">
        <v>191</v>
      </c>
      <c r="F120" s="73"/>
      <c r="G120" s="73"/>
      <c r="H120" s="73"/>
      <c r="I120" s="27"/>
    </row>
    <row r="121" spans="2:9">
      <c r="B121" s="38"/>
      <c r="C121" s="45"/>
      <c r="D121" s="38"/>
      <c r="E121" s="46"/>
      <c r="F121" s="73"/>
      <c r="G121" s="73"/>
      <c r="H121" s="73"/>
      <c r="I121" s="27"/>
    </row>
    <row r="122" spans="2:9">
      <c r="B122" s="38"/>
      <c r="C122" s="45"/>
      <c r="D122" s="45" t="s">
        <v>99</v>
      </c>
      <c r="E122" s="46" t="s">
        <v>192</v>
      </c>
      <c r="F122" s="73"/>
      <c r="G122" s="73"/>
      <c r="H122" s="73"/>
      <c r="I122" s="27"/>
    </row>
    <row r="123" spans="2:9">
      <c r="B123" s="38"/>
      <c r="C123" s="45"/>
      <c r="D123" s="45"/>
      <c r="E123" s="46" t="s">
        <v>193</v>
      </c>
      <c r="F123" s="73"/>
      <c r="G123" s="73"/>
      <c r="H123" s="73"/>
      <c r="I123" s="27"/>
    </row>
    <row r="124" spans="2:9">
      <c r="B124" s="38"/>
      <c r="C124" s="45"/>
      <c r="D124" s="45"/>
      <c r="E124" s="46" t="s">
        <v>194</v>
      </c>
      <c r="F124" s="71">
        <v>0</v>
      </c>
      <c r="G124" s="73"/>
      <c r="H124" s="73"/>
      <c r="I124" s="27"/>
    </row>
    <row r="125" spans="2:9">
      <c r="B125" s="38"/>
      <c r="C125" s="45"/>
      <c r="D125" s="45"/>
      <c r="E125" s="46" t="s">
        <v>195</v>
      </c>
      <c r="F125" s="71">
        <v>0</v>
      </c>
      <c r="G125" s="73"/>
      <c r="H125" s="73"/>
      <c r="I125" s="27"/>
    </row>
    <row r="126" spans="2:9">
      <c r="B126" s="38"/>
      <c r="C126" s="45"/>
      <c r="D126" s="45"/>
      <c r="E126" s="46" t="s">
        <v>196</v>
      </c>
      <c r="F126" s="71">
        <v>0</v>
      </c>
      <c r="G126" s="73"/>
      <c r="H126" s="73"/>
      <c r="I126" s="27"/>
    </row>
    <row r="127" spans="2:9">
      <c r="B127" s="38"/>
      <c r="C127" s="45"/>
      <c r="D127" s="45"/>
      <c r="E127" s="46" t="s">
        <v>197</v>
      </c>
      <c r="F127" s="71">
        <v>0</v>
      </c>
      <c r="G127" s="73"/>
      <c r="H127" s="73"/>
      <c r="I127" s="27"/>
    </row>
    <row r="128" spans="2:9">
      <c r="B128" s="38"/>
      <c r="C128" s="45"/>
      <c r="D128" s="45"/>
      <c r="E128" s="46" t="s">
        <v>198</v>
      </c>
      <c r="F128" s="71">
        <v>0</v>
      </c>
      <c r="G128" s="73"/>
      <c r="H128" s="73"/>
      <c r="I128" s="27"/>
    </row>
    <row r="129" spans="2:9">
      <c r="B129" s="38"/>
      <c r="C129" s="45"/>
      <c r="D129" s="45"/>
      <c r="E129" s="46" t="s">
        <v>199</v>
      </c>
      <c r="F129" s="71">
        <v>0</v>
      </c>
      <c r="G129" s="73"/>
      <c r="H129" s="73"/>
      <c r="I129" s="27"/>
    </row>
    <row r="130" spans="2:9">
      <c r="B130" s="38"/>
      <c r="C130" s="45"/>
      <c r="D130" s="45"/>
      <c r="E130" s="46" t="s">
        <v>200</v>
      </c>
      <c r="F130" s="71">
        <v>0</v>
      </c>
      <c r="G130" s="73"/>
      <c r="H130" s="73"/>
      <c r="I130" s="27"/>
    </row>
    <row r="131" spans="2:9">
      <c r="B131" s="38"/>
      <c r="C131" s="45"/>
      <c r="D131" s="45"/>
      <c r="E131" s="46" t="s">
        <v>201</v>
      </c>
      <c r="F131" s="73"/>
      <c r="G131" s="79">
        <f>SUM(F124:F130)</f>
        <v>0</v>
      </c>
      <c r="H131" s="73"/>
      <c r="I131" s="27"/>
    </row>
    <row r="132" spans="2:9">
      <c r="B132" s="38"/>
      <c r="C132" s="45"/>
      <c r="D132" s="45" t="s">
        <v>101</v>
      </c>
      <c r="E132" s="46" t="s">
        <v>202</v>
      </c>
      <c r="F132" s="73"/>
      <c r="G132" s="73"/>
      <c r="H132" s="73"/>
      <c r="I132" s="27"/>
    </row>
    <row r="133" spans="2:9">
      <c r="B133" s="38"/>
      <c r="C133" s="45"/>
      <c r="D133" s="45"/>
      <c r="E133" s="46" t="s">
        <v>203</v>
      </c>
      <c r="F133" s="71">
        <v>0</v>
      </c>
      <c r="G133" s="73"/>
      <c r="H133" s="73"/>
      <c r="I133" s="27"/>
    </row>
    <row r="134" spans="2:9">
      <c r="B134" s="38"/>
      <c r="C134" s="45"/>
      <c r="D134" s="45"/>
      <c r="E134" s="46" t="s">
        <v>204</v>
      </c>
      <c r="F134" s="71">
        <v>0</v>
      </c>
      <c r="G134" s="73"/>
      <c r="H134" s="73"/>
      <c r="I134" s="27"/>
    </row>
    <row r="135" spans="2:9">
      <c r="B135" s="38"/>
      <c r="C135" s="45"/>
      <c r="D135" s="45"/>
      <c r="E135" s="46" t="s">
        <v>205</v>
      </c>
      <c r="F135" s="71">
        <v>0</v>
      </c>
      <c r="G135" s="73"/>
      <c r="H135" s="73"/>
      <c r="I135" s="27"/>
    </row>
    <row r="136" spans="2:9">
      <c r="B136" s="38"/>
      <c r="C136" s="45"/>
      <c r="D136" s="45"/>
      <c r="E136" s="46" t="s">
        <v>206</v>
      </c>
      <c r="F136" s="71">
        <f>'Input - Horizontal BS'!D46+'Input - Horizontal BS'!D44</f>
        <v>518519</v>
      </c>
      <c r="G136" s="73"/>
      <c r="H136" s="73"/>
      <c r="I136" s="27"/>
    </row>
    <row r="137" spans="2:9">
      <c r="B137" s="38"/>
      <c r="C137" s="45"/>
      <c r="D137" s="45"/>
      <c r="E137" s="46" t="s">
        <v>207</v>
      </c>
      <c r="F137" s="73"/>
      <c r="G137" s="79">
        <f>SUM(F133:F136)</f>
        <v>518519</v>
      </c>
      <c r="H137" s="73"/>
      <c r="I137" s="27"/>
    </row>
    <row r="138" spans="2:9">
      <c r="B138" s="38"/>
      <c r="C138" s="45"/>
      <c r="D138" s="45"/>
      <c r="E138" s="46"/>
      <c r="F138" s="73"/>
      <c r="G138" s="73"/>
      <c r="H138" s="73"/>
      <c r="I138" s="27"/>
    </row>
    <row r="139" spans="2:9">
      <c r="B139" s="38"/>
      <c r="C139" s="45"/>
      <c r="D139" s="45" t="s">
        <v>103</v>
      </c>
      <c r="E139" s="46" t="s">
        <v>208</v>
      </c>
      <c r="F139" s="73"/>
      <c r="G139" s="73"/>
      <c r="H139" s="80">
        <f>G131+G137</f>
        <v>518519</v>
      </c>
      <c r="I139" s="27"/>
    </row>
    <row r="140" spans="2:9">
      <c r="B140" s="38"/>
      <c r="C140" s="45"/>
      <c r="D140" s="45"/>
      <c r="E140" s="46"/>
      <c r="F140" s="73"/>
      <c r="G140" s="73"/>
      <c r="H140" s="73"/>
      <c r="I140" s="27"/>
    </row>
    <row r="141" spans="2:9">
      <c r="B141" s="27"/>
      <c r="C141" s="43" t="s">
        <v>140</v>
      </c>
      <c r="D141" s="36"/>
      <c r="E141" s="44" t="s">
        <v>209</v>
      </c>
      <c r="F141" s="73"/>
      <c r="G141" s="73"/>
      <c r="H141" s="73"/>
      <c r="I141" s="52">
        <f>H118-H139</f>
        <v>36760265.07</v>
      </c>
    </row>
    <row r="142" spans="2:9">
      <c r="B142" s="38"/>
      <c r="C142" s="45"/>
      <c r="D142" s="45"/>
      <c r="E142" s="46"/>
      <c r="F142" s="73"/>
      <c r="G142" s="73"/>
      <c r="H142" s="73"/>
      <c r="I142" s="27"/>
    </row>
    <row r="143" spans="2:9">
      <c r="B143" s="53">
        <v>4</v>
      </c>
      <c r="C143" s="53"/>
      <c r="D143" s="53"/>
      <c r="E143" s="53"/>
      <c r="F143" s="73"/>
      <c r="G143" s="73"/>
      <c r="H143" s="73"/>
      <c r="I143" s="27"/>
    </row>
    <row r="144" spans="2:9">
      <c r="B144" s="45"/>
      <c r="C144" s="38" t="s">
        <v>96</v>
      </c>
      <c r="D144" s="38"/>
      <c r="E144" s="46" t="s">
        <v>216</v>
      </c>
      <c r="F144" s="71"/>
      <c r="G144" s="73"/>
      <c r="H144" s="73"/>
      <c r="I144" s="27"/>
    </row>
    <row r="145" spans="2:9">
      <c r="B145" s="45"/>
      <c r="C145" s="38" t="s">
        <v>134</v>
      </c>
      <c r="D145" s="38"/>
      <c r="E145" s="46" t="s">
        <v>217</v>
      </c>
      <c r="F145" s="71"/>
      <c r="G145" s="73"/>
      <c r="H145" s="73"/>
      <c r="I145" s="27"/>
    </row>
    <row r="146" spans="2:9">
      <c r="B146" s="45"/>
      <c r="C146" s="38" t="s">
        <v>136</v>
      </c>
      <c r="D146" s="38"/>
      <c r="E146" s="46" t="s">
        <v>218</v>
      </c>
      <c r="F146" s="71"/>
      <c r="G146" s="73"/>
      <c r="H146" s="73"/>
      <c r="I146" s="27"/>
    </row>
    <row r="147" spans="2:9">
      <c r="B147" s="45"/>
      <c r="C147" s="38" t="s">
        <v>138</v>
      </c>
      <c r="D147" s="38"/>
      <c r="E147" s="46" t="s">
        <v>219</v>
      </c>
      <c r="F147" s="71"/>
      <c r="G147" s="73"/>
      <c r="H147" s="73"/>
      <c r="I147" s="52">
        <f>SUM(F144:F147)</f>
        <v>0</v>
      </c>
    </row>
    <row r="148" spans="2:9">
      <c r="B148" s="24"/>
      <c r="C148" s="38"/>
      <c r="D148" s="38"/>
      <c r="E148" s="46"/>
      <c r="F148" s="73"/>
      <c r="G148" s="73"/>
      <c r="H148" s="73"/>
      <c r="I148" s="27"/>
    </row>
    <row r="149" spans="2:9" ht="18.75">
      <c r="B149" s="62">
        <v>5</v>
      </c>
      <c r="C149" s="54"/>
      <c r="D149" s="54"/>
      <c r="E149" s="62" t="s">
        <v>210</v>
      </c>
      <c r="F149" s="85"/>
      <c r="G149" s="85"/>
      <c r="H149" s="85"/>
      <c r="I149" s="63">
        <f>SUM(I49:I147)</f>
        <v>63762367.07</v>
      </c>
    </row>
  </sheetData>
  <mergeCells count="3">
    <mergeCell ref="B47:D47"/>
    <mergeCell ref="C1:H1"/>
    <mergeCell ref="B3:C3"/>
  </mergeCells>
  <pageMargins left="0.7" right="0.7" top="0.75" bottom="0.75" header="0.3" footer="0.3"/>
  <ignoredErrors>
    <ignoredError sqref="F66" formulaRange="1"/>
  </ignoredErrors>
  <legacyDrawing r:id="rId1"/>
  <controls>
    <control shapeId="3142" r:id="rId2" name="Control 70"/>
    <control shapeId="3141" r:id="rId3" name="Control 69"/>
    <control shapeId="3140" r:id="rId4" name="Control 68"/>
    <control shapeId="3139" r:id="rId5" name="Control 67"/>
    <control shapeId="3138" r:id="rId6" name="Control 66"/>
    <control shapeId="3137" r:id="rId7" name="Control 65"/>
    <control shapeId="3136" r:id="rId8" name="Control 64"/>
    <control shapeId="3135" r:id="rId9" name="Control 63"/>
    <control shapeId="3134" r:id="rId10" name="Control 62"/>
    <control shapeId="3133" r:id="rId11" name="Control 61"/>
    <control shapeId="3132" r:id="rId12" name="Control 60"/>
    <control shapeId="3131" r:id="rId13" name="Control 59"/>
    <control shapeId="3130" r:id="rId14" name="Control 58"/>
    <control shapeId="3129" r:id="rId15" name="Control 57"/>
    <control shapeId="3128" r:id="rId16" name="Control 56"/>
    <control shapeId="3127" r:id="rId17" name="Control 55"/>
    <control shapeId="3126" r:id="rId18" name="Control 54"/>
    <control shapeId="3125" r:id="rId19" name="Control 53"/>
    <control shapeId="3124" r:id="rId20" name="Control 52"/>
    <control shapeId="3123" r:id="rId21" name="Control 51"/>
    <control shapeId="3122" r:id="rId22" name="Control 50"/>
    <control shapeId="3121" r:id="rId23" name="Control 49"/>
    <control shapeId="3120" r:id="rId24" name="Control 48"/>
    <control shapeId="3119" r:id="rId25" name="Control 47"/>
    <control shapeId="3118" r:id="rId26" name="Control 46"/>
    <control shapeId="3117" r:id="rId27" name="Control 45"/>
    <control shapeId="3116" r:id="rId28" name="Control 44"/>
    <control shapeId="3115" r:id="rId29" name="Control 43"/>
    <control shapeId="3114" r:id="rId30" name="Control 42"/>
    <control shapeId="3113" r:id="rId31" name="Control 41"/>
    <control shapeId="3112" r:id="rId32" name="Control 40"/>
    <control shapeId="3111" r:id="rId33" name="Control 39"/>
    <control shapeId="3110" r:id="rId34" name="Control 38"/>
    <control shapeId="3109" r:id="rId35" name="Control 37"/>
    <control shapeId="3108" r:id="rId36" name="Control 36"/>
    <control shapeId="3107" r:id="rId37" name="Control 35"/>
    <control shapeId="3106" r:id="rId38" name="Control 34"/>
    <control shapeId="3105" r:id="rId39" name="Control 33"/>
    <control shapeId="3104" r:id="rId40" name="Control 32"/>
    <control shapeId="3103" r:id="rId41" name="Control 31"/>
    <control shapeId="3102" r:id="rId42" name="Control 30"/>
    <control shapeId="3101" r:id="rId43" name="Control 29"/>
    <control shapeId="3100" r:id="rId44" name="Control 28"/>
    <control shapeId="3099" r:id="rId45" name="Control 27"/>
    <control shapeId="3098" r:id="rId46" name="Control 26"/>
    <control shapeId="3097" r:id="rId47" name="Control 25"/>
    <control shapeId="3096" r:id="rId48" name="Control 24"/>
    <control shapeId="3095" r:id="rId49" name="Control 23"/>
    <control shapeId="3094" r:id="rId50" name="Control 22"/>
    <control shapeId="3093" r:id="rId51" name="Control 21"/>
    <control shapeId="3092" r:id="rId52" name="Control 20"/>
    <control shapeId="3091" r:id="rId53" name="Control 19"/>
    <control shapeId="3090" r:id="rId54" name="Control 18"/>
    <control shapeId="3089" r:id="rId55" name="Control 17"/>
    <control shapeId="3088" r:id="rId56" name="Control 16"/>
    <control shapeId="3087" r:id="rId57" name="Control 15"/>
    <control shapeId="3086" r:id="rId58" name="Control 14"/>
    <control shapeId="3085" r:id="rId59" name="Control 13"/>
    <control shapeId="3084" r:id="rId60" name="Control 12"/>
    <control shapeId="3083" r:id="rId61" name="Control 11"/>
    <control shapeId="3082" r:id="rId62" name="Control 10"/>
    <control shapeId="3081" r:id="rId63" name="Control 9"/>
    <control shapeId="3080" r:id="rId64" name="Control 8"/>
    <control shapeId="3079" r:id="rId65" name="Control 7"/>
    <control shapeId="3078" r:id="rId66" name="Control 6"/>
    <control shapeId="3077" r:id="rId67" name="Control 5"/>
    <control shapeId="3076" r:id="rId68" name="Control 4"/>
    <control shapeId="3075" r:id="rId69" name="Control 3"/>
    <control shapeId="3074" r:id="rId70" name="Control 2"/>
    <control shapeId="3073" r:id="rId71" name="Control 1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Data</vt:lpstr>
      <vt:lpstr>Input - Horizontal BS</vt:lpstr>
      <vt:lpstr>Output - Vertical BS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Cresoc</dc:creator>
  <cp:lastModifiedBy>SHCOPCCANON</cp:lastModifiedBy>
  <dcterms:created xsi:type="dcterms:W3CDTF">2017-02-13T13:05:35Z</dcterms:created>
  <dcterms:modified xsi:type="dcterms:W3CDTF">2017-03-21T13:04:28Z</dcterms:modified>
</cp:coreProperties>
</file>