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definedNames>
    <definedName name="_xlnm._FilterDatabase" localSheetId="0" hidden="1">Sheet2!$A$7:$I$28</definedName>
    <definedName name="_xlnm.Print_Area" localSheetId="0">Sheet2!$A$1:$J$28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  <c r="G25" i="2"/>
  <c r="F16" i="2" l="1"/>
  <c r="G16" i="2" s="1"/>
  <c r="F12" i="2"/>
  <c r="F10" i="2"/>
  <c r="G14" i="2"/>
  <c r="H14" i="2"/>
  <c r="G15" i="2"/>
  <c r="H15" i="2"/>
  <c r="G17" i="2"/>
  <c r="H17" i="2"/>
  <c r="G18" i="2"/>
  <c r="H18" i="2"/>
  <c r="G19" i="2"/>
  <c r="H19" i="2"/>
  <c r="G20" i="2"/>
  <c r="H20" i="2"/>
  <c r="G21" i="2"/>
  <c r="H21" i="2"/>
  <c r="G22" i="2"/>
  <c r="H22" i="2"/>
  <c r="F23" i="2" l="1"/>
  <c r="H16" i="2"/>
  <c r="I16" i="2" s="1"/>
  <c r="I19" i="2"/>
  <c r="I20" i="2"/>
  <c r="I15" i="2"/>
  <c r="I21" i="2"/>
  <c r="I18" i="2"/>
  <c r="I22" i="2"/>
  <c r="I17" i="2"/>
  <c r="I14" i="2"/>
  <c r="G10" i="2"/>
  <c r="H10" i="2"/>
  <c r="G11" i="2"/>
  <c r="H11" i="2"/>
  <c r="G12" i="2"/>
  <c r="H12" i="2"/>
  <c r="G13" i="2"/>
  <c r="H13" i="2"/>
  <c r="G9" i="2"/>
  <c r="H9" i="2"/>
  <c r="G28" i="2"/>
  <c r="H28" i="2"/>
  <c r="H8" i="2"/>
  <c r="G8" i="2"/>
  <c r="G23" i="2" s="1"/>
  <c r="H23" i="2" l="1"/>
  <c r="I8" i="2"/>
  <c r="I25" i="2"/>
  <c r="I12" i="2"/>
  <c r="I11" i="2"/>
  <c r="I10" i="2"/>
  <c r="I28" i="2"/>
  <c r="I9" i="2"/>
  <c r="I13" i="2"/>
  <c r="I23" i="2" l="1"/>
  <c r="H4" i="2"/>
  <c r="G4" i="2"/>
  <c r="F5" i="2" l="1"/>
  <c r="G5" i="2"/>
  <c r="I4" i="2" l="1"/>
  <c r="H5" i="2"/>
  <c r="I5" i="2" l="1"/>
</calcChain>
</file>

<file path=xl/sharedStrings.xml><?xml version="1.0" encoding="utf-8"?>
<sst xmlns="http://schemas.openxmlformats.org/spreadsheetml/2006/main" count="52" uniqueCount="31">
  <si>
    <t>Date</t>
  </si>
  <si>
    <t>Gross Amount</t>
  </si>
  <si>
    <t>SGST</t>
  </si>
  <si>
    <t>CGST</t>
  </si>
  <si>
    <t>Total</t>
  </si>
  <si>
    <t>Company Name</t>
  </si>
  <si>
    <t>GST No</t>
  </si>
  <si>
    <t>27BJPPK5004B1ZI</t>
  </si>
  <si>
    <t>TIRUPATI PAINTS</t>
  </si>
  <si>
    <t>27CXQPM2596G1ZT</t>
  </si>
  <si>
    <t>MAHAVIR COLOUR COMPANY LLP</t>
  </si>
  <si>
    <t>27ABEFM9526A1ZD</t>
  </si>
  <si>
    <t>Rate</t>
  </si>
  <si>
    <t>NEW BOMBAY PAINTS</t>
  </si>
  <si>
    <t>Bill No</t>
  </si>
  <si>
    <t>NET PAY</t>
  </si>
  <si>
    <t>SHREE SHANTI JAIN STORES</t>
  </si>
  <si>
    <t>27AACFS4125N1Z2</t>
  </si>
  <si>
    <t>SSJS/2070</t>
  </si>
  <si>
    <t>MCC/18-19/02769</t>
  </si>
  <si>
    <t>VIJAY SALES</t>
  </si>
  <si>
    <t>MCC/18-19/030012</t>
  </si>
  <si>
    <t>SSJS/2094</t>
  </si>
  <si>
    <t>MCC/18-19/02846</t>
  </si>
  <si>
    <t>SSJS/2043</t>
  </si>
  <si>
    <t>27AAAFV0219J1ZB</t>
  </si>
  <si>
    <t>MCC/18-19/02704</t>
  </si>
  <si>
    <t>Take next month</t>
  </si>
  <si>
    <t>RATNA REFRESHMENTS</t>
  </si>
  <si>
    <t>27AAAPG91188R1Z9</t>
  </si>
  <si>
    <t>Arun Phadtare GST Working Feb 19 - 27ANJPP7235Q1Z4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</si>
</sst>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 applyFill="1"/>
    <xf numFmtId="0" fontId="0" fillId="0" borderId="0" xfId="0" applyFill="1" applyBorder="1"/>
    <xf numFmtId="14" fontId="0" fillId="0" borderId="0" xfId="0" applyNumberFormat="1" applyFill="1" applyBorder="1"/>
    <xf numFmtId="164" fontId="0" fillId="0" borderId="1" xfId="1" applyNumberFormat="1" applyFont="1" applyFill="1" applyBorder="1" applyAlignment="1"/>
    <xf numFmtId="164" fontId="0" fillId="0" borderId="0" xfId="1" applyNumberFormat="1" applyFont="1" applyFill="1" applyBorder="1"/>
    <xf numFmtId="164" fontId="2" fillId="0" borderId="2" xfId="1" applyNumberFormat="1" applyFont="1" applyFill="1" applyBorder="1" applyAlignment="1"/>
    <xf numFmtId="9" fontId="0" fillId="0" borderId="1" xfId="2" applyFont="1" applyFill="1" applyBorder="1" applyAlignment="1"/>
    <xf numFmtId="164" fontId="0" fillId="0" borderId="1" xfId="1" applyNumberFormat="1" applyFont="1" applyFill="1" applyBorder="1"/>
    <xf numFmtId="164" fontId="2" fillId="0" borderId="2" xfId="1" applyNumberFormat="1" applyFont="1" applyFill="1" applyBorder="1"/>
    <xf numFmtId="164" fontId="2" fillId="0" borderId="3" xfId="0" applyNumberFormat="1" applyFont="1" applyFill="1" applyBorder="1"/>
    <xf numFmtId="164" fontId="2" fillId="0" borderId="4" xfId="0" applyNumberFormat="1" applyFont="1" applyFill="1" applyBorder="1"/>
    <xf numFmtId="164" fontId="2" fillId="0" borderId="5" xfId="0" applyNumberFormat="1" applyFont="1" applyFill="1" applyBorder="1"/>
    <xf numFmtId="9" fontId="2" fillId="0" borderId="2" xfId="2" applyFont="1" applyFill="1" applyBorder="1" applyAlignment="1"/>
    <xf numFmtId="9" fontId="2" fillId="0" borderId="2" xfId="2" applyFont="1" applyFill="1" applyBorder="1"/>
    <xf numFmtId="0" fontId="2" fillId="0" borderId="0" xfId="0" applyFont="1" applyFill="1" applyAlignment="1"/>
    <xf numFmtId="164" fontId="0" fillId="0" borderId="0" xfId="1" applyNumberFormat="1" applyFont="1" applyFill="1"/>
    <xf numFmtId="43" fontId="0" fillId="0" borderId="1" xfId="1" applyNumberFormat="1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9" fontId="2" fillId="0" borderId="0" xfId="2" applyFont="1" applyFill="1" applyBorder="1" applyAlignment="1"/>
    <xf numFmtId="164" fontId="2" fillId="0" borderId="0" xfId="1" applyNumberFormat="1" applyFont="1" applyFill="1" applyBorder="1" applyAlignment="1"/>
    <xf numFmtId="14" fontId="2" fillId="0" borderId="1" xfId="0" applyNumberFormat="1" applyFont="1" applyFill="1" applyBorder="1" applyAlignment="1">
      <alignment horizontal="center"/>
    </xf>
    <xf numFmtId="9" fontId="2" fillId="0" borderId="1" xfId="2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" fontId="0" fillId="0" borderId="1" xfId="0" applyNumberFormat="1" applyFill="1" applyBorder="1"/>
    <xf numFmtId="164" fontId="2" fillId="0" borderId="0" xfId="0" applyNumberFormat="1" applyFont="1" applyFill="1" applyBorder="1"/>
    <xf numFmtId="164" fontId="0" fillId="0" borderId="0" xfId="0" applyNumberFormat="1" applyFill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9" fontId="0" fillId="0" borderId="1" xfId="2" applyFont="1" applyFill="1" applyBorder="1" applyAlignment="1">
      <alignment vertical="center"/>
    </xf>
    <xf numFmtId="164" fontId="0" fillId="0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64" fontId="0" fillId="0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view="pageBreakPreview" topLeftCell="A10" zoomScale="112" zoomScaleNormal="100" zoomScaleSheetLayoutView="112" workbookViewId="0">
      <selection activeCell="C24" sqref="C24"/>
    </sheetView>
  </sheetViews>
  <sheetFormatPr defaultRowHeight="15" x14ac:dyDescent="0.25"/>
  <cols>
    <col min="1" max="1" width="17.7109375" style="3" bestFit="1" customWidth="1"/>
    <col min="2" max="2" width="34.140625" style="3" customWidth="1"/>
    <col min="3" max="3" width="19.85546875" style="3" customWidth="1"/>
    <col min="4" max="4" width="13.28515625" style="3" customWidth="1"/>
    <col min="5" max="5" width="8.85546875" style="3" customWidth="1"/>
    <col min="6" max="6" width="13.140625" style="3" customWidth="1"/>
    <col min="7" max="8" width="10" style="3" bestFit="1" customWidth="1"/>
    <col min="9" max="9" width="11.5703125" style="3" bestFit="1" customWidth="1"/>
    <col min="10" max="10" width="15.5703125" style="3" customWidth="1"/>
    <col min="11" max="12" width="10" style="3" bestFit="1" customWidth="1"/>
    <col min="13" max="16384" width="9.140625" style="3"/>
  </cols>
  <sheetData>
    <row r="1" spans="1:12" x14ac:dyDescent="0.25">
      <c r="A1" s="27" t="s">
        <v>30</v>
      </c>
      <c r="B1" s="27"/>
      <c r="C1" s="27"/>
      <c r="D1" s="27"/>
      <c r="E1" s="27"/>
      <c r="F1" s="27"/>
      <c r="G1" s="27"/>
      <c r="H1" s="27"/>
      <c r="I1" s="27"/>
    </row>
    <row r="2" spans="1:12" x14ac:dyDescent="0.25">
      <c r="D2" s="17"/>
      <c r="E2" s="17"/>
      <c r="F2" s="17"/>
      <c r="G2" s="17"/>
      <c r="H2" s="17"/>
    </row>
    <row r="3" spans="1:12" x14ac:dyDescent="0.25">
      <c r="A3" s="20" t="s">
        <v>14</v>
      </c>
      <c r="B3" s="20" t="s">
        <v>5</v>
      </c>
      <c r="C3" s="20" t="s">
        <v>6</v>
      </c>
      <c r="D3" s="20" t="s">
        <v>0</v>
      </c>
      <c r="E3" s="20" t="s">
        <v>12</v>
      </c>
      <c r="F3" s="20" t="s">
        <v>1</v>
      </c>
      <c r="G3" s="20" t="s">
        <v>3</v>
      </c>
      <c r="H3" s="20" t="s">
        <v>2</v>
      </c>
      <c r="I3" s="20" t="s">
        <v>4</v>
      </c>
    </row>
    <row r="4" spans="1:12" x14ac:dyDescent="0.25">
      <c r="A4" s="1">
        <v>3</v>
      </c>
      <c r="B4" s="1" t="s">
        <v>28</v>
      </c>
      <c r="C4" s="1" t="s">
        <v>29</v>
      </c>
      <c r="D4" s="2">
        <v>43501</v>
      </c>
      <c r="E4" s="9">
        <v>0.18</v>
      </c>
      <c r="F4" s="6">
        <v>280005</v>
      </c>
      <c r="G4" s="10">
        <f>F4*E4/2</f>
        <v>25200.45</v>
      </c>
      <c r="H4" s="10">
        <f>F4*E4/2</f>
        <v>25200.45</v>
      </c>
      <c r="I4" s="10">
        <f>SUM(F4:H4)-E4</f>
        <v>330405.72000000003</v>
      </c>
      <c r="K4" s="18"/>
      <c r="L4" s="18"/>
    </row>
    <row r="5" spans="1:12" ht="15.75" thickBot="1" x14ac:dyDescent="0.3">
      <c r="A5" s="1"/>
      <c r="B5" s="1"/>
      <c r="C5" s="1"/>
      <c r="D5" s="2"/>
      <c r="E5" s="15"/>
      <c r="F5" s="8">
        <f>SUM(F4:F4)</f>
        <v>280005</v>
      </c>
      <c r="G5" s="8">
        <f>SUM(G4:G4)</f>
        <v>25200.45</v>
      </c>
      <c r="H5" s="8">
        <f>SUM(H4:H4)</f>
        <v>25200.45</v>
      </c>
      <c r="I5" s="8">
        <f>SUM(I4:I4)</f>
        <v>330405.72000000003</v>
      </c>
      <c r="K5" s="18"/>
      <c r="L5" s="18"/>
    </row>
    <row r="6" spans="1:12" ht="15.75" thickTop="1" x14ac:dyDescent="0.25">
      <c r="A6" s="4"/>
      <c r="B6" s="4"/>
      <c r="C6" s="4"/>
      <c r="D6" s="5"/>
      <c r="E6" s="22"/>
      <c r="F6" s="23"/>
      <c r="G6" s="23"/>
      <c r="H6" s="23"/>
      <c r="I6" s="23"/>
      <c r="K6" s="18"/>
      <c r="L6" s="18"/>
    </row>
    <row r="7" spans="1:12" s="4" customFormat="1" x14ac:dyDescent="0.25">
      <c r="A7" s="20" t="s">
        <v>14</v>
      </c>
      <c r="B7" s="20" t="s">
        <v>5</v>
      </c>
      <c r="C7" s="20" t="s">
        <v>6</v>
      </c>
      <c r="D7" s="24" t="s">
        <v>0</v>
      </c>
      <c r="E7" s="25" t="s">
        <v>12</v>
      </c>
      <c r="F7" s="26" t="s">
        <v>1</v>
      </c>
      <c r="G7" s="26" t="s">
        <v>3</v>
      </c>
      <c r="H7" s="26" t="s">
        <v>2</v>
      </c>
      <c r="I7" s="26" t="s">
        <v>4</v>
      </c>
      <c r="K7" s="7"/>
      <c r="L7" s="7"/>
    </row>
    <row r="8" spans="1:12" x14ac:dyDescent="0.25">
      <c r="A8" s="1">
        <v>50000282</v>
      </c>
      <c r="B8" s="1" t="s">
        <v>8</v>
      </c>
      <c r="C8" s="1" t="s">
        <v>9</v>
      </c>
      <c r="D8" s="2">
        <v>43524</v>
      </c>
      <c r="E8" s="9">
        <v>0.18</v>
      </c>
      <c r="F8" s="6">
        <v>7979</v>
      </c>
      <c r="G8" s="10">
        <f t="shared" ref="G8" si="0">F8*E8/2</f>
        <v>718.11</v>
      </c>
      <c r="H8" s="10">
        <f t="shared" ref="H8" si="1">F8*E8/2</f>
        <v>718.11</v>
      </c>
      <c r="I8" s="10">
        <f t="shared" ref="I8:I12" si="2">SUM(F8:H8)-E8</f>
        <v>9415.0400000000009</v>
      </c>
      <c r="K8" s="18"/>
      <c r="L8" s="18"/>
    </row>
    <row r="9" spans="1:12" s="4" customFormat="1" x14ac:dyDescent="0.25">
      <c r="A9" s="21"/>
      <c r="B9" s="1"/>
      <c r="C9" s="1"/>
      <c r="D9" s="2"/>
      <c r="E9" s="9">
        <v>0.05</v>
      </c>
      <c r="F9" s="6">
        <v>440</v>
      </c>
      <c r="G9" s="10">
        <f t="shared" ref="G9" si="3">F9*E9/2</f>
        <v>11</v>
      </c>
      <c r="H9" s="10">
        <f t="shared" ref="H9" si="4">F9*E9/2</f>
        <v>11</v>
      </c>
      <c r="I9" s="10">
        <f t="shared" si="2"/>
        <v>461.95</v>
      </c>
      <c r="K9" s="7"/>
      <c r="L9" s="7"/>
    </row>
    <row r="10" spans="1:12" s="4" customFormat="1" x14ac:dyDescent="0.25">
      <c r="A10" s="1">
        <v>1330</v>
      </c>
      <c r="B10" s="1" t="s">
        <v>13</v>
      </c>
      <c r="C10" s="1" t="s">
        <v>7</v>
      </c>
      <c r="D10" s="2">
        <v>43523</v>
      </c>
      <c r="E10" s="9">
        <v>0.18</v>
      </c>
      <c r="F10" s="6">
        <f>4866.48-57.14</f>
        <v>4809.3399999999992</v>
      </c>
      <c r="G10" s="10">
        <f t="shared" ref="G10:G13" si="5">F10*E10/2</f>
        <v>432.84059999999994</v>
      </c>
      <c r="H10" s="10">
        <f t="shared" ref="H10:H13" si="6">F10*E10/2</f>
        <v>432.84059999999994</v>
      </c>
      <c r="I10" s="10">
        <f t="shared" si="2"/>
        <v>5674.841199999998</v>
      </c>
      <c r="K10" s="7"/>
      <c r="L10" s="7"/>
    </row>
    <row r="11" spans="1:12" s="4" customFormat="1" x14ac:dyDescent="0.25">
      <c r="A11" s="1"/>
      <c r="B11" s="1"/>
      <c r="C11" s="1"/>
      <c r="D11" s="2"/>
      <c r="E11" s="9">
        <v>0.05</v>
      </c>
      <c r="F11" s="6">
        <v>57.14</v>
      </c>
      <c r="G11" s="10">
        <f t="shared" si="5"/>
        <v>1.4285000000000001</v>
      </c>
      <c r="H11" s="10">
        <f t="shared" si="6"/>
        <v>1.4285000000000001</v>
      </c>
      <c r="I11" s="10">
        <f t="shared" si="2"/>
        <v>59.947000000000003</v>
      </c>
      <c r="K11" s="7"/>
      <c r="L11" s="7"/>
    </row>
    <row r="12" spans="1:12" s="4" customFormat="1" x14ac:dyDescent="0.25">
      <c r="A12" s="21" t="s">
        <v>22</v>
      </c>
      <c r="B12" s="1" t="s">
        <v>16</v>
      </c>
      <c r="C12" s="1" t="s">
        <v>17</v>
      </c>
      <c r="D12" s="2">
        <v>43517</v>
      </c>
      <c r="E12" s="9">
        <v>0.18</v>
      </c>
      <c r="F12" s="6">
        <f>6372.45-19.04</f>
        <v>6353.41</v>
      </c>
      <c r="G12" s="10">
        <f t="shared" si="5"/>
        <v>571.80689999999993</v>
      </c>
      <c r="H12" s="10">
        <f t="shared" si="6"/>
        <v>571.80689999999993</v>
      </c>
      <c r="I12" s="10">
        <f t="shared" si="2"/>
        <v>7496.8437999999987</v>
      </c>
      <c r="K12" s="7"/>
      <c r="L12" s="7"/>
    </row>
    <row r="13" spans="1:12" s="4" customFormat="1" x14ac:dyDescent="0.25">
      <c r="A13" s="1"/>
      <c r="B13" s="1"/>
      <c r="C13" s="1"/>
      <c r="D13" s="2"/>
      <c r="E13" s="9">
        <v>0.05</v>
      </c>
      <c r="F13" s="6">
        <v>19.04</v>
      </c>
      <c r="G13" s="19">
        <f t="shared" si="5"/>
        <v>0.47599999999999998</v>
      </c>
      <c r="H13" s="19">
        <f t="shared" si="6"/>
        <v>0.47599999999999998</v>
      </c>
      <c r="I13" s="10">
        <f t="shared" ref="I13" si="7">SUM(F13:H13)-E13</f>
        <v>19.941999999999997</v>
      </c>
      <c r="K13" s="7"/>
      <c r="L13" s="7"/>
    </row>
    <row r="14" spans="1:12" s="4" customFormat="1" x14ac:dyDescent="0.25">
      <c r="A14" s="21" t="s">
        <v>23</v>
      </c>
      <c r="B14" s="1" t="s">
        <v>10</v>
      </c>
      <c r="C14" s="1" t="s">
        <v>11</v>
      </c>
      <c r="D14" s="2">
        <v>43517</v>
      </c>
      <c r="E14" s="9">
        <v>0.18</v>
      </c>
      <c r="F14" s="6">
        <v>5398.29</v>
      </c>
      <c r="G14" s="10">
        <f t="shared" ref="G14:G22" si="8">F14*E14/2</f>
        <v>485.84609999999998</v>
      </c>
      <c r="H14" s="10">
        <f t="shared" ref="H14:H22" si="9">F14*E14/2</f>
        <v>485.84609999999998</v>
      </c>
      <c r="I14" s="10">
        <f t="shared" ref="I14:I22" si="10">SUM(F14:H14)-E14</f>
        <v>6369.8021999999992</v>
      </c>
      <c r="K14" s="7"/>
      <c r="L14" s="7"/>
    </row>
    <row r="15" spans="1:12" s="4" customFormat="1" x14ac:dyDescent="0.25">
      <c r="A15" s="21" t="s">
        <v>18</v>
      </c>
      <c r="B15" s="1" t="s">
        <v>16</v>
      </c>
      <c r="C15" s="1" t="s">
        <v>17</v>
      </c>
      <c r="D15" s="2">
        <v>43515</v>
      </c>
      <c r="E15" s="9">
        <v>0.18</v>
      </c>
      <c r="F15" s="6">
        <v>2067.79</v>
      </c>
      <c r="G15" s="10">
        <f t="shared" si="8"/>
        <v>186.1011</v>
      </c>
      <c r="H15" s="10">
        <f t="shared" si="9"/>
        <v>186.1011</v>
      </c>
      <c r="I15" s="10">
        <f t="shared" si="10"/>
        <v>2439.8121999999998</v>
      </c>
      <c r="K15" s="7"/>
      <c r="L15" s="7"/>
    </row>
    <row r="16" spans="1:12" s="4" customFormat="1" x14ac:dyDescent="0.25">
      <c r="A16" s="21" t="s">
        <v>24</v>
      </c>
      <c r="B16" s="1" t="s">
        <v>16</v>
      </c>
      <c r="C16" s="1" t="s">
        <v>17</v>
      </c>
      <c r="D16" s="2">
        <v>43512</v>
      </c>
      <c r="E16" s="9">
        <v>0.18</v>
      </c>
      <c r="F16" s="6">
        <f>3802.01-47.62</f>
        <v>3754.3900000000003</v>
      </c>
      <c r="G16" s="10">
        <f t="shared" si="8"/>
        <v>337.89510000000001</v>
      </c>
      <c r="H16" s="10">
        <f t="shared" si="9"/>
        <v>337.89510000000001</v>
      </c>
      <c r="I16" s="10">
        <f t="shared" si="10"/>
        <v>4430.0002000000004</v>
      </c>
      <c r="K16" s="7"/>
      <c r="L16" s="7"/>
    </row>
    <row r="17" spans="1:12" s="4" customFormat="1" x14ac:dyDescent="0.25">
      <c r="A17" s="1"/>
      <c r="B17" s="1"/>
      <c r="C17" s="1"/>
      <c r="D17" s="2"/>
      <c r="E17" s="9">
        <v>0.05</v>
      </c>
      <c r="F17" s="6">
        <v>47.62</v>
      </c>
      <c r="G17" s="10">
        <f t="shared" si="8"/>
        <v>1.1904999999999999</v>
      </c>
      <c r="H17" s="10">
        <f t="shared" si="9"/>
        <v>1.1904999999999999</v>
      </c>
      <c r="I17" s="10">
        <f t="shared" si="10"/>
        <v>49.951000000000001</v>
      </c>
      <c r="K17" s="7"/>
      <c r="L17" s="7"/>
    </row>
    <row r="18" spans="1:12" s="4" customFormat="1" x14ac:dyDescent="0.25">
      <c r="A18" s="21" t="s">
        <v>19</v>
      </c>
      <c r="B18" s="1" t="s">
        <v>10</v>
      </c>
      <c r="C18" s="1" t="s">
        <v>11</v>
      </c>
      <c r="D18" s="2">
        <v>43509</v>
      </c>
      <c r="E18" s="9">
        <v>0.18</v>
      </c>
      <c r="F18" s="6">
        <v>5677.96</v>
      </c>
      <c r="G18" s="10">
        <f t="shared" si="8"/>
        <v>511.01639999999998</v>
      </c>
      <c r="H18" s="10">
        <f t="shared" si="9"/>
        <v>511.01639999999998</v>
      </c>
      <c r="I18" s="10">
        <f t="shared" si="10"/>
        <v>6699.8127999999997</v>
      </c>
      <c r="K18" s="7"/>
      <c r="L18" s="7"/>
    </row>
    <row r="19" spans="1:12" s="4" customFormat="1" x14ac:dyDescent="0.25">
      <c r="A19" s="1">
        <v>50000241</v>
      </c>
      <c r="B19" s="1" t="s">
        <v>8</v>
      </c>
      <c r="C19" s="1" t="s">
        <v>9</v>
      </c>
      <c r="D19" s="2">
        <v>43508</v>
      </c>
      <c r="E19" s="9">
        <v>0.18</v>
      </c>
      <c r="F19" s="6">
        <v>5346</v>
      </c>
      <c r="G19" s="10">
        <f t="shared" si="8"/>
        <v>481.14</v>
      </c>
      <c r="H19" s="10">
        <f t="shared" si="9"/>
        <v>481.14</v>
      </c>
      <c r="I19" s="10">
        <f t="shared" si="10"/>
        <v>6308.1</v>
      </c>
      <c r="K19" s="7"/>
      <c r="L19" s="7"/>
    </row>
    <row r="20" spans="1:12" s="4" customFormat="1" x14ac:dyDescent="0.25">
      <c r="A20" s="28">
        <v>163190001898</v>
      </c>
      <c r="B20" s="1" t="s">
        <v>20</v>
      </c>
      <c r="C20" s="1" t="s">
        <v>25</v>
      </c>
      <c r="D20" s="2">
        <v>43507</v>
      </c>
      <c r="E20" s="9">
        <v>0.18</v>
      </c>
      <c r="F20" s="6">
        <v>677.97</v>
      </c>
      <c r="G20" s="10">
        <f t="shared" si="8"/>
        <v>61.017299999999999</v>
      </c>
      <c r="H20" s="10">
        <f t="shared" si="9"/>
        <v>61.017299999999999</v>
      </c>
      <c r="I20" s="10">
        <f t="shared" si="10"/>
        <v>799.82460000000003</v>
      </c>
      <c r="K20" s="7"/>
      <c r="L20" s="7"/>
    </row>
    <row r="21" spans="1:12" s="4" customFormat="1" x14ac:dyDescent="0.25">
      <c r="A21" s="1"/>
      <c r="B21" s="1"/>
      <c r="C21" s="1"/>
      <c r="D21" s="2"/>
      <c r="E21" s="9">
        <v>0.12</v>
      </c>
      <c r="F21" s="6">
        <v>12410.71</v>
      </c>
      <c r="G21" s="10">
        <f t="shared" si="8"/>
        <v>744.6425999999999</v>
      </c>
      <c r="H21" s="10">
        <f t="shared" si="9"/>
        <v>744.6425999999999</v>
      </c>
      <c r="I21" s="10">
        <f t="shared" si="10"/>
        <v>13899.875199999997</v>
      </c>
      <c r="K21" s="7"/>
      <c r="L21" s="7"/>
    </row>
    <row r="22" spans="1:12" s="4" customFormat="1" x14ac:dyDescent="0.25">
      <c r="A22" s="21" t="s">
        <v>26</v>
      </c>
      <c r="B22" s="1" t="s">
        <v>10</v>
      </c>
      <c r="C22" s="1" t="s">
        <v>11</v>
      </c>
      <c r="D22" s="2">
        <v>43503</v>
      </c>
      <c r="E22" s="9">
        <v>0.18</v>
      </c>
      <c r="F22" s="6">
        <v>3016.95</v>
      </c>
      <c r="G22" s="10">
        <f t="shared" si="8"/>
        <v>271.52549999999997</v>
      </c>
      <c r="H22" s="10">
        <f t="shared" si="9"/>
        <v>271.52549999999997</v>
      </c>
      <c r="I22" s="10">
        <f t="shared" si="10"/>
        <v>3559.8209999999995</v>
      </c>
      <c r="K22" s="7"/>
      <c r="L22" s="7"/>
    </row>
    <row r="23" spans="1:12" ht="15.75" thickBot="1" x14ac:dyDescent="0.3">
      <c r="A23" s="1"/>
      <c r="B23" s="1"/>
      <c r="C23" s="1"/>
      <c r="D23" s="1"/>
      <c r="E23" s="16"/>
      <c r="F23" s="11">
        <f>SUM(F8:F22)</f>
        <v>58055.61</v>
      </c>
      <c r="G23" s="11">
        <f t="shared" ref="G23:I23" si="11">SUM(G8:G22)</f>
        <v>4816.0365999999995</v>
      </c>
      <c r="H23" s="11">
        <f t="shared" si="11"/>
        <v>4816.0365999999995</v>
      </c>
      <c r="I23" s="11">
        <f t="shared" si="11"/>
        <v>67685.56319999999</v>
      </c>
      <c r="K23" s="18"/>
      <c r="L23" s="18"/>
    </row>
    <row r="24" spans="1:12" ht="16.5" thickTop="1" thickBot="1" x14ac:dyDescent="0.3">
      <c r="F24" s="30"/>
      <c r="G24" s="30"/>
      <c r="H24" s="30"/>
      <c r="I24" s="30"/>
    </row>
    <row r="25" spans="1:12" ht="15.75" thickBot="1" x14ac:dyDescent="0.3">
      <c r="E25" s="12" t="s">
        <v>15</v>
      </c>
      <c r="F25" s="12"/>
      <c r="G25" s="13">
        <f>G5-G23</f>
        <v>20384.413400000001</v>
      </c>
      <c r="H25" s="13">
        <f>H5-H23</f>
        <v>20384.413400000001</v>
      </c>
      <c r="I25" s="14">
        <f>SUM(G25:H25)</f>
        <v>40768.826800000003</v>
      </c>
    </row>
    <row r="26" spans="1:12" x14ac:dyDescent="0.25">
      <c r="E26" s="29"/>
      <c r="F26" s="29"/>
      <c r="G26" s="29"/>
      <c r="H26" s="29"/>
      <c r="I26" s="29"/>
    </row>
    <row r="27" spans="1:12" x14ac:dyDescent="0.25">
      <c r="E27" s="29"/>
      <c r="F27" s="29"/>
      <c r="G27" s="29"/>
      <c r="H27" s="29"/>
      <c r="I27" s="29"/>
    </row>
    <row r="28" spans="1:12" s="38" customFormat="1" ht="30" x14ac:dyDescent="0.25">
      <c r="A28" s="31" t="s">
        <v>21</v>
      </c>
      <c r="B28" s="32" t="s">
        <v>10</v>
      </c>
      <c r="C28" s="32" t="s">
        <v>11</v>
      </c>
      <c r="D28" s="33">
        <v>43532</v>
      </c>
      <c r="E28" s="34">
        <v>0.18</v>
      </c>
      <c r="F28" s="35">
        <v>2584.73</v>
      </c>
      <c r="G28" s="35">
        <f>F28*E28/2</f>
        <v>232.62569999999999</v>
      </c>
      <c r="H28" s="35">
        <f>F28*E28/2</f>
        <v>232.62569999999999</v>
      </c>
      <c r="I28" s="35">
        <f>SUM(F28:H28)-E28</f>
        <v>3049.8014000000003</v>
      </c>
      <c r="J28" s="36" t="s">
        <v>27</v>
      </c>
      <c r="K28" s="37"/>
      <c r="L28" s="37"/>
    </row>
  </sheetData>
  <autoFilter ref="A7:I28">
    <sortState ref="A8:I21">
      <sortCondition ref="B8:B21"/>
      <sortCondition ref="A8:A21"/>
    </sortState>
  </autoFilter>
  <mergeCells count="1">
    <mergeCell ref="A1:I1"/>
  </mergeCells>
  <pageMargins left="0.75" right="0.23622047244094491" top="0.74803149606299213" bottom="0.74803149606299213" header="0.31496062992125984" footer="0.31496062992125984"/>
  <pageSetup scale="8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2019-03-17T13:56:26Z</dcterms:modified>
</cp:coreProperties>
</file>