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Sheet2!$A$10:$I$23</definedName>
    <definedName name="_xlnm.Print_Area" localSheetId="0">Sheet2!$A$1:$I$22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H19" i="2"/>
  <c r="I19" i="2"/>
  <c r="G8" i="2"/>
  <c r="H8" i="2"/>
  <c r="I8" i="2"/>
  <c r="F8" i="2"/>
  <c r="F16" i="2"/>
  <c r="H16" i="2" s="1"/>
  <c r="H17" i="2"/>
  <c r="G17" i="2"/>
  <c r="H15" i="2"/>
  <c r="G15" i="2"/>
  <c r="H14" i="2"/>
  <c r="G14" i="2"/>
  <c r="H13" i="2"/>
  <c r="G13" i="2"/>
  <c r="H11" i="2"/>
  <c r="G11" i="2"/>
  <c r="H12" i="2"/>
  <c r="G12" i="2"/>
  <c r="G5" i="2"/>
  <c r="H5" i="2"/>
  <c r="G6" i="2"/>
  <c r="H6" i="2"/>
  <c r="G7" i="2"/>
  <c r="H7" i="2"/>
  <c r="I11" i="2" l="1"/>
  <c r="G16" i="2"/>
  <c r="F19" i="2"/>
  <c r="I17" i="2"/>
  <c r="I16" i="2"/>
  <c r="I6" i="2"/>
  <c r="I12" i="2"/>
  <c r="I13" i="2"/>
  <c r="I15" i="2"/>
  <c r="I14" i="2"/>
  <c r="I7" i="2"/>
  <c r="I5" i="2"/>
  <c r="H4" i="2" l="1"/>
  <c r="G4" i="2"/>
  <c r="G21" i="2" l="1"/>
  <c r="I4" i="2" l="1"/>
  <c r="H21" i="2"/>
  <c r="I21" i="2" s="1"/>
</calcChain>
</file>

<file path=xl/sharedStrings.xml><?xml version="1.0" encoding="utf-8"?>
<sst xmlns="http://schemas.openxmlformats.org/spreadsheetml/2006/main" count="43" uniqueCount="26">
  <si>
    <t>Date</t>
  </si>
  <si>
    <t>Gross Amount</t>
  </si>
  <si>
    <t>SGST</t>
  </si>
  <si>
    <t>CGST</t>
  </si>
  <si>
    <t>Total</t>
  </si>
  <si>
    <t>Company Name</t>
  </si>
  <si>
    <t>GST No</t>
  </si>
  <si>
    <t>TIRUPATI PAINTS</t>
  </si>
  <si>
    <t>27CXQPM2596G1ZT</t>
  </si>
  <si>
    <t>MAHAVIR COLOUR COMPANY LLP</t>
  </si>
  <si>
    <t>27ABEFM9526A1ZD</t>
  </si>
  <si>
    <t>Rate</t>
  </si>
  <si>
    <t>Bill No</t>
  </si>
  <si>
    <t>NET PAY</t>
  </si>
  <si>
    <t>SHREE SHANTI JAIN STORES</t>
  </si>
  <si>
    <t>27AACFS4125N1Z2</t>
  </si>
  <si>
    <t>MCC/18-19/030012</t>
  </si>
  <si>
    <t>HOTEL VISHWA JYOTI</t>
  </si>
  <si>
    <t>27AAAFV0913D1ZN</t>
  </si>
  <si>
    <t>SERRAO HOSPITALITY</t>
  </si>
  <si>
    <t>27ACUFS9657F1Z7</t>
  </si>
  <si>
    <t>HOTEL SPICES</t>
  </si>
  <si>
    <t>27ABEFS7604R1ZH</t>
  </si>
  <si>
    <t>SSJS/2163</t>
  </si>
  <si>
    <t>SSJS/2159</t>
  </si>
  <si>
    <t>Arun Phadtare GST Working Mar 19 - 27ANJPP7235Q1Z4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</si>
</sst>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64" fontId="0" fillId="0" borderId="1" xfId="1" applyNumberFormat="1" applyFont="1" applyFill="1" applyBorder="1" applyAlignment="1"/>
    <xf numFmtId="164" fontId="0" fillId="0" borderId="0" xfId="1" applyNumberFormat="1" applyFont="1" applyFill="1" applyBorder="1"/>
    <xf numFmtId="164" fontId="2" fillId="0" borderId="2" xfId="1" applyNumberFormat="1" applyFont="1" applyFill="1" applyBorder="1" applyAlignment="1"/>
    <xf numFmtId="9" fontId="0" fillId="0" borderId="1" xfId="2" applyFont="1" applyFill="1" applyBorder="1" applyAlignment="1"/>
    <xf numFmtId="164" fontId="0" fillId="0" borderId="1" xfId="1" applyNumberFormat="1" applyFont="1" applyFill="1" applyBorder="1"/>
    <xf numFmtId="164" fontId="2" fillId="0" borderId="2" xfId="1" applyNumberFormat="1" applyFont="1" applyFill="1" applyBorder="1"/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9" fontId="2" fillId="0" borderId="2" xfId="2" applyFont="1" applyFill="1" applyBorder="1" applyAlignment="1"/>
    <xf numFmtId="9" fontId="2" fillId="0" borderId="2" xfId="2" applyFont="1" applyFill="1" applyBorder="1"/>
    <xf numFmtId="0" fontId="2" fillId="0" borderId="0" xfId="0" applyFont="1" applyFill="1" applyAlignment="1"/>
    <xf numFmtId="164" fontId="0" fillId="0" borderId="0" xfId="1" applyNumberFormat="1" applyFont="1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9" fontId="2" fillId="0" borderId="0" xfId="2" applyFont="1" applyFill="1" applyBorder="1" applyAlignment="1"/>
    <xf numFmtId="164" fontId="2" fillId="0" borderId="0" xfId="1" applyNumberFormat="1" applyFont="1" applyFill="1" applyBorder="1" applyAlignment="1"/>
    <xf numFmtId="14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/>
    <xf numFmtId="164" fontId="0" fillId="0" borderId="0" xfId="0" applyNumberForma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view="pageBreakPreview" zoomScale="112" zoomScaleNormal="100" zoomScaleSheetLayoutView="112" workbookViewId="0">
      <selection activeCell="H14" sqref="H14"/>
    </sheetView>
  </sheetViews>
  <sheetFormatPr defaultRowHeight="15" x14ac:dyDescent="0.25"/>
  <cols>
    <col min="1" max="1" width="17.7109375" style="2" bestFit="1" customWidth="1"/>
    <col min="2" max="2" width="29.7109375" style="2" customWidth="1"/>
    <col min="3" max="3" width="19.85546875" style="2" customWidth="1"/>
    <col min="4" max="4" width="13.28515625" style="34" customWidth="1"/>
    <col min="5" max="5" width="8.85546875" style="2" customWidth="1"/>
    <col min="6" max="6" width="13.140625" style="2" customWidth="1"/>
    <col min="7" max="8" width="10" style="2" bestFit="1" customWidth="1"/>
    <col min="9" max="9" width="11.5703125" style="2" bestFit="1" customWidth="1"/>
    <col min="10" max="10" width="15.5703125" style="2" customWidth="1"/>
    <col min="11" max="12" width="10" style="2" bestFit="1" customWidth="1"/>
    <col min="13" max="16384" width="9.140625" style="2"/>
  </cols>
  <sheetData>
    <row r="1" spans="1:12" x14ac:dyDescent="0.25">
      <c r="A1" s="27" t="s">
        <v>25</v>
      </c>
      <c r="B1" s="27"/>
      <c r="C1" s="27"/>
      <c r="D1" s="27"/>
      <c r="E1" s="27"/>
      <c r="F1" s="27"/>
      <c r="G1" s="27"/>
      <c r="H1" s="27"/>
      <c r="I1" s="27"/>
    </row>
    <row r="2" spans="1:12" x14ac:dyDescent="0.25">
      <c r="D2" s="24"/>
      <c r="E2" s="15"/>
      <c r="F2" s="15"/>
      <c r="G2" s="15"/>
      <c r="H2" s="15"/>
    </row>
    <row r="3" spans="1:12" x14ac:dyDescent="0.25">
      <c r="A3" s="17" t="s">
        <v>12</v>
      </c>
      <c r="B3" s="17" t="s">
        <v>5</v>
      </c>
      <c r="C3" s="17" t="s">
        <v>6</v>
      </c>
      <c r="D3" s="17" t="s">
        <v>0</v>
      </c>
      <c r="E3" s="17" t="s">
        <v>11</v>
      </c>
      <c r="F3" s="17" t="s">
        <v>1</v>
      </c>
      <c r="G3" s="17" t="s">
        <v>3</v>
      </c>
      <c r="H3" s="17" t="s">
        <v>2</v>
      </c>
      <c r="I3" s="17" t="s">
        <v>4</v>
      </c>
    </row>
    <row r="4" spans="1:12" x14ac:dyDescent="0.25">
      <c r="A4" s="28">
        <v>4</v>
      </c>
      <c r="B4" s="1" t="s">
        <v>17</v>
      </c>
      <c r="C4" s="1" t="s">
        <v>18</v>
      </c>
      <c r="D4" s="31">
        <v>43525</v>
      </c>
      <c r="E4" s="7">
        <v>0.18</v>
      </c>
      <c r="F4" s="29">
        <v>50000</v>
      </c>
      <c r="G4" s="8">
        <f>F4*E4/2</f>
        <v>4500</v>
      </c>
      <c r="H4" s="8">
        <f>F4*E4/2</f>
        <v>4500</v>
      </c>
      <c r="I4" s="8">
        <f>SUM(F4:H4)-E4</f>
        <v>58999.82</v>
      </c>
      <c r="K4" s="16"/>
      <c r="L4" s="16"/>
    </row>
    <row r="5" spans="1:12" x14ac:dyDescent="0.25">
      <c r="A5" s="28">
        <v>5</v>
      </c>
      <c r="B5" s="1" t="s">
        <v>19</v>
      </c>
      <c r="C5" s="1" t="s">
        <v>20</v>
      </c>
      <c r="D5" s="31">
        <v>43526</v>
      </c>
      <c r="E5" s="7">
        <v>0.18</v>
      </c>
      <c r="F5" s="29">
        <v>4000</v>
      </c>
      <c r="G5" s="8">
        <f t="shared" ref="G5:G7" si="0">F5*E5/2</f>
        <v>360</v>
      </c>
      <c r="H5" s="8">
        <f t="shared" ref="H5:H7" si="1">F5*E5/2</f>
        <v>360</v>
      </c>
      <c r="I5" s="8">
        <f t="shared" ref="I5:I7" si="2">SUM(F5:H5)-E5</f>
        <v>4719.82</v>
      </c>
      <c r="K5" s="16"/>
      <c r="L5" s="16"/>
    </row>
    <row r="6" spans="1:12" x14ac:dyDescent="0.25">
      <c r="A6" s="28">
        <v>6</v>
      </c>
      <c r="B6" s="1" t="s">
        <v>21</v>
      </c>
      <c r="C6" s="1" t="s">
        <v>22</v>
      </c>
      <c r="D6" s="31">
        <v>43529</v>
      </c>
      <c r="E6" s="7">
        <v>0.18</v>
      </c>
      <c r="F6" s="29">
        <v>25025</v>
      </c>
      <c r="G6" s="8">
        <f t="shared" si="0"/>
        <v>2252.25</v>
      </c>
      <c r="H6" s="8">
        <f t="shared" si="1"/>
        <v>2252.25</v>
      </c>
      <c r="I6" s="8">
        <f t="shared" si="2"/>
        <v>29529.32</v>
      </c>
      <c r="K6" s="16"/>
      <c r="L6" s="16"/>
    </row>
    <row r="7" spans="1:12" x14ac:dyDescent="0.25">
      <c r="A7" s="28">
        <v>7</v>
      </c>
      <c r="B7" s="1" t="s">
        <v>19</v>
      </c>
      <c r="C7" s="1" t="s">
        <v>20</v>
      </c>
      <c r="D7" s="31">
        <v>43535</v>
      </c>
      <c r="E7" s="7">
        <v>0.18</v>
      </c>
      <c r="F7" s="29">
        <v>9100</v>
      </c>
      <c r="G7" s="8">
        <f t="shared" si="0"/>
        <v>819</v>
      </c>
      <c r="H7" s="8">
        <f t="shared" si="1"/>
        <v>819</v>
      </c>
      <c r="I7" s="8">
        <f t="shared" si="2"/>
        <v>10737.82</v>
      </c>
      <c r="K7" s="16"/>
      <c r="L7" s="16"/>
    </row>
    <row r="8" spans="1:12" ht="15.75" thickBot="1" x14ac:dyDescent="0.3">
      <c r="A8" s="1"/>
      <c r="B8" s="1"/>
      <c r="C8" s="1"/>
      <c r="D8" s="31"/>
      <c r="E8" s="13"/>
      <c r="F8" s="6">
        <f>SUM(F4:F7)</f>
        <v>88125</v>
      </c>
      <c r="G8" s="6">
        <f t="shared" ref="G8:I8" si="3">SUM(G4:G7)</f>
        <v>7931.25</v>
      </c>
      <c r="H8" s="6">
        <f t="shared" si="3"/>
        <v>7931.25</v>
      </c>
      <c r="I8" s="6">
        <f t="shared" si="3"/>
        <v>103986.78</v>
      </c>
      <c r="K8" s="16"/>
      <c r="L8" s="16"/>
    </row>
    <row r="9" spans="1:12" ht="15.75" thickTop="1" x14ac:dyDescent="0.25">
      <c r="A9" s="3"/>
      <c r="B9" s="3"/>
      <c r="C9" s="3"/>
      <c r="D9" s="32"/>
      <c r="E9" s="19"/>
      <c r="F9" s="20"/>
      <c r="G9" s="20"/>
      <c r="H9" s="20"/>
      <c r="I9" s="20"/>
      <c r="K9" s="16"/>
      <c r="L9" s="16"/>
    </row>
    <row r="10" spans="1:12" s="3" customFormat="1" x14ac:dyDescent="0.25">
      <c r="A10" s="17" t="s">
        <v>12</v>
      </c>
      <c r="B10" s="17" t="s">
        <v>5</v>
      </c>
      <c r="C10" s="17" t="s">
        <v>6</v>
      </c>
      <c r="D10" s="21" t="s">
        <v>0</v>
      </c>
      <c r="E10" s="22" t="s">
        <v>11</v>
      </c>
      <c r="F10" s="23" t="s">
        <v>1</v>
      </c>
      <c r="G10" s="23" t="s">
        <v>3</v>
      </c>
      <c r="H10" s="23" t="s">
        <v>2</v>
      </c>
      <c r="I10" s="23" t="s">
        <v>4</v>
      </c>
      <c r="K10" s="5"/>
      <c r="L10" s="5"/>
    </row>
    <row r="11" spans="1:12" s="3" customFormat="1" x14ac:dyDescent="0.25">
      <c r="A11" s="18" t="s">
        <v>24</v>
      </c>
      <c r="B11" s="1" t="s">
        <v>14</v>
      </c>
      <c r="C11" s="1" t="s">
        <v>15</v>
      </c>
      <c r="D11" s="30">
        <v>43524</v>
      </c>
      <c r="E11" s="7">
        <v>0.18</v>
      </c>
      <c r="F11" s="4">
        <v>1492.51</v>
      </c>
      <c r="G11" s="8">
        <f>F11*E11/2</f>
        <v>134.32589999999999</v>
      </c>
      <c r="H11" s="8">
        <f>F11*E11/2</f>
        <v>134.32589999999999</v>
      </c>
      <c r="I11" s="8">
        <f>SUM(F11:H11)-E11</f>
        <v>1760.9818</v>
      </c>
      <c r="K11" s="5"/>
      <c r="L11" s="5"/>
    </row>
    <row r="12" spans="1:12" s="3" customFormat="1" x14ac:dyDescent="0.25">
      <c r="A12" s="18" t="s">
        <v>23</v>
      </c>
      <c r="B12" s="1" t="s">
        <v>14</v>
      </c>
      <c r="C12" s="1" t="s">
        <v>15</v>
      </c>
      <c r="D12" s="30">
        <v>43524</v>
      </c>
      <c r="E12" s="7">
        <v>0.18</v>
      </c>
      <c r="F12" s="4">
        <v>2593.15</v>
      </c>
      <c r="G12" s="8">
        <f t="shared" ref="G12:G14" si="4">F12*E12/2</f>
        <v>233.3835</v>
      </c>
      <c r="H12" s="8">
        <f t="shared" ref="H12:H14" si="5">F12*E12/2</f>
        <v>233.3835</v>
      </c>
      <c r="I12" s="8">
        <f t="shared" ref="I12:I14" si="6">SUM(F12:H12)-E12</f>
        <v>3059.7370000000001</v>
      </c>
      <c r="K12" s="5"/>
      <c r="L12" s="5"/>
    </row>
    <row r="13" spans="1:12" s="3" customFormat="1" x14ac:dyDescent="0.25">
      <c r="A13" s="18" t="s">
        <v>16</v>
      </c>
      <c r="B13" s="1" t="s">
        <v>9</v>
      </c>
      <c r="C13" s="1" t="s">
        <v>10</v>
      </c>
      <c r="D13" s="31">
        <v>43532</v>
      </c>
      <c r="E13" s="7">
        <v>0.18</v>
      </c>
      <c r="F13" s="4">
        <v>2584.73</v>
      </c>
      <c r="G13" s="8">
        <f t="shared" si="4"/>
        <v>232.62569999999999</v>
      </c>
      <c r="H13" s="8">
        <f t="shared" si="5"/>
        <v>232.62569999999999</v>
      </c>
      <c r="I13" s="8">
        <f t="shared" si="6"/>
        <v>3049.8014000000003</v>
      </c>
      <c r="K13" s="5"/>
      <c r="L13" s="5"/>
    </row>
    <row r="14" spans="1:12" s="3" customFormat="1" x14ac:dyDescent="0.25">
      <c r="A14" s="1">
        <v>50000313</v>
      </c>
      <c r="B14" s="1" t="s">
        <v>7</v>
      </c>
      <c r="C14" s="1" t="s">
        <v>8</v>
      </c>
      <c r="D14" s="31">
        <v>43543</v>
      </c>
      <c r="E14" s="7">
        <v>0.18</v>
      </c>
      <c r="F14" s="4">
        <v>10428</v>
      </c>
      <c r="G14" s="8">
        <f t="shared" si="4"/>
        <v>938.52</v>
      </c>
      <c r="H14" s="8">
        <f t="shared" si="5"/>
        <v>938.52</v>
      </c>
      <c r="I14" s="8">
        <f t="shared" si="6"/>
        <v>12304.86</v>
      </c>
      <c r="K14" s="5"/>
      <c r="L14" s="5"/>
    </row>
    <row r="15" spans="1:12" s="3" customFormat="1" x14ac:dyDescent="0.25">
      <c r="A15" s="1">
        <v>50000313</v>
      </c>
      <c r="B15" s="1" t="s">
        <v>7</v>
      </c>
      <c r="C15" s="1" t="s">
        <v>8</v>
      </c>
      <c r="D15" s="31">
        <v>43543</v>
      </c>
      <c r="E15" s="7">
        <v>0.18</v>
      </c>
      <c r="F15" s="4">
        <v>12039</v>
      </c>
      <c r="G15" s="8">
        <f t="shared" ref="G15" si="7">F15*E15/2</f>
        <v>1083.51</v>
      </c>
      <c r="H15" s="8">
        <f t="shared" ref="H15" si="8">F15*E15/2</f>
        <v>1083.51</v>
      </c>
      <c r="I15" s="8">
        <f t="shared" ref="I15" si="9">SUM(F15:H15)-E15</f>
        <v>14205.84</v>
      </c>
      <c r="K15" s="5"/>
      <c r="L15" s="5"/>
    </row>
    <row r="16" spans="1:12" s="3" customFormat="1" x14ac:dyDescent="0.25">
      <c r="A16" s="1">
        <v>50000341</v>
      </c>
      <c r="B16" s="1" t="s">
        <v>7</v>
      </c>
      <c r="C16" s="1" t="s">
        <v>8</v>
      </c>
      <c r="D16" s="31">
        <v>43555</v>
      </c>
      <c r="E16" s="7">
        <v>0.18</v>
      </c>
      <c r="F16" s="4">
        <f>1482-F17</f>
        <v>1262</v>
      </c>
      <c r="G16" s="8">
        <f t="shared" ref="G16:G17" si="10">F16*E16/2</f>
        <v>113.58</v>
      </c>
      <c r="H16" s="8">
        <f t="shared" ref="H16:H17" si="11">F16*E16/2</f>
        <v>113.58</v>
      </c>
      <c r="I16" s="8">
        <f t="shared" ref="I16:I17" si="12">SUM(F16:H16)-E16</f>
        <v>1488.9799999999998</v>
      </c>
      <c r="K16" s="5"/>
      <c r="L16" s="5"/>
    </row>
    <row r="17" spans="1:12" s="3" customFormat="1" x14ac:dyDescent="0.25">
      <c r="A17" s="1"/>
      <c r="B17" s="1"/>
      <c r="C17" s="1"/>
      <c r="D17" s="31"/>
      <c r="E17" s="7">
        <v>0.05</v>
      </c>
      <c r="F17" s="4">
        <v>220</v>
      </c>
      <c r="G17" s="8">
        <f t="shared" si="10"/>
        <v>5.5</v>
      </c>
      <c r="H17" s="8">
        <f t="shared" si="11"/>
        <v>5.5</v>
      </c>
      <c r="I17" s="8">
        <f t="shared" si="12"/>
        <v>230.95</v>
      </c>
      <c r="K17" s="5"/>
      <c r="L17" s="5"/>
    </row>
    <row r="18" spans="1:12" s="3" customFormat="1" x14ac:dyDescent="0.25">
      <c r="A18" s="17"/>
      <c r="B18" s="17"/>
      <c r="C18" s="17"/>
      <c r="D18" s="21"/>
      <c r="E18" s="22"/>
      <c r="F18" s="23"/>
      <c r="G18" s="23"/>
      <c r="H18" s="23"/>
      <c r="I18" s="23"/>
      <c r="K18" s="5"/>
      <c r="L18" s="5"/>
    </row>
    <row r="19" spans="1:12" ht="15.75" thickBot="1" x14ac:dyDescent="0.3">
      <c r="A19" s="1"/>
      <c r="B19" s="1"/>
      <c r="C19" s="1"/>
      <c r="D19" s="33"/>
      <c r="E19" s="14"/>
      <c r="F19" s="9">
        <f>SUM(F11:F18)</f>
        <v>30619.39</v>
      </c>
      <c r="G19" s="9">
        <f t="shared" ref="G19:I19" si="13">SUM(G11:G18)</f>
        <v>2741.4450999999999</v>
      </c>
      <c r="H19" s="9">
        <f t="shared" si="13"/>
        <v>2741.4450999999999</v>
      </c>
      <c r="I19" s="9">
        <f t="shared" si="13"/>
        <v>36101.150199999996</v>
      </c>
      <c r="K19" s="16"/>
      <c r="L19" s="16"/>
    </row>
    <row r="20" spans="1:12" ht="16.5" thickTop="1" thickBot="1" x14ac:dyDescent="0.3">
      <c r="F20" s="26"/>
      <c r="G20" s="26"/>
      <c r="H20" s="26"/>
      <c r="I20" s="26"/>
    </row>
    <row r="21" spans="1:12" ht="15.75" thickBot="1" x14ac:dyDescent="0.3">
      <c r="E21" s="10" t="s">
        <v>13</v>
      </c>
      <c r="F21" s="10"/>
      <c r="G21" s="11">
        <f>G8-G19</f>
        <v>5189.8049000000001</v>
      </c>
      <c r="H21" s="11">
        <f>H8-H19</f>
        <v>5189.8049000000001</v>
      </c>
      <c r="I21" s="12">
        <f>SUM(G21:H21)</f>
        <v>10379.6098</v>
      </c>
    </row>
    <row r="22" spans="1:12" x14ac:dyDescent="0.25">
      <c r="E22" s="25"/>
      <c r="F22" s="25"/>
      <c r="G22" s="25"/>
      <c r="H22" s="25"/>
      <c r="I22" s="25"/>
    </row>
    <row r="23" spans="1:12" x14ac:dyDescent="0.25">
      <c r="E23" s="25"/>
      <c r="F23" s="25"/>
      <c r="G23" s="25"/>
      <c r="H23" s="25"/>
      <c r="I23" s="25"/>
    </row>
  </sheetData>
  <autoFilter ref="A10:I23">
    <sortState ref="A8:I21">
      <sortCondition ref="B8:B21"/>
      <sortCondition ref="A8:A21"/>
    </sortState>
  </autoFilter>
  <mergeCells count="1">
    <mergeCell ref="A1:I1"/>
  </mergeCells>
  <pageMargins left="0.39370078740157483" right="0.23622047244094491" top="0.74803149606299213" bottom="0.74803149606299213" header="0.31496062992125984" footer="0.31496062992125984"/>
  <pageSetup scale="9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2019-04-14T08:56:51Z</dcterms:modified>
</cp:coreProperties>
</file>