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definedNames>
    <definedName name="_xlnm._FilterDatabase" localSheetId="0" hidden="1">Sheet2!$A$8:$I$28</definedName>
    <definedName name="_xlnm.Print_Area" localSheetId="0">Sheet2!$A$1:$I$27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G10" i="2" s="1"/>
  <c r="F11" i="2"/>
  <c r="G11" i="2" s="1"/>
  <c r="F12" i="2"/>
  <c r="G12" i="2" s="1"/>
  <c r="H12" i="2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G19" i="2" s="1"/>
  <c r="F20" i="2"/>
  <c r="H20" i="2" s="1"/>
  <c r="F21" i="2"/>
  <c r="G21" i="2" s="1"/>
  <c r="F22" i="2"/>
  <c r="G22" i="2" s="1"/>
  <c r="F9" i="2"/>
  <c r="G9" i="2" s="1"/>
  <c r="F23" i="2"/>
  <c r="H21" i="2" l="1"/>
  <c r="J21" i="2" s="1"/>
  <c r="G20" i="2"/>
  <c r="J20" i="2" s="1"/>
  <c r="H17" i="2"/>
  <c r="J17" i="2" s="1"/>
  <c r="G16" i="2"/>
  <c r="J16" i="2" s="1"/>
  <c r="H13" i="2"/>
  <c r="J13" i="2" s="1"/>
  <c r="J12" i="2"/>
  <c r="J9" i="2"/>
  <c r="H9" i="2"/>
  <c r="H22" i="2"/>
  <c r="J22" i="2" s="1"/>
  <c r="H18" i="2"/>
  <c r="J18" i="2" s="1"/>
  <c r="H14" i="2"/>
  <c r="J14" i="2" s="1"/>
  <c r="H10" i="2"/>
  <c r="J10" i="2" s="1"/>
  <c r="H19" i="2"/>
  <c r="J19" i="2" s="1"/>
  <c r="H15" i="2"/>
  <c r="J15" i="2" s="1"/>
  <c r="H11" i="2"/>
  <c r="J11" i="2" s="1"/>
  <c r="F6" i="2"/>
  <c r="G5" i="2"/>
  <c r="H5" i="2"/>
  <c r="I5" i="2" l="1"/>
  <c r="H4" i="2" l="1"/>
  <c r="H6" i="2" s="1"/>
  <c r="G4" i="2"/>
  <c r="G6" i="2" s="1"/>
  <c r="I4" i="2" l="1"/>
  <c r="I6" i="2" s="1"/>
  <c r="I24" i="2"/>
  <c r="F24" i="2"/>
  <c r="G24" i="2" l="1"/>
  <c r="G26" i="2" s="1"/>
  <c r="H24" i="2"/>
  <c r="H26" i="2" s="1"/>
  <c r="I26" i="2" l="1"/>
</calcChain>
</file>

<file path=xl/sharedStrings.xml><?xml version="1.0" encoding="utf-8"?>
<sst xmlns="http://schemas.openxmlformats.org/spreadsheetml/2006/main" count="52" uniqueCount="15">
  <si>
    <t>Date</t>
  </si>
  <si>
    <t>Gross Amount</t>
  </si>
  <si>
    <t>SGST</t>
  </si>
  <si>
    <t>CGST</t>
  </si>
  <si>
    <t>Total</t>
  </si>
  <si>
    <t>Company Name</t>
  </si>
  <si>
    <t>GST No</t>
  </si>
  <si>
    <t>Rate</t>
  </si>
  <si>
    <t>Bill No</t>
  </si>
  <si>
    <t>NET PAY</t>
  </si>
  <si>
    <t>Shree Nath Enterprises  GST Working Mar 19 - 27ALXPB6162G1ZT</t>
  </si>
  <si>
    <t>KALPANA STRUCT-CON PVT . LTD</t>
  </si>
  <si>
    <t>27AAACK5108Q1Z8</t>
  </si>
  <si>
    <t>NAVRANG STREEL TRADERS</t>
  </si>
  <si>
    <t>27AJCPM1551F1ZI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</si>
</sst>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164" fontId="0" fillId="0" borderId="1" xfId="1" applyNumberFormat="1" applyFont="1" applyFill="1" applyBorder="1" applyAlignment="1"/>
    <xf numFmtId="164" fontId="0" fillId="0" borderId="0" xfId="1" applyNumberFormat="1" applyFont="1" applyFill="1" applyBorder="1"/>
    <xf numFmtId="164" fontId="2" fillId="0" borderId="2" xfId="1" applyNumberFormat="1" applyFont="1" applyFill="1" applyBorder="1" applyAlignment="1"/>
    <xf numFmtId="9" fontId="0" fillId="0" borderId="1" xfId="2" applyFont="1" applyFill="1" applyBorder="1" applyAlignment="1"/>
    <xf numFmtId="164" fontId="0" fillId="0" borderId="1" xfId="1" applyNumberFormat="1" applyFont="1" applyFill="1" applyBorder="1"/>
    <xf numFmtId="164" fontId="2" fillId="0" borderId="2" xfId="1" applyNumberFormat="1" applyFont="1" applyFill="1" applyBorder="1"/>
    <xf numFmtId="164" fontId="2" fillId="0" borderId="3" xfId="0" applyNumberFormat="1" applyFont="1" applyFill="1" applyBorder="1"/>
    <xf numFmtId="164" fontId="2" fillId="0" borderId="4" xfId="0" applyNumberFormat="1" applyFont="1" applyFill="1" applyBorder="1"/>
    <xf numFmtId="164" fontId="2" fillId="0" borderId="5" xfId="0" applyNumberFormat="1" applyFont="1" applyFill="1" applyBorder="1"/>
    <xf numFmtId="9" fontId="2" fillId="0" borderId="2" xfId="2" applyFont="1" applyFill="1" applyBorder="1" applyAlignment="1"/>
    <xf numFmtId="9" fontId="2" fillId="0" borderId="2" xfId="2" applyFont="1" applyFill="1" applyBorder="1"/>
    <xf numFmtId="0" fontId="2" fillId="0" borderId="0" xfId="0" applyFont="1" applyFill="1" applyAlignment="1"/>
    <xf numFmtId="164" fontId="0" fillId="0" borderId="0" xfId="1" applyNumberFormat="1" applyFont="1" applyFill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9" fontId="2" fillId="0" borderId="0" xfId="2" applyFont="1" applyFill="1" applyBorder="1" applyAlignment="1"/>
    <xf numFmtId="164" fontId="2" fillId="0" borderId="0" xfId="1" applyNumberFormat="1" applyFont="1" applyFill="1" applyBorder="1" applyAlignment="1"/>
    <xf numFmtId="14" fontId="2" fillId="0" borderId="1" xfId="0" applyNumberFormat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Border="1"/>
    <xf numFmtId="164" fontId="0" fillId="0" borderId="0" xfId="0" applyNumberFormat="1" applyFill="1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1" xfId="2" applyNumberFormat="1" applyFont="1" applyFill="1" applyBorder="1" applyAlignment="1"/>
    <xf numFmtId="2" fontId="2" fillId="0" borderId="1" xfId="2" applyNumberFormat="1" applyFont="1" applyFill="1" applyBorder="1" applyAlignment="1">
      <alignment horizontal="center"/>
    </xf>
    <xf numFmtId="1" fontId="0" fillId="0" borderId="1" xfId="2" applyNumberFormat="1" applyFont="1" applyFill="1" applyBorder="1" applyAlignment="1"/>
    <xf numFmtId="164" fontId="0" fillId="0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7" zoomScale="120" zoomScaleNormal="120" zoomScaleSheetLayoutView="112" workbookViewId="0">
      <selection activeCell="F6" sqref="F6"/>
    </sheetView>
  </sheetViews>
  <sheetFormatPr defaultRowHeight="15" x14ac:dyDescent="0.25"/>
  <cols>
    <col min="1" max="1" width="17.7109375" style="2" bestFit="1" customWidth="1"/>
    <col min="2" max="2" width="29.7109375" style="2" customWidth="1"/>
    <col min="3" max="3" width="19.85546875" style="2" customWidth="1"/>
    <col min="4" max="4" width="13.28515625" style="33" customWidth="1"/>
    <col min="5" max="5" width="8.85546875" style="2" customWidth="1"/>
    <col min="6" max="6" width="13.140625" style="2" customWidth="1"/>
    <col min="7" max="8" width="10" style="2" bestFit="1" customWidth="1"/>
    <col min="9" max="9" width="11.5703125" style="2" bestFit="1" customWidth="1"/>
    <col min="10" max="10" width="7.85546875" style="2" bestFit="1" customWidth="1"/>
    <col min="11" max="12" width="10" style="2" bestFit="1" customWidth="1"/>
    <col min="13" max="16384" width="9.140625" style="2"/>
  </cols>
  <sheetData>
    <row r="1" spans="1:12" x14ac:dyDescent="0.25">
      <c r="A1" s="34" t="s">
        <v>10</v>
      </c>
      <c r="B1" s="34"/>
      <c r="C1" s="34"/>
      <c r="D1" s="34"/>
      <c r="E1" s="34"/>
      <c r="F1" s="34"/>
      <c r="G1" s="34"/>
      <c r="H1" s="34"/>
      <c r="I1" s="34"/>
    </row>
    <row r="2" spans="1:12" x14ac:dyDescent="0.25">
      <c r="D2" s="24"/>
      <c r="E2" s="15"/>
      <c r="F2" s="15"/>
      <c r="G2" s="15"/>
      <c r="H2" s="15"/>
    </row>
    <row r="3" spans="1:12" x14ac:dyDescent="0.25">
      <c r="A3" s="17" t="s">
        <v>8</v>
      </c>
      <c r="B3" s="17" t="s">
        <v>5</v>
      </c>
      <c r="C3" s="17" t="s">
        <v>6</v>
      </c>
      <c r="D3" s="17" t="s">
        <v>0</v>
      </c>
      <c r="E3" s="17" t="s">
        <v>7</v>
      </c>
      <c r="F3" s="17" t="s">
        <v>1</v>
      </c>
      <c r="G3" s="17" t="s">
        <v>3</v>
      </c>
      <c r="H3" s="17" t="s">
        <v>2</v>
      </c>
      <c r="I3" s="17" t="s">
        <v>4</v>
      </c>
    </row>
    <row r="4" spans="1:12" x14ac:dyDescent="0.25">
      <c r="A4" s="27">
        <v>4</v>
      </c>
      <c r="B4" s="1" t="s">
        <v>11</v>
      </c>
      <c r="C4" s="1" t="s">
        <v>12</v>
      </c>
      <c r="D4" s="30">
        <v>43525</v>
      </c>
      <c r="E4" s="7">
        <v>0.18</v>
      </c>
      <c r="F4" s="28">
        <v>46500</v>
      </c>
      <c r="G4" s="8">
        <f>F4*E4/2</f>
        <v>4185</v>
      </c>
      <c r="H4" s="8">
        <f>F4*E4/2</f>
        <v>4185</v>
      </c>
      <c r="I4" s="8">
        <f>SUM(F4:H4)-E4</f>
        <v>54869.82</v>
      </c>
      <c r="K4" s="16"/>
      <c r="L4" s="16"/>
    </row>
    <row r="5" spans="1:12" x14ac:dyDescent="0.25">
      <c r="A5" s="27">
        <v>5</v>
      </c>
      <c r="B5" s="1" t="s">
        <v>11</v>
      </c>
      <c r="C5" s="1" t="s">
        <v>12</v>
      </c>
      <c r="D5" s="30">
        <v>43526</v>
      </c>
      <c r="E5" s="7">
        <v>0.12</v>
      </c>
      <c r="F5" s="28">
        <v>471906</v>
      </c>
      <c r="G5" s="8">
        <f t="shared" ref="G5" si="0">F5*E5/2</f>
        <v>28314.36</v>
      </c>
      <c r="H5" s="8">
        <f t="shared" ref="H5" si="1">F5*E5/2</f>
        <v>28314.36</v>
      </c>
      <c r="I5" s="8">
        <f t="shared" ref="I5" si="2">SUM(F5:H5)-E5</f>
        <v>528534.6</v>
      </c>
      <c r="K5" s="16"/>
      <c r="L5" s="16"/>
    </row>
    <row r="6" spans="1:12" ht="15.75" thickBot="1" x14ac:dyDescent="0.3">
      <c r="A6" s="1"/>
      <c r="B6" s="1"/>
      <c r="C6" s="1"/>
      <c r="D6" s="30"/>
      <c r="E6" s="13"/>
      <c r="F6" s="6">
        <f>SUM(F4:F5)</f>
        <v>518406</v>
      </c>
      <c r="G6" s="6">
        <f>SUM(G4:G5)</f>
        <v>32499.360000000001</v>
      </c>
      <c r="H6" s="6">
        <f>SUM(H4:H5)</f>
        <v>32499.360000000001</v>
      </c>
      <c r="I6" s="6">
        <f>SUM(I4:I5)</f>
        <v>583404.41999999993</v>
      </c>
      <c r="K6" s="16"/>
      <c r="L6" s="16"/>
    </row>
    <row r="7" spans="1:12" ht="15.75" thickTop="1" x14ac:dyDescent="0.25">
      <c r="A7" s="3"/>
      <c r="B7" s="3"/>
      <c r="C7" s="3"/>
      <c r="D7" s="31"/>
      <c r="E7" s="19"/>
      <c r="F7" s="20"/>
      <c r="G7" s="20"/>
      <c r="H7" s="20"/>
      <c r="I7" s="20"/>
      <c r="K7" s="16"/>
      <c r="L7" s="16"/>
    </row>
    <row r="8" spans="1:12" s="3" customFormat="1" x14ac:dyDescent="0.25">
      <c r="A8" s="17" t="s">
        <v>8</v>
      </c>
      <c r="B8" s="17" t="s">
        <v>5</v>
      </c>
      <c r="C8" s="17" t="s">
        <v>6</v>
      </c>
      <c r="D8" s="21" t="s">
        <v>0</v>
      </c>
      <c r="E8" s="22" t="s">
        <v>7</v>
      </c>
      <c r="F8" s="23" t="s">
        <v>1</v>
      </c>
      <c r="G8" s="23" t="s">
        <v>3</v>
      </c>
      <c r="H8" s="23" t="s">
        <v>2</v>
      </c>
      <c r="I8" s="23" t="s">
        <v>4</v>
      </c>
      <c r="K8" s="5"/>
      <c r="L8" s="5"/>
    </row>
    <row r="9" spans="1:12" s="3" customFormat="1" x14ac:dyDescent="0.25">
      <c r="A9" s="18">
        <v>791</v>
      </c>
      <c r="B9" s="1" t="s">
        <v>13</v>
      </c>
      <c r="C9" s="1" t="s">
        <v>14</v>
      </c>
      <c r="D9" s="29">
        <v>43307</v>
      </c>
      <c r="E9" s="37">
        <v>18</v>
      </c>
      <c r="F9" s="4">
        <f>I9*100/(100+E9)</f>
        <v>42278.813559322036</v>
      </c>
      <c r="G9" s="8">
        <f>+F9*0.09</f>
        <v>3805.093220338983</v>
      </c>
      <c r="H9" s="8">
        <f>+F9*0.09</f>
        <v>3805.093220338983</v>
      </c>
      <c r="I9" s="8">
        <v>49889</v>
      </c>
      <c r="J9" s="38">
        <f>+F9+G9+H9</f>
        <v>49889</v>
      </c>
      <c r="K9" s="5"/>
      <c r="L9" s="5"/>
    </row>
    <row r="10" spans="1:12" s="3" customFormat="1" x14ac:dyDescent="0.25">
      <c r="A10" s="18">
        <v>792</v>
      </c>
      <c r="B10" s="1" t="s">
        <v>13</v>
      </c>
      <c r="C10" s="1" t="s">
        <v>14</v>
      </c>
      <c r="D10" s="29">
        <v>43307</v>
      </c>
      <c r="E10" s="35">
        <v>18</v>
      </c>
      <c r="F10" s="4">
        <f t="shared" ref="F10:F22" si="3">I10*100/(100+E10)</f>
        <v>41447.457627118645</v>
      </c>
      <c r="G10" s="8">
        <f t="shared" ref="G10:G22" si="4">+F10*0.09</f>
        <v>3730.2711864406779</v>
      </c>
      <c r="H10" s="8">
        <f t="shared" ref="H10:H22" si="5">+F10*0.09</f>
        <v>3730.2711864406779</v>
      </c>
      <c r="I10" s="8">
        <v>48908</v>
      </c>
      <c r="J10" s="38">
        <f t="shared" ref="J10:J22" si="6">+F10+G10+H10</f>
        <v>48908.000000000007</v>
      </c>
      <c r="K10" s="5"/>
      <c r="L10" s="5"/>
    </row>
    <row r="11" spans="1:12" s="3" customFormat="1" x14ac:dyDescent="0.25">
      <c r="A11" s="18">
        <v>798</v>
      </c>
      <c r="B11" s="1" t="s">
        <v>13</v>
      </c>
      <c r="C11" s="1" t="s">
        <v>14</v>
      </c>
      <c r="D11" s="30">
        <v>43308</v>
      </c>
      <c r="E11" s="35">
        <v>18</v>
      </c>
      <c r="F11" s="4">
        <f t="shared" si="3"/>
        <v>38588.135593220337</v>
      </c>
      <c r="G11" s="8">
        <f t="shared" si="4"/>
        <v>3472.9322033898302</v>
      </c>
      <c r="H11" s="8">
        <f t="shared" si="5"/>
        <v>3472.9322033898302</v>
      </c>
      <c r="I11" s="8">
        <v>45534</v>
      </c>
      <c r="J11" s="38">
        <f t="shared" si="6"/>
        <v>45533.999999999993</v>
      </c>
      <c r="K11" s="5"/>
      <c r="L11" s="5"/>
    </row>
    <row r="12" spans="1:12" s="3" customFormat="1" x14ac:dyDescent="0.25">
      <c r="A12" s="1">
        <v>838</v>
      </c>
      <c r="B12" s="1" t="s">
        <v>13</v>
      </c>
      <c r="C12" s="1" t="s">
        <v>14</v>
      </c>
      <c r="D12" s="30">
        <v>43314</v>
      </c>
      <c r="E12" s="35">
        <v>18</v>
      </c>
      <c r="F12" s="4">
        <f t="shared" si="3"/>
        <v>37090.677966101692</v>
      </c>
      <c r="G12" s="8">
        <f t="shared" si="4"/>
        <v>3338.1610169491523</v>
      </c>
      <c r="H12" s="8">
        <f t="shared" si="5"/>
        <v>3338.1610169491523</v>
      </c>
      <c r="I12" s="8">
        <v>43767</v>
      </c>
      <c r="J12" s="38">
        <f t="shared" si="6"/>
        <v>43767</v>
      </c>
      <c r="K12" s="5"/>
      <c r="L12" s="5"/>
    </row>
    <row r="13" spans="1:12" s="3" customFormat="1" x14ac:dyDescent="0.25">
      <c r="A13" s="1">
        <v>845</v>
      </c>
      <c r="B13" s="1" t="s">
        <v>13</v>
      </c>
      <c r="C13" s="1" t="s">
        <v>14</v>
      </c>
      <c r="D13" s="30">
        <v>43543</v>
      </c>
      <c r="E13" s="35">
        <v>18</v>
      </c>
      <c r="F13" s="4">
        <f t="shared" si="3"/>
        <v>32332.203389830509</v>
      </c>
      <c r="G13" s="8">
        <f t="shared" si="4"/>
        <v>2909.8983050847455</v>
      </c>
      <c r="H13" s="8">
        <f t="shared" si="5"/>
        <v>2909.8983050847455</v>
      </c>
      <c r="I13" s="8">
        <v>38152</v>
      </c>
      <c r="J13" s="38">
        <f t="shared" si="6"/>
        <v>38152</v>
      </c>
      <c r="K13" s="5"/>
      <c r="L13" s="5"/>
    </row>
    <row r="14" spans="1:12" s="3" customFormat="1" x14ac:dyDescent="0.25">
      <c r="A14" s="1">
        <v>852</v>
      </c>
      <c r="B14" s="1" t="s">
        <v>13</v>
      </c>
      <c r="C14" s="1" t="s">
        <v>14</v>
      </c>
      <c r="D14" s="30">
        <v>43316</v>
      </c>
      <c r="E14" s="35">
        <v>18</v>
      </c>
      <c r="F14" s="4">
        <f t="shared" si="3"/>
        <v>37500</v>
      </c>
      <c r="G14" s="8">
        <f t="shared" si="4"/>
        <v>3375</v>
      </c>
      <c r="H14" s="8">
        <f t="shared" si="5"/>
        <v>3375</v>
      </c>
      <c r="I14" s="8">
        <v>44250</v>
      </c>
      <c r="J14" s="38">
        <f t="shared" si="6"/>
        <v>44250</v>
      </c>
      <c r="K14" s="5"/>
      <c r="L14" s="5"/>
    </row>
    <row r="15" spans="1:12" s="3" customFormat="1" x14ac:dyDescent="0.25">
      <c r="A15" s="1">
        <v>866</v>
      </c>
      <c r="B15" s="1" t="s">
        <v>13</v>
      </c>
      <c r="C15" s="1" t="s">
        <v>14</v>
      </c>
      <c r="D15" s="30">
        <v>43318</v>
      </c>
      <c r="E15" s="35">
        <v>18</v>
      </c>
      <c r="F15" s="4">
        <f t="shared" si="3"/>
        <v>25000</v>
      </c>
      <c r="G15" s="8">
        <f t="shared" si="4"/>
        <v>2250</v>
      </c>
      <c r="H15" s="8">
        <f t="shared" si="5"/>
        <v>2250</v>
      </c>
      <c r="I15" s="8">
        <v>29500</v>
      </c>
      <c r="J15" s="38">
        <f t="shared" si="6"/>
        <v>29500</v>
      </c>
      <c r="K15" s="5"/>
      <c r="L15" s="5"/>
    </row>
    <row r="16" spans="1:12" s="3" customFormat="1" x14ac:dyDescent="0.25">
      <c r="A16" s="1">
        <v>1135</v>
      </c>
      <c r="B16" s="1" t="s">
        <v>13</v>
      </c>
      <c r="C16" s="1" t="s">
        <v>14</v>
      </c>
      <c r="D16" s="30">
        <v>43362</v>
      </c>
      <c r="E16" s="35">
        <v>18</v>
      </c>
      <c r="F16" s="4">
        <f t="shared" si="3"/>
        <v>76622.881355932201</v>
      </c>
      <c r="G16" s="8">
        <f t="shared" si="4"/>
        <v>6896.0593220338978</v>
      </c>
      <c r="H16" s="8">
        <f t="shared" si="5"/>
        <v>6896.0593220338978</v>
      </c>
      <c r="I16" s="8">
        <v>90415</v>
      </c>
      <c r="J16" s="38">
        <f t="shared" si="6"/>
        <v>90414.999999999985</v>
      </c>
      <c r="K16" s="5"/>
      <c r="L16" s="5"/>
    </row>
    <row r="17" spans="1:12" s="3" customFormat="1" x14ac:dyDescent="0.25">
      <c r="A17" s="1">
        <v>1141</v>
      </c>
      <c r="B17" s="1" t="s">
        <v>13</v>
      </c>
      <c r="C17" s="1" t="s">
        <v>14</v>
      </c>
      <c r="D17" s="30">
        <v>43363</v>
      </c>
      <c r="E17" s="35">
        <v>18</v>
      </c>
      <c r="F17" s="4">
        <f t="shared" si="3"/>
        <v>50495.762711864409</v>
      </c>
      <c r="G17" s="8">
        <f t="shared" si="4"/>
        <v>4544.6186440677966</v>
      </c>
      <c r="H17" s="8">
        <f t="shared" si="5"/>
        <v>4544.6186440677966</v>
      </c>
      <c r="I17" s="8">
        <v>59585</v>
      </c>
      <c r="J17" s="38">
        <f t="shared" si="6"/>
        <v>59585.000000000007</v>
      </c>
      <c r="K17" s="5"/>
      <c r="L17" s="5"/>
    </row>
    <row r="18" spans="1:12" s="3" customFormat="1" x14ac:dyDescent="0.25">
      <c r="A18" s="1">
        <v>1403</v>
      </c>
      <c r="B18" s="1" t="s">
        <v>13</v>
      </c>
      <c r="C18" s="1" t="s">
        <v>14</v>
      </c>
      <c r="D18" s="30">
        <v>43416</v>
      </c>
      <c r="E18" s="35">
        <v>18</v>
      </c>
      <c r="F18" s="4">
        <f t="shared" si="3"/>
        <v>60018.644067796609</v>
      </c>
      <c r="G18" s="8">
        <f t="shared" si="4"/>
        <v>5401.6779661016944</v>
      </c>
      <c r="H18" s="8">
        <f t="shared" si="5"/>
        <v>5401.6779661016944</v>
      </c>
      <c r="I18" s="8">
        <v>70822</v>
      </c>
      <c r="J18" s="38">
        <f t="shared" si="6"/>
        <v>70822</v>
      </c>
      <c r="K18" s="5"/>
      <c r="L18" s="5"/>
    </row>
    <row r="19" spans="1:12" s="3" customFormat="1" x14ac:dyDescent="0.25">
      <c r="A19" s="1">
        <v>1419</v>
      </c>
      <c r="B19" s="1" t="s">
        <v>13</v>
      </c>
      <c r="C19" s="1" t="s">
        <v>14</v>
      </c>
      <c r="D19" s="30">
        <v>43418</v>
      </c>
      <c r="E19" s="35">
        <v>18</v>
      </c>
      <c r="F19" s="4">
        <f t="shared" si="3"/>
        <v>28983.050847457627</v>
      </c>
      <c r="G19" s="8">
        <f t="shared" si="4"/>
        <v>2608.4745762711864</v>
      </c>
      <c r="H19" s="8">
        <f t="shared" si="5"/>
        <v>2608.4745762711864</v>
      </c>
      <c r="I19" s="8">
        <v>34200</v>
      </c>
      <c r="J19" s="38">
        <f t="shared" si="6"/>
        <v>34200</v>
      </c>
      <c r="K19" s="5"/>
      <c r="L19" s="5"/>
    </row>
    <row r="20" spans="1:12" s="3" customFormat="1" x14ac:dyDescent="0.25">
      <c r="A20" s="1">
        <v>1426</v>
      </c>
      <c r="B20" s="1" t="s">
        <v>13</v>
      </c>
      <c r="C20" s="1" t="s">
        <v>14</v>
      </c>
      <c r="D20" s="30">
        <v>43419</v>
      </c>
      <c r="E20" s="35">
        <v>18</v>
      </c>
      <c r="F20" s="4">
        <f t="shared" si="3"/>
        <v>38116.949152542373</v>
      </c>
      <c r="G20" s="8">
        <f t="shared" si="4"/>
        <v>3430.5254237288136</v>
      </c>
      <c r="H20" s="8">
        <f t="shared" si="5"/>
        <v>3430.5254237288136</v>
      </c>
      <c r="I20" s="8">
        <v>44978</v>
      </c>
      <c r="J20" s="38">
        <f t="shared" si="6"/>
        <v>44978</v>
      </c>
      <c r="K20" s="5"/>
      <c r="L20" s="5"/>
    </row>
    <row r="21" spans="1:12" s="3" customFormat="1" x14ac:dyDescent="0.25">
      <c r="A21" s="1">
        <v>2196</v>
      </c>
      <c r="B21" s="1" t="s">
        <v>13</v>
      </c>
      <c r="C21" s="1" t="s">
        <v>14</v>
      </c>
      <c r="D21" s="30">
        <v>43532</v>
      </c>
      <c r="E21" s="35">
        <v>18</v>
      </c>
      <c r="F21" s="4">
        <f t="shared" si="3"/>
        <v>81332.203389830509</v>
      </c>
      <c r="G21" s="8">
        <f t="shared" si="4"/>
        <v>7319.8983050847455</v>
      </c>
      <c r="H21" s="8">
        <f t="shared" si="5"/>
        <v>7319.8983050847455</v>
      </c>
      <c r="I21" s="8">
        <v>95972</v>
      </c>
      <c r="J21" s="38">
        <f t="shared" si="6"/>
        <v>95972</v>
      </c>
      <c r="K21" s="5"/>
      <c r="L21" s="5"/>
    </row>
    <row r="22" spans="1:12" s="3" customFormat="1" x14ac:dyDescent="0.25">
      <c r="A22" s="1">
        <v>2213</v>
      </c>
      <c r="B22" s="1" t="s">
        <v>13</v>
      </c>
      <c r="C22" s="1" t="s">
        <v>14</v>
      </c>
      <c r="D22" s="30">
        <v>43534</v>
      </c>
      <c r="E22" s="35">
        <v>18</v>
      </c>
      <c r="F22" s="4">
        <f t="shared" si="3"/>
        <v>22583.050847457627</v>
      </c>
      <c r="G22" s="8">
        <f t="shared" si="4"/>
        <v>2032.4745762711864</v>
      </c>
      <c r="H22" s="8">
        <f t="shared" si="5"/>
        <v>2032.4745762711864</v>
      </c>
      <c r="I22" s="8">
        <v>26648</v>
      </c>
      <c r="J22" s="38">
        <f t="shared" si="6"/>
        <v>26648</v>
      </c>
      <c r="K22" s="5"/>
      <c r="L22" s="5"/>
    </row>
    <row r="23" spans="1:12" s="3" customFormat="1" x14ac:dyDescent="0.25">
      <c r="A23" s="17"/>
      <c r="B23" s="17"/>
      <c r="C23" s="17"/>
      <c r="D23" s="21"/>
      <c r="E23" s="36"/>
      <c r="F23" s="4">
        <f t="shared" ref="F10:F23" si="7">I23*100/118</f>
        <v>0</v>
      </c>
      <c r="G23" s="23"/>
      <c r="H23" s="23"/>
      <c r="I23" s="23"/>
      <c r="K23" s="5"/>
      <c r="L23" s="5"/>
    </row>
    <row r="24" spans="1:12" ht="15.75" thickBot="1" x14ac:dyDescent="0.3">
      <c r="A24" s="1"/>
      <c r="B24" s="1"/>
      <c r="C24" s="1"/>
      <c r="D24" s="32"/>
      <c r="E24" s="14"/>
      <c r="F24" s="9">
        <f>SUM(F9:F23)</f>
        <v>612389.83050847449</v>
      </c>
      <c r="G24" s="9">
        <f t="shared" ref="G24:I24" si="8">SUM(G9:G23)</f>
        <v>55115.08474576271</v>
      </c>
      <c r="H24" s="9">
        <f t="shared" si="8"/>
        <v>55115.08474576271</v>
      </c>
      <c r="I24" s="9">
        <f t="shared" si="8"/>
        <v>722620</v>
      </c>
      <c r="K24" s="16"/>
      <c r="L24" s="16"/>
    </row>
    <row r="25" spans="1:12" ht="16.5" thickTop="1" thickBot="1" x14ac:dyDescent="0.3">
      <c r="F25" s="26"/>
      <c r="G25" s="26"/>
      <c r="H25" s="26"/>
      <c r="I25" s="26"/>
    </row>
    <row r="26" spans="1:12" ht="15.75" thickBot="1" x14ac:dyDescent="0.3">
      <c r="E26" s="10" t="s">
        <v>9</v>
      </c>
      <c r="F26" s="10"/>
      <c r="G26" s="11">
        <f>G6-G24</f>
        <v>-22615.724745762709</v>
      </c>
      <c r="H26" s="11">
        <f>H6-H24</f>
        <v>-22615.724745762709</v>
      </c>
      <c r="I26" s="12">
        <f>SUM(G26:H26)</f>
        <v>-45231.449491525418</v>
      </c>
    </row>
    <row r="27" spans="1:12" x14ac:dyDescent="0.25">
      <c r="E27" s="25"/>
      <c r="F27" s="25"/>
      <c r="G27" s="25"/>
      <c r="H27" s="25"/>
      <c r="I27" s="25"/>
    </row>
    <row r="28" spans="1:12" x14ac:dyDescent="0.25">
      <c r="E28" s="25"/>
      <c r="F28" s="25"/>
      <c r="G28" s="25"/>
      <c r="H28" s="25"/>
      <c r="I28" s="25"/>
    </row>
  </sheetData>
  <autoFilter ref="A8:I28">
    <sortState ref="A8:I21">
      <sortCondition ref="B8:B21"/>
      <sortCondition ref="A8:A21"/>
    </sortState>
  </autoFilter>
  <mergeCells count="1">
    <mergeCell ref="A1:I1"/>
  </mergeCells>
  <pageMargins left="0.39370078740157483" right="0.23622047244094491" top="0.74803149606299213" bottom="0.74803149606299213" header="0.31496062992125984" footer="0.31496062992125984"/>
  <pageSetup scale="9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2019-04-20T11:00:09Z</dcterms:modified>
</cp:coreProperties>
</file>