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Data0\IT Returns\Patpedhi\AY 2018-19\"/>
    </mc:Choice>
  </mc:AlternateContent>
  <xr:revisionPtr revIDLastSave="0" documentId="10_ncr:8100000_{B0F8AF87-F63B-4F97-9DE3-79E9C5C5AD6B}" xr6:coauthVersionLast="34" xr6:coauthVersionMax="34" xr10:uidLastSave="{00000000-0000-0000-0000-000000000000}"/>
  <bookViews>
    <workbookView xWindow="0" yWindow="1200" windowWidth="15600" windowHeight="8340" tabRatio="779" activeTab="3" xr2:uid="{00000000-000D-0000-FFFF-FFFF00000000}"/>
  </bookViews>
  <sheets>
    <sheet name="Comp AY 2015-16" sheetId="6" r:id="rId1"/>
    <sheet name="Comp AY 2016-17" sheetId="7" r:id="rId2"/>
    <sheet name="Comp AY 2017-18" sheetId="8" r:id="rId3"/>
    <sheet name="Comp AY 2018-19" sheetId="9" r:id="rId4"/>
  </sheets>
  <externalReferences>
    <externalReference r:id="rId5"/>
  </externalReferences>
  <definedNames>
    <definedName name="a" localSheetId="1">#REF!</definedName>
    <definedName name="a" localSheetId="2">#REF!</definedName>
    <definedName name="a" localSheetId="3">#REF!</definedName>
    <definedName name="a">#REF!</definedName>
    <definedName name="cmb_TDS2.StateCode">[1]IT_DDTP!$H$65:$H$100</definedName>
    <definedName name="_xlnm.Print_Area" localSheetId="0">'Comp AY 2015-16'!$A$1:$G$43</definedName>
    <definedName name="_xlnm.Print_Area" localSheetId="1">'Comp AY 2016-17'!$A$1:$G$60</definedName>
    <definedName name="_xlnm.Print_Area" localSheetId="2">'Comp AY 2017-18'!$A$1:$G$43</definedName>
    <definedName name="_xlnm.Print_Area" localSheetId="3">'Comp AY 2018-19'!$A$1:$F$83</definedName>
    <definedName name="_xlnm.Print_Area">#REF!</definedName>
    <definedName name="PRINT_AREA_MI" localSheetId="0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>#REF!</definedName>
    <definedName name="_xlnm.Print_Titles" localSheetId="3">'Comp AY 2018-19'!$17:$17</definedName>
    <definedName name="sd" localSheetId="1">#REF!</definedName>
    <definedName name="sd" localSheetId="2">#REF!</definedName>
    <definedName name="sd" localSheetId="3">#REF!</definedName>
    <definedName name="s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2" i="9" l="1"/>
  <c r="F73" i="9"/>
  <c r="D70" i="9" l="1"/>
  <c r="F65" i="9"/>
  <c r="E56" i="9"/>
  <c r="E50" i="9"/>
  <c r="F58" i="9"/>
  <c r="D31" i="9"/>
  <c r="D32" i="9" s="1"/>
  <c r="D33" i="9" s="1"/>
  <c r="D24" i="9"/>
  <c r="D25" i="9" s="1"/>
  <c r="D26" i="9" s="1"/>
  <c r="G39" i="7"/>
  <c r="G43" i="7" s="1"/>
  <c r="E28" i="7"/>
  <c r="E21" i="7"/>
  <c r="F35" i="9" l="1"/>
  <c r="F67" i="9" s="1"/>
  <c r="E22" i="7"/>
  <c r="E23" i="7" s="1"/>
  <c r="E29" i="7"/>
  <c r="E30" i="7" s="1"/>
  <c r="G22" i="8"/>
  <c r="G26" i="8" s="1"/>
  <c r="G28" i="8" s="1"/>
  <c r="F30" i="8" s="1"/>
  <c r="G45" i="7"/>
  <c r="F47" i="7" s="1"/>
  <c r="F71" i="9" l="1"/>
  <c r="G32" i="7"/>
  <c r="F31" i="8"/>
  <c r="G31" i="8" s="1"/>
  <c r="G33" i="8" s="1"/>
  <c r="F48" i="7"/>
  <c r="G48" i="7" s="1"/>
  <c r="G50" i="7" s="1"/>
  <c r="G22" i="6"/>
  <c r="G26" i="6" s="1"/>
  <c r="G28" i="6" s="1"/>
  <c r="F30" i="6" l="1"/>
  <c r="F31" i="6" s="1"/>
  <c r="G31" i="6" s="1"/>
  <c r="G33" i="6" s="1"/>
</calcChain>
</file>

<file path=xl/sharedStrings.xml><?xml version="1.0" encoding="utf-8"?>
<sst xmlns="http://schemas.openxmlformats.org/spreadsheetml/2006/main" count="268" uniqueCount="84">
  <si>
    <t>Particulars</t>
  </si>
  <si>
    <t>Amt (Rs.)</t>
  </si>
  <si>
    <t>:</t>
  </si>
  <si>
    <t>Address</t>
  </si>
  <si>
    <t>Status</t>
  </si>
  <si>
    <t>INCOME TAX RETURN</t>
  </si>
  <si>
    <t>PAN</t>
  </si>
  <si>
    <t>Assessment Year</t>
  </si>
  <si>
    <t>Financial Year</t>
  </si>
  <si>
    <t>2015-2016</t>
  </si>
  <si>
    <t>Income from Business and Profession :</t>
  </si>
  <si>
    <t xml:space="preserve">COMPUTATION  OF  TOTAL  INCOME </t>
  </si>
  <si>
    <t>NIL</t>
  </si>
  <si>
    <t>Gross Total Income</t>
  </si>
  <si>
    <t>Taxable Total Income</t>
  </si>
  <si>
    <t>Add : Edu Cess</t>
  </si>
  <si>
    <t>Add : SAH Cess</t>
  </si>
  <si>
    <t>Name of the Assessee</t>
  </si>
  <si>
    <t>2014-2015</t>
  </si>
  <si>
    <t>Tax payable on total income</t>
  </si>
  <si>
    <t>Total Tax Payable</t>
  </si>
  <si>
    <t>4 AC 1247,  Near The National Sarvodaya High School,G. C Gidwani Marg, Opp. Dudheshwar Mandir, Mumbai - 400074.</t>
  </si>
  <si>
    <t>AAEAS5258B</t>
  </si>
  <si>
    <t>Date of Formation</t>
  </si>
  <si>
    <t>Other Cooperative Society</t>
  </si>
  <si>
    <t>Method of Accounting</t>
  </si>
  <si>
    <t>Nature of Business Profession</t>
  </si>
  <si>
    <t>Mercantile</t>
  </si>
  <si>
    <t>0804- Financial service providers - Co-Operative Credit Society</t>
  </si>
  <si>
    <t>Shri Om Sai Co Opperative Credit Society Limited</t>
  </si>
  <si>
    <t>Ward/ Circle</t>
  </si>
  <si>
    <t>27(3)(4), Mumbai</t>
  </si>
  <si>
    <t>Net Profit before Tax-(Where regular books of accounts maintained)</t>
  </si>
  <si>
    <t>Business : Shri Om Sai Co-Operative Credit Society</t>
  </si>
  <si>
    <t>Less: Income Considered under other heads of Income (Rental Income)</t>
  </si>
  <si>
    <t>Less: Income which is exempt - Share of Income from AOP</t>
  </si>
  <si>
    <t>Add : Disallowable items - Depreciation as per PNL</t>
  </si>
  <si>
    <t>Less: Depreciation as per IT Act, 1961</t>
  </si>
  <si>
    <t>Add : Disallowable items - TDS deducted</t>
  </si>
  <si>
    <t>Income Chargable under Head PGBP</t>
  </si>
  <si>
    <t>Less : Chapter VI-A deductions - Section 80P</t>
  </si>
  <si>
    <t>Less : TDS Paid</t>
  </si>
  <si>
    <t>Refund</t>
  </si>
  <si>
    <t>2016-17</t>
  </si>
  <si>
    <t>2016-2017</t>
  </si>
  <si>
    <t>2017-18</t>
  </si>
  <si>
    <t>Income from House property :</t>
  </si>
  <si>
    <t>Property 1 - Chembur HO</t>
  </si>
  <si>
    <t>Rent received</t>
  </si>
  <si>
    <t>Less: Property tax</t>
  </si>
  <si>
    <t>Annual Value</t>
  </si>
  <si>
    <t>Less: Standard deduction 24(a)</t>
  </si>
  <si>
    <t>Income from House property 1</t>
  </si>
  <si>
    <t>Income under the head "Income from house property"</t>
  </si>
  <si>
    <t>2018-19</t>
  </si>
  <si>
    <t>13018- Other Financial Intermediation Services - Co-Operative Credit Society</t>
  </si>
  <si>
    <t>Due Date</t>
  </si>
  <si>
    <t>Property 2 - Mankhurd Branch</t>
  </si>
  <si>
    <t>Income from House property 2</t>
  </si>
  <si>
    <t>Shri Om Sai Co-Operative Credit Society</t>
  </si>
  <si>
    <t>a. House Property</t>
  </si>
  <si>
    <t>b. Other sources</t>
  </si>
  <si>
    <t>Expenses debited to profit and loss account considered under other heads of income</t>
  </si>
  <si>
    <t>a. Provision for bad and doubtful debts [36(1)(viia)]</t>
  </si>
  <si>
    <t>b. Donation given [37(1)]</t>
  </si>
  <si>
    <t>Additions</t>
  </si>
  <si>
    <t>Deductions</t>
  </si>
  <si>
    <t>Income/ receipts credited to profit and loss account considered under other heads of income</t>
  </si>
  <si>
    <t>Amounts debited to the profit and loss account, to the extent disallowable / considered seperatly</t>
  </si>
  <si>
    <t>Depreciation allowable under Income-tax Act</t>
  </si>
  <si>
    <t>c. Income Tax Paid, Provision for tax and TDS deducted at souce [40(a)(ii)]</t>
  </si>
  <si>
    <t>d. Depreciation and amoritisation debited to profit and loss account [considered seperatly]</t>
  </si>
  <si>
    <t>Income from other sources :</t>
  </si>
  <si>
    <t>Income under the head “Income from other sources”</t>
  </si>
  <si>
    <t>Loss under the head ‘Profits and gains from business or profession’</t>
  </si>
  <si>
    <t>Less : Chapter VI-A (Part C) deductions</t>
  </si>
  <si>
    <t>a. Sec.80P(2)(d) - Interest / Dividend from Investment in other co-operative society</t>
  </si>
  <si>
    <t>b. Interest from Term Deposit-Mumbai District Central Co-Operative Bank</t>
  </si>
  <si>
    <t>a. Dividend income from Shares of Mumbai District Central Co-Operative Bank</t>
  </si>
  <si>
    <t>Limited upto Gross Total income</t>
  </si>
  <si>
    <t>Taxes Paid</t>
  </si>
  <si>
    <t>Net Tax Payable / (Refund)</t>
  </si>
  <si>
    <t>Less : TDS - 194I - Mumbai District Central Co-Operative Bank-MUMM43186D</t>
  </si>
  <si>
    <t>4 AC 1247,  Near The National Sarvodaya  School, G. C Gidwani Marg, Opp. Dudheshwar Mandir, Mumbai - 400074.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</si>
</sst>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 applyBorder="0" applyProtection="0"/>
    <xf numFmtId="164" fontId="5" fillId="0" borderId="0" applyFont="0" applyFill="0" applyBorder="0" applyAlignment="0" applyProtection="0"/>
  </cellStyleXfs>
  <cellXfs count="13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7" xfId="0" applyFont="1" applyBorder="1"/>
    <xf numFmtId="0" fontId="0" fillId="0" borderId="12" xfId="0" applyFont="1" applyBorder="1"/>
    <xf numFmtId="0" fontId="0" fillId="0" borderId="8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1" xfId="0" applyFont="1" applyBorder="1"/>
    <xf numFmtId="0" fontId="0" fillId="0" borderId="7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0" fillId="0" borderId="5" xfId="0" applyFont="1" applyBorder="1"/>
    <xf numFmtId="0" fontId="0" fillId="0" borderId="6" xfId="0" applyFont="1" applyBorder="1" applyAlignment="1">
      <alignment horizontal="right"/>
    </xf>
    <xf numFmtId="165" fontId="0" fillId="0" borderId="0" xfId="4" applyNumberFormat="1" applyFont="1" applyBorder="1"/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" xfId="0" applyFont="1" applyBorder="1"/>
    <xf numFmtId="0" fontId="1" fillId="0" borderId="2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/>
    <xf numFmtId="0" fontId="1" fillId="0" borderId="8" xfId="0" applyFont="1" applyBorder="1"/>
    <xf numFmtId="0" fontId="0" fillId="0" borderId="2" xfId="0" applyBorder="1" applyAlignment="1">
      <alignment horizontal="left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" xfId="0" applyFont="1" applyBorder="1" applyAlignment="1"/>
    <xf numFmtId="0" fontId="0" fillId="0" borderId="8" xfId="0" applyFont="1" applyBorder="1" applyAlignment="1">
      <alignment horizontal="center"/>
    </xf>
    <xf numFmtId="0" fontId="0" fillId="0" borderId="9" xfId="0" applyFont="1" applyBorder="1"/>
    <xf numFmtId="165" fontId="0" fillId="0" borderId="8" xfId="4" applyNumberFormat="1" applyFont="1" applyBorder="1" applyAlignment="1">
      <alignment horizontal="center"/>
    </xf>
    <xf numFmtId="165" fontId="0" fillId="0" borderId="8" xfId="0" applyNumberFormat="1" applyFont="1" applyBorder="1"/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65" fontId="0" fillId="0" borderId="0" xfId="4" applyNumberFormat="1" applyFont="1" applyBorder="1" applyAlignment="1">
      <alignment horizontal="left" vertical="top"/>
    </xf>
    <xf numFmtId="165" fontId="1" fillId="0" borderId="1" xfId="4" applyNumberFormat="1" applyFont="1" applyBorder="1"/>
    <xf numFmtId="165" fontId="0" fillId="0" borderId="7" xfId="4" applyNumberFormat="1" applyFont="1" applyBorder="1"/>
    <xf numFmtId="165" fontId="0" fillId="0" borderId="12" xfId="4" applyNumberFormat="1" applyFont="1" applyBorder="1"/>
    <xf numFmtId="165" fontId="0" fillId="0" borderId="8" xfId="4" applyNumberFormat="1" applyFont="1" applyBorder="1" applyAlignment="1">
      <alignment horizontal="right"/>
    </xf>
    <xf numFmtId="165" fontId="0" fillId="0" borderId="3" xfId="4" applyNumberFormat="1" applyFont="1" applyBorder="1" applyAlignment="1">
      <alignment horizontal="right"/>
    </xf>
    <xf numFmtId="165" fontId="0" fillId="0" borderId="3" xfId="4" applyNumberFormat="1" applyFont="1" applyBorder="1"/>
    <xf numFmtId="165" fontId="0" fillId="0" borderId="9" xfId="4" applyNumberFormat="1" applyFont="1" applyBorder="1" applyAlignment="1">
      <alignment horizontal="right"/>
    </xf>
    <xf numFmtId="165" fontId="0" fillId="0" borderId="7" xfId="4" applyNumberFormat="1" applyFont="1" applyBorder="1" applyAlignment="1">
      <alignment horizontal="right"/>
    </xf>
    <xf numFmtId="165" fontId="0" fillId="0" borderId="12" xfId="4" applyNumberFormat="1" applyFont="1" applyBorder="1" applyAlignment="1">
      <alignment horizontal="right"/>
    </xf>
    <xf numFmtId="165" fontId="0" fillId="0" borderId="9" xfId="4" applyNumberFormat="1" applyFont="1" applyFill="1" applyBorder="1" applyAlignment="1">
      <alignment horizontal="right"/>
    </xf>
    <xf numFmtId="165" fontId="0" fillId="0" borderId="8" xfId="4" applyNumberFormat="1" applyFont="1" applyFill="1" applyBorder="1" applyAlignment="1">
      <alignment horizontal="right"/>
    </xf>
    <xf numFmtId="165" fontId="0" fillId="0" borderId="6" xfId="4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1" fontId="7" fillId="0" borderId="0" xfId="4" applyNumberFormat="1" applyFont="1" applyBorder="1"/>
    <xf numFmtId="0" fontId="1" fillId="0" borderId="0" xfId="0" applyFont="1" applyBorder="1" applyAlignment="1">
      <alignment vertical="top" wrapText="1"/>
    </xf>
    <xf numFmtId="41" fontId="7" fillId="0" borderId="0" xfId="4" applyNumberFormat="1" applyFont="1" applyBorder="1" applyAlignment="1">
      <alignment vertical="top" wrapText="1"/>
    </xf>
    <xf numFmtId="0" fontId="0" fillId="0" borderId="0" xfId="0" applyFont="1" applyAlignment="1">
      <alignment horizontal="left" vertical="top" wrapText="1"/>
    </xf>
    <xf numFmtId="41" fontId="7" fillId="0" borderId="0" xfId="4" applyNumberFormat="1" applyFont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Font="1" applyBorder="1" applyAlignment="1">
      <alignment horizontal="left" vertical="top" wrapText="1"/>
    </xf>
    <xf numFmtId="0" fontId="10" fillId="0" borderId="16" xfId="0" applyFont="1" applyBorder="1" applyAlignment="1">
      <alignment horizontal="center"/>
    </xf>
    <xf numFmtId="0" fontId="9" fillId="0" borderId="20" xfId="0" applyFont="1" applyBorder="1" applyAlignment="1">
      <alignment horizontal="left"/>
    </xf>
    <xf numFmtId="0" fontId="9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 wrapText="1"/>
    </xf>
    <xf numFmtId="0" fontId="11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11" fillId="0" borderId="24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4" xfId="0" applyFont="1" applyBorder="1"/>
    <xf numFmtId="0" fontId="3" fillId="0" borderId="25" xfId="0" applyFont="1" applyBorder="1" applyAlignment="1">
      <alignment horizontal="left"/>
    </xf>
    <xf numFmtId="0" fontId="0" fillId="0" borderId="25" xfId="0" applyFont="1" applyBorder="1" applyAlignment="1">
      <alignment horizontal="center"/>
    </xf>
    <xf numFmtId="0" fontId="10" fillId="0" borderId="25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25" xfId="0" applyFont="1" applyBorder="1"/>
    <xf numFmtId="0" fontId="6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41" fontId="11" fillId="0" borderId="16" xfId="4" applyNumberFormat="1" applyFont="1" applyBorder="1"/>
    <xf numFmtId="0" fontId="11" fillId="0" borderId="26" xfId="0" applyFont="1" applyBorder="1" applyAlignment="1">
      <alignment horizontal="left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left"/>
    </xf>
    <xf numFmtId="0" fontId="10" fillId="0" borderId="23" xfId="0" applyFont="1" applyBorder="1" applyAlignment="1">
      <alignment horizontal="center"/>
    </xf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37" fontId="7" fillId="0" borderId="20" xfId="4" applyNumberFormat="1" applyFont="1" applyBorder="1" applyAlignment="1">
      <alignment horizontal="right"/>
    </xf>
    <xf numFmtId="37" fontId="11" fillId="0" borderId="22" xfId="4" applyNumberFormat="1" applyFont="1" applyBorder="1" applyAlignment="1">
      <alignment horizontal="right"/>
    </xf>
    <xf numFmtId="37" fontId="7" fillId="0" borderId="33" xfId="4" applyNumberFormat="1" applyFont="1" applyBorder="1" applyAlignment="1">
      <alignment horizontal="right"/>
    </xf>
    <xf numFmtId="37" fontId="7" fillId="0" borderId="32" xfId="4" applyNumberFormat="1" applyFont="1" applyBorder="1" applyAlignment="1">
      <alignment horizontal="right"/>
    </xf>
    <xf numFmtId="37" fontId="7" fillId="0" borderId="21" xfId="4" applyNumberFormat="1" applyFont="1" applyFill="1" applyBorder="1" applyAlignment="1">
      <alignment horizontal="right"/>
    </xf>
    <xf numFmtId="37" fontId="7" fillId="0" borderId="21" xfId="4" applyNumberFormat="1" applyFont="1" applyBorder="1" applyAlignment="1">
      <alignment horizontal="right"/>
    </xf>
    <xf numFmtId="37" fontId="8" fillId="0" borderId="32" xfId="4" applyNumberFormat="1" applyFont="1" applyBorder="1" applyAlignment="1">
      <alignment horizontal="right"/>
    </xf>
    <xf numFmtId="37" fontId="8" fillId="0" borderId="20" xfId="4" applyNumberFormat="1" applyFont="1" applyBorder="1" applyAlignment="1">
      <alignment horizontal="right"/>
    </xf>
    <xf numFmtId="37" fontId="7" fillId="0" borderId="22" xfId="4" applyNumberFormat="1" applyFont="1" applyBorder="1" applyAlignment="1">
      <alignment horizontal="right"/>
    </xf>
    <xf numFmtId="37" fontId="7" fillId="0" borderId="23" xfId="4" applyNumberFormat="1" applyFont="1" applyBorder="1" applyAlignment="1">
      <alignment horizontal="right"/>
    </xf>
    <xf numFmtId="37" fontId="0" fillId="0" borderId="20" xfId="0" applyNumberFormat="1" applyFont="1" applyBorder="1" applyAlignment="1">
      <alignment horizontal="right"/>
    </xf>
    <xf numFmtId="37" fontId="8" fillId="0" borderId="23" xfId="0" applyNumberFormat="1" applyFont="1" applyBorder="1" applyAlignment="1">
      <alignment horizontal="right"/>
    </xf>
  </cellXfs>
  <cellStyles count="5">
    <cellStyle name="Comma" xfId="4" builtinId="3"/>
    <cellStyle name="Comma 2" xfId="1" xr:uid="{00000000-0005-0000-0000-000001000000}"/>
    <cellStyle name="Excel Built-in Normal 1" xfId="3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0/Business/Mohite%20Consultancy%20Services/Assignments/IT%20Returns/Santosh%20Chavan/shilpa/A.Y.2010-11/Tax%20Audit/Anand%20Jaiswal_F.Y.2009-10/Euro%20Texmach/New%20Folder/ITR6_2010_11_R11/2010_ITR6_r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ndex"/>
      <sheetName val="GENERAL"/>
      <sheetName val="GENERAL2"/>
      <sheetName val="SUBSIDIARY DETAILS"/>
      <sheetName val="NATUREOFBUSINESS"/>
      <sheetName val="BALANCE_SHEET"/>
      <sheetName val="PROFIT_LOSS"/>
      <sheetName val="OTHER_INFORMATION"/>
      <sheetName val="PART_B"/>
      <sheetName val="QUANTITATIVE_DETAILS"/>
      <sheetName val="PART_C"/>
      <sheetName val="HOUSE_PROPERTY"/>
      <sheetName val="BP"/>
      <sheetName val="DPM_DOA"/>
      <sheetName val="DEP_DCG"/>
      <sheetName val="ESR"/>
      <sheetName val="CG_OS"/>
      <sheetName val="CYLA BFLA"/>
      <sheetName val="CFL"/>
      <sheetName val="10A"/>
      <sheetName val="80G"/>
      <sheetName val="80_"/>
      <sheetName val="SI"/>
      <sheetName val="EI"/>
      <sheetName val="FRINGE_BENEFIT_INFO"/>
      <sheetName val="IT_DDTP"/>
      <sheetName val="DDT_TDS_TCS"/>
      <sheetName val="Instructions"/>
      <sheetName val="Pre_XML"/>
      <sheetName val="Calculator"/>
      <sheetName val="Set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65">
          <cell r="H65" t="str">
            <v>01-ANDAMAN AND NICOBAR ISLANDS</v>
          </cell>
        </row>
        <row r="66">
          <cell r="H66" t="str">
            <v>02-ANDHRA PRADESH</v>
          </cell>
        </row>
        <row r="67">
          <cell r="H67" t="str">
            <v>03-ARUNACHAL PRADESH</v>
          </cell>
        </row>
        <row r="68">
          <cell r="H68" t="str">
            <v>04-ASSAM</v>
          </cell>
        </row>
        <row r="69">
          <cell r="H69" t="str">
            <v>05-BIHAR</v>
          </cell>
        </row>
        <row r="70">
          <cell r="H70" t="str">
            <v>06-CHANDIGARH</v>
          </cell>
        </row>
        <row r="71">
          <cell r="H71" t="str">
            <v>07-DADRA AND NAGAR HAVELI</v>
          </cell>
        </row>
        <row r="72">
          <cell r="H72" t="str">
            <v>08-DAMAN AND DIU</v>
          </cell>
        </row>
        <row r="73">
          <cell r="H73" t="str">
            <v>09-DELHI</v>
          </cell>
        </row>
        <row r="74">
          <cell r="H74" t="str">
            <v>10-GOA</v>
          </cell>
        </row>
        <row r="75">
          <cell r="H75" t="str">
            <v>11-GUJARAT</v>
          </cell>
        </row>
        <row r="76">
          <cell r="H76" t="str">
            <v>12-HARYANA</v>
          </cell>
        </row>
        <row r="77">
          <cell r="H77" t="str">
            <v>13-HIMACHAL PRADESH</v>
          </cell>
        </row>
        <row r="78">
          <cell r="H78" t="str">
            <v>14-JAMMU AND KASHMIR</v>
          </cell>
        </row>
        <row r="79">
          <cell r="H79" t="str">
            <v>15-KARNATAKA</v>
          </cell>
        </row>
        <row r="80">
          <cell r="H80" t="str">
            <v>16-KERALA</v>
          </cell>
        </row>
        <row r="81">
          <cell r="H81" t="str">
            <v>17-LAKHSWADEEP</v>
          </cell>
        </row>
        <row r="82">
          <cell r="H82" t="str">
            <v>18-MADHYA PRADESH</v>
          </cell>
        </row>
        <row r="83">
          <cell r="H83" t="str">
            <v>19-MAHARASHTRA</v>
          </cell>
        </row>
        <row r="84">
          <cell r="H84" t="str">
            <v>20-MANIPUR</v>
          </cell>
        </row>
        <row r="85">
          <cell r="H85" t="str">
            <v>21-MEGHALAYA</v>
          </cell>
        </row>
        <row r="86">
          <cell r="H86" t="str">
            <v>22-MIZORAM</v>
          </cell>
        </row>
        <row r="87">
          <cell r="H87" t="str">
            <v>23-NAGALAND</v>
          </cell>
        </row>
        <row r="88">
          <cell r="H88" t="str">
            <v>24-ORISSA</v>
          </cell>
        </row>
        <row r="89">
          <cell r="H89" t="str">
            <v>25-PONDICHERRY</v>
          </cell>
        </row>
        <row r="90">
          <cell r="H90" t="str">
            <v>26-PUNJAB</v>
          </cell>
        </row>
        <row r="91">
          <cell r="H91" t="str">
            <v>27-RAJASTHAN</v>
          </cell>
        </row>
        <row r="92">
          <cell r="H92" t="str">
            <v>28-SIKKIM</v>
          </cell>
        </row>
        <row r="93">
          <cell r="H93" t="str">
            <v>29-TAMILNADU</v>
          </cell>
        </row>
        <row r="94">
          <cell r="H94" t="str">
            <v>30-TRIPURA</v>
          </cell>
        </row>
        <row r="95">
          <cell r="H95" t="str">
            <v>31-UTTAR PRADESH</v>
          </cell>
        </row>
        <row r="96">
          <cell r="H96" t="str">
            <v>32-WEST BENGAL</v>
          </cell>
        </row>
        <row r="97">
          <cell r="H97" t="str">
            <v>33-CHHATISHGARH</v>
          </cell>
        </row>
        <row r="98">
          <cell r="H98" t="str">
            <v>34-UTTARANCHAL</v>
          </cell>
        </row>
        <row r="99">
          <cell r="H99" t="str">
            <v>35-JHARKHAND</v>
          </cell>
        </row>
        <row r="100">
          <cell r="H100" t="str">
            <v>99-FOREIGN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view="pageBreakPreview" zoomScaleSheetLayoutView="100" workbookViewId="0">
      <selection activeCell="H10" sqref="H10"/>
    </sheetView>
  </sheetViews>
  <sheetFormatPr defaultRowHeight="15" x14ac:dyDescent="0.25"/>
  <cols>
    <col min="1" max="1" width="28" style="7" bestFit="1" customWidth="1"/>
    <col min="2" max="2" width="1.5703125" style="7" bestFit="1" customWidth="1"/>
    <col min="3" max="3" width="23.5703125" style="7" bestFit="1" customWidth="1"/>
    <col min="4" max="4" width="9.140625" style="7"/>
    <col min="5" max="5" width="9.140625" style="7" bestFit="1" customWidth="1"/>
    <col min="6" max="7" width="10" style="23" bestFit="1" customWidth="1"/>
    <col min="8" max="8" width="19.5703125" style="7" bestFit="1" customWidth="1"/>
    <col min="9" max="16384" width="9.140625" style="7"/>
  </cols>
  <sheetData>
    <row r="1" spans="1:8" ht="18.75" x14ac:dyDescent="0.3">
      <c r="A1" s="51" t="s">
        <v>5</v>
      </c>
      <c r="B1" s="51"/>
      <c r="C1" s="51"/>
      <c r="D1" s="51"/>
      <c r="E1" s="51"/>
      <c r="F1" s="51"/>
      <c r="G1" s="51"/>
    </row>
    <row r="2" spans="1:8" x14ac:dyDescent="0.25">
      <c r="H2" s="23"/>
    </row>
    <row r="3" spans="1:8" x14ac:dyDescent="0.25">
      <c r="A3" s="2" t="s">
        <v>17</v>
      </c>
      <c r="B3" s="2" t="s">
        <v>2</v>
      </c>
      <c r="C3" s="6" t="s">
        <v>29</v>
      </c>
      <c r="D3" s="8"/>
      <c r="E3" s="8"/>
      <c r="F3" s="65"/>
    </row>
    <row r="4" spans="1:8" ht="15" customHeight="1" x14ac:dyDescent="0.25">
      <c r="A4" s="3" t="s">
        <v>3</v>
      </c>
      <c r="B4" s="3" t="s">
        <v>2</v>
      </c>
      <c r="C4" s="56" t="s">
        <v>21</v>
      </c>
      <c r="D4" s="56"/>
      <c r="E4" s="56"/>
      <c r="F4" s="56"/>
      <c r="G4" s="56"/>
    </row>
    <row r="5" spans="1:8" x14ac:dyDescent="0.25">
      <c r="A5" s="3"/>
      <c r="B5" s="3"/>
      <c r="C5" s="56"/>
      <c r="D5" s="56"/>
      <c r="E5" s="56"/>
      <c r="F5" s="56"/>
      <c r="G5" s="56"/>
    </row>
    <row r="6" spans="1:8" x14ac:dyDescent="0.25">
      <c r="A6" s="2" t="s">
        <v>6</v>
      </c>
      <c r="B6" s="2" t="s">
        <v>2</v>
      </c>
      <c r="C6" s="9" t="s">
        <v>22</v>
      </c>
      <c r="D6" s="8"/>
      <c r="E6" s="8"/>
      <c r="F6" s="65"/>
    </row>
    <row r="7" spans="1:8" x14ac:dyDescent="0.25">
      <c r="A7" s="2" t="s">
        <v>23</v>
      </c>
      <c r="B7" s="3" t="s">
        <v>2</v>
      </c>
      <c r="C7" s="10">
        <v>36258</v>
      </c>
      <c r="D7" s="8"/>
      <c r="E7" s="8"/>
      <c r="F7" s="65"/>
    </row>
    <row r="8" spans="1:8" x14ac:dyDescent="0.25">
      <c r="A8" s="2" t="s">
        <v>4</v>
      </c>
      <c r="B8" s="3" t="s">
        <v>2</v>
      </c>
      <c r="C8" s="8" t="s">
        <v>24</v>
      </c>
      <c r="D8" s="8"/>
      <c r="E8" s="8"/>
      <c r="F8" s="65"/>
    </row>
    <row r="9" spans="1:8" x14ac:dyDescent="0.25">
      <c r="A9" s="2" t="s">
        <v>7</v>
      </c>
      <c r="B9" s="3" t="s">
        <v>2</v>
      </c>
      <c r="C9" s="8" t="s">
        <v>9</v>
      </c>
      <c r="D9" s="8"/>
      <c r="E9" s="8"/>
      <c r="F9" s="65"/>
    </row>
    <row r="10" spans="1:8" x14ac:dyDescent="0.25">
      <c r="A10" s="2" t="s">
        <v>8</v>
      </c>
      <c r="B10" s="3" t="s">
        <v>2</v>
      </c>
      <c r="C10" s="8" t="s">
        <v>18</v>
      </c>
      <c r="D10" s="8"/>
      <c r="E10" s="8"/>
      <c r="F10" s="65"/>
    </row>
    <row r="11" spans="1:8" x14ac:dyDescent="0.25">
      <c r="A11" s="2" t="s">
        <v>25</v>
      </c>
      <c r="B11" s="3" t="s">
        <v>2</v>
      </c>
      <c r="C11" s="8" t="s">
        <v>27</v>
      </c>
      <c r="D11" s="8"/>
      <c r="E11" s="8"/>
      <c r="F11" s="65"/>
    </row>
    <row r="12" spans="1:8" x14ac:dyDescent="0.25">
      <c r="A12" s="2" t="s">
        <v>26</v>
      </c>
      <c r="B12" s="3" t="s">
        <v>2</v>
      </c>
      <c r="C12" s="8" t="s">
        <v>28</v>
      </c>
      <c r="D12" s="8"/>
      <c r="E12" s="8"/>
      <c r="F12" s="65"/>
    </row>
    <row r="13" spans="1:8" x14ac:dyDescent="0.25">
      <c r="A13" s="2" t="s">
        <v>30</v>
      </c>
      <c r="B13" s="3" t="s">
        <v>2</v>
      </c>
      <c r="C13" s="8" t="s">
        <v>31</v>
      </c>
      <c r="D13" s="8"/>
      <c r="E13" s="8"/>
      <c r="F13" s="65"/>
    </row>
    <row r="15" spans="1:8" ht="18.75" x14ac:dyDescent="0.3">
      <c r="A15" s="51" t="s">
        <v>11</v>
      </c>
      <c r="B15" s="51"/>
      <c r="C15" s="51"/>
      <c r="D15" s="51"/>
      <c r="E15" s="51"/>
      <c r="F15" s="51"/>
      <c r="G15" s="51"/>
    </row>
    <row r="16" spans="1:8" x14ac:dyDescent="0.25">
      <c r="A16" s="57" t="s">
        <v>0</v>
      </c>
      <c r="B16" s="58"/>
      <c r="C16" s="58"/>
      <c r="D16" s="58"/>
      <c r="E16" s="59"/>
      <c r="F16" s="66" t="s">
        <v>1</v>
      </c>
      <c r="G16" s="66" t="s">
        <v>1</v>
      </c>
      <c r="H16" s="2"/>
    </row>
    <row r="17" spans="1:7" x14ac:dyDescent="0.25">
      <c r="A17" s="52" t="s">
        <v>10</v>
      </c>
      <c r="B17" s="53"/>
      <c r="C17" s="53"/>
      <c r="D17" s="53"/>
      <c r="F17" s="67"/>
      <c r="G17" s="68"/>
    </row>
    <row r="18" spans="1:7" x14ac:dyDescent="0.25">
      <c r="A18" s="54" t="s">
        <v>33</v>
      </c>
      <c r="B18" s="55"/>
      <c r="C18" s="55"/>
      <c r="D18" s="55"/>
      <c r="F18" s="69"/>
      <c r="G18" s="70"/>
    </row>
    <row r="19" spans="1:7" x14ac:dyDescent="0.25">
      <c r="A19" s="24" t="s">
        <v>32</v>
      </c>
      <c r="B19" s="25"/>
      <c r="C19" s="25"/>
      <c r="D19" s="25"/>
      <c r="F19" s="69">
        <v>2430384</v>
      </c>
      <c r="G19" s="70"/>
    </row>
    <row r="20" spans="1:7" x14ac:dyDescent="0.25">
      <c r="A20" s="24"/>
      <c r="B20" s="25"/>
      <c r="C20" s="25"/>
      <c r="D20" s="25"/>
      <c r="F20" s="69"/>
      <c r="G20" s="70"/>
    </row>
    <row r="21" spans="1:7" x14ac:dyDescent="0.25">
      <c r="A21" s="54" t="s">
        <v>36</v>
      </c>
      <c r="B21" s="55"/>
      <c r="C21" s="55"/>
      <c r="D21" s="55"/>
      <c r="F21" s="69">
        <v>148709</v>
      </c>
      <c r="G21" s="71"/>
    </row>
    <row r="22" spans="1:7" x14ac:dyDescent="0.25">
      <c r="A22" s="54" t="s">
        <v>38</v>
      </c>
      <c r="B22" s="55"/>
      <c r="C22" s="55"/>
      <c r="D22" s="55"/>
      <c r="F22" s="72">
        <v>66000</v>
      </c>
      <c r="G22" s="70">
        <f>SUM(F19:F22)</f>
        <v>2645093</v>
      </c>
    </row>
    <row r="23" spans="1:7" x14ac:dyDescent="0.25">
      <c r="A23" s="24"/>
      <c r="B23" s="25"/>
      <c r="C23" s="25"/>
      <c r="D23" s="25"/>
      <c r="F23" s="69"/>
      <c r="G23" s="70"/>
    </row>
    <row r="24" spans="1:7" x14ac:dyDescent="0.25">
      <c r="A24" s="24" t="s">
        <v>34</v>
      </c>
      <c r="B24" s="25"/>
      <c r="C24" s="25"/>
      <c r="D24" s="25"/>
      <c r="F24" s="69">
        <v>660000</v>
      </c>
      <c r="G24" s="70"/>
    </row>
    <row r="25" spans="1:7" x14ac:dyDescent="0.25">
      <c r="A25" s="24" t="s">
        <v>35</v>
      </c>
      <c r="B25" s="25"/>
      <c r="C25" s="25"/>
      <c r="D25" s="25"/>
      <c r="F25" s="69">
        <v>139816</v>
      </c>
      <c r="G25" s="70"/>
    </row>
    <row r="26" spans="1:7" x14ac:dyDescent="0.25">
      <c r="A26" s="24" t="s">
        <v>37</v>
      </c>
      <c r="B26" s="25"/>
      <c r="C26" s="25"/>
      <c r="D26" s="25"/>
      <c r="F26" s="72">
        <v>662275</v>
      </c>
      <c r="G26" s="70">
        <f>G22-SUM(F24:F26)</f>
        <v>1183002</v>
      </c>
    </row>
    <row r="27" spans="1:7" x14ac:dyDescent="0.25">
      <c r="A27" s="24"/>
      <c r="B27" s="25"/>
      <c r="C27" s="25"/>
      <c r="D27" s="25"/>
      <c r="F27" s="69"/>
      <c r="G27" s="70"/>
    </row>
    <row r="28" spans="1:7" x14ac:dyDescent="0.25">
      <c r="A28" s="33" t="s">
        <v>39</v>
      </c>
      <c r="F28" s="72"/>
      <c r="G28" s="72">
        <f>G26</f>
        <v>1183002</v>
      </c>
    </row>
    <row r="29" spans="1:7" x14ac:dyDescent="0.25">
      <c r="A29" s="54"/>
      <c r="B29" s="55"/>
      <c r="C29" s="55"/>
      <c r="D29" s="55"/>
      <c r="F29" s="69"/>
      <c r="G29" s="70"/>
    </row>
    <row r="30" spans="1:7" x14ac:dyDescent="0.25">
      <c r="A30" s="52" t="s">
        <v>13</v>
      </c>
      <c r="B30" s="53"/>
      <c r="C30" s="53"/>
      <c r="D30" s="53"/>
      <c r="F30" s="69">
        <f>G28</f>
        <v>1183002</v>
      </c>
      <c r="G30" s="70"/>
    </row>
    <row r="31" spans="1:7" x14ac:dyDescent="0.25">
      <c r="A31" s="54" t="s">
        <v>40</v>
      </c>
      <c r="B31" s="55"/>
      <c r="C31" s="55"/>
      <c r="D31" s="55"/>
      <c r="F31" s="72">
        <f>F30</f>
        <v>1183002</v>
      </c>
      <c r="G31" s="72">
        <f>+F30-F31</f>
        <v>0</v>
      </c>
    </row>
    <row r="32" spans="1:7" x14ac:dyDescent="0.25">
      <c r="A32" s="54"/>
      <c r="B32" s="55"/>
      <c r="C32" s="55"/>
      <c r="D32" s="55"/>
      <c r="F32" s="69"/>
      <c r="G32" s="70"/>
    </row>
    <row r="33" spans="1:7" x14ac:dyDescent="0.25">
      <c r="A33" s="52" t="s">
        <v>14</v>
      </c>
      <c r="B33" s="53"/>
      <c r="C33" s="53"/>
      <c r="D33" s="53"/>
      <c r="F33" s="69"/>
      <c r="G33" s="70">
        <f>G31</f>
        <v>0</v>
      </c>
    </row>
    <row r="34" spans="1:7" x14ac:dyDescent="0.25">
      <c r="A34" s="54"/>
      <c r="B34" s="55"/>
      <c r="C34" s="55"/>
      <c r="D34" s="55"/>
      <c r="F34" s="69"/>
      <c r="G34" s="70"/>
    </row>
    <row r="35" spans="1:7" x14ac:dyDescent="0.25">
      <c r="A35" s="62" t="s">
        <v>19</v>
      </c>
      <c r="B35" s="63"/>
      <c r="C35" s="63"/>
      <c r="D35" s="63"/>
      <c r="E35" s="16"/>
      <c r="F35" s="73" t="s">
        <v>12</v>
      </c>
      <c r="G35" s="74"/>
    </row>
    <row r="36" spans="1:7" x14ac:dyDescent="0.25">
      <c r="A36" s="5"/>
      <c r="B36" s="4"/>
      <c r="C36" s="4"/>
      <c r="D36" s="4"/>
      <c r="F36" s="69"/>
      <c r="G36" s="70"/>
    </row>
    <row r="37" spans="1:7" x14ac:dyDescent="0.25">
      <c r="A37" s="24" t="s">
        <v>15</v>
      </c>
      <c r="B37" s="27"/>
      <c r="C37" s="27"/>
      <c r="D37" s="27"/>
      <c r="F37" s="69" t="s">
        <v>12</v>
      </c>
      <c r="G37" s="70"/>
    </row>
    <row r="38" spans="1:7" x14ac:dyDescent="0.25">
      <c r="A38" s="54" t="s">
        <v>16</v>
      </c>
      <c r="B38" s="55"/>
      <c r="C38" s="55"/>
      <c r="D38" s="55"/>
      <c r="F38" s="75" t="s">
        <v>12</v>
      </c>
      <c r="G38" s="72" t="s">
        <v>12</v>
      </c>
    </row>
    <row r="39" spans="1:7" x14ac:dyDescent="0.25">
      <c r="A39" s="24"/>
      <c r="B39" s="25"/>
      <c r="C39" s="25"/>
      <c r="D39" s="25"/>
      <c r="F39" s="69"/>
      <c r="G39" s="70"/>
    </row>
    <row r="40" spans="1:7" x14ac:dyDescent="0.25">
      <c r="A40" s="26" t="s">
        <v>20</v>
      </c>
      <c r="B40" s="25"/>
      <c r="C40" s="25"/>
      <c r="D40" s="25"/>
      <c r="F40" s="76"/>
      <c r="G40" s="70"/>
    </row>
    <row r="41" spans="1:7" x14ac:dyDescent="0.25">
      <c r="A41" s="54" t="s">
        <v>41</v>
      </c>
      <c r="B41" s="55"/>
      <c r="C41" s="55"/>
      <c r="D41" s="55"/>
      <c r="F41" s="69"/>
      <c r="G41" s="70">
        <v>66000</v>
      </c>
    </row>
    <row r="42" spans="1:7" x14ac:dyDescent="0.25">
      <c r="A42" s="24"/>
      <c r="B42" s="25"/>
      <c r="C42" s="25"/>
      <c r="D42" s="25"/>
      <c r="F42" s="69"/>
      <c r="G42" s="70"/>
    </row>
    <row r="43" spans="1:7" x14ac:dyDescent="0.25">
      <c r="A43" s="60" t="s">
        <v>42</v>
      </c>
      <c r="B43" s="61"/>
      <c r="C43" s="61"/>
      <c r="D43" s="61"/>
      <c r="E43" s="21"/>
      <c r="F43" s="72"/>
      <c r="G43" s="77">
        <v>66000</v>
      </c>
    </row>
  </sheetData>
  <mergeCells count="18">
    <mergeCell ref="A41:D41"/>
    <mergeCell ref="A43:D43"/>
    <mergeCell ref="A34:D34"/>
    <mergeCell ref="A35:D35"/>
    <mergeCell ref="A38:D38"/>
    <mergeCell ref="A1:G1"/>
    <mergeCell ref="A15:G15"/>
    <mergeCell ref="A33:D33"/>
    <mergeCell ref="A17:D17"/>
    <mergeCell ref="A18:D18"/>
    <mergeCell ref="A21:D21"/>
    <mergeCell ref="A29:D29"/>
    <mergeCell ref="A30:D30"/>
    <mergeCell ref="A31:D31"/>
    <mergeCell ref="A32:D32"/>
    <mergeCell ref="C4:G5"/>
    <mergeCell ref="A22:D22"/>
    <mergeCell ref="A16:E16"/>
  </mergeCells>
  <pageMargins left="0.7" right="0" top="0.47" bottom="0.75" header="0.3" footer="0.3"/>
  <pageSetup orientation="portrait" r:id="rId1"/>
  <ignoredErrors>
    <ignoredError sqref="G22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view="pageBreakPreview" topLeftCell="A43" zoomScaleSheetLayoutView="100" workbookViewId="0">
      <selection activeCell="D40" sqref="D40"/>
    </sheetView>
  </sheetViews>
  <sheetFormatPr defaultRowHeight="15" x14ac:dyDescent="0.25"/>
  <cols>
    <col min="1" max="1" width="28" style="7" bestFit="1" customWidth="1"/>
    <col min="2" max="2" width="1.5703125" style="7" bestFit="1" customWidth="1"/>
    <col min="3" max="3" width="23.5703125" style="7" bestFit="1" customWidth="1"/>
    <col min="4" max="4" width="9.140625" style="7"/>
    <col min="5" max="5" width="11.5703125" style="7" bestFit="1" customWidth="1"/>
    <col min="6" max="7" width="9.140625" style="7" bestFit="1" customWidth="1"/>
    <col min="8" max="8" width="19.5703125" style="7" bestFit="1" customWidth="1"/>
    <col min="9" max="16384" width="9.140625" style="7"/>
  </cols>
  <sheetData>
    <row r="1" spans="1:8" ht="18.75" x14ac:dyDescent="0.3">
      <c r="A1" s="51" t="s">
        <v>5</v>
      </c>
      <c r="B1" s="51"/>
      <c r="C1" s="51"/>
      <c r="D1" s="51"/>
      <c r="E1" s="51"/>
      <c r="F1" s="51"/>
      <c r="G1" s="51"/>
    </row>
    <row r="2" spans="1:8" x14ac:dyDescent="0.25">
      <c r="H2" s="23"/>
    </row>
    <row r="3" spans="1:8" x14ac:dyDescent="0.25">
      <c r="A3" s="2" t="s">
        <v>17</v>
      </c>
      <c r="B3" s="2" t="s">
        <v>2</v>
      </c>
      <c r="C3" s="6" t="s">
        <v>29</v>
      </c>
      <c r="D3" s="8"/>
      <c r="E3" s="8"/>
      <c r="F3" s="8"/>
    </row>
    <row r="4" spans="1:8" ht="15" customHeight="1" x14ac:dyDescent="0.25">
      <c r="A4" s="3" t="s">
        <v>3</v>
      </c>
      <c r="B4" s="3" t="s">
        <v>2</v>
      </c>
      <c r="C4" s="56" t="s">
        <v>21</v>
      </c>
      <c r="D4" s="56"/>
      <c r="E4" s="56"/>
      <c r="F4" s="56"/>
      <c r="G4" s="56"/>
    </row>
    <row r="5" spans="1:8" x14ac:dyDescent="0.25">
      <c r="A5" s="3"/>
      <c r="B5" s="3"/>
      <c r="C5" s="56"/>
      <c r="D5" s="56"/>
      <c r="E5" s="56"/>
      <c r="F5" s="56"/>
      <c r="G5" s="56"/>
    </row>
    <row r="6" spans="1:8" x14ac:dyDescent="0.25">
      <c r="A6" s="2" t="s">
        <v>6</v>
      </c>
      <c r="B6" s="2" t="s">
        <v>2</v>
      </c>
      <c r="C6" s="9" t="s">
        <v>22</v>
      </c>
      <c r="D6" s="8"/>
      <c r="E6" s="8"/>
      <c r="F6" s="8"/>
    </row>
    <row r="7" spans="1:8" x14ac:dyDescent="0.25">
      <c r="A7" s="2" t="s">
        <v>23</v>
      </c>
      <c r="B7" s="3" t="s">
        <v>2</v>
      </c>
      <c r="C7" s="10">
        <v>36258</v>
      </c>
      <c r="D7" s="8"/>
      <c r="E7" s="8"/>
      <c r="F7" s="8"/>
    </row>
    <row r="8" spans="1:8" x14ac:dyDescent="0.25">
      <c r="A8" s="2" t="s">
        <v>4</v>
      </c>
      <c r="B8" s="3" t="s">
        <v>2</v>
      </c>
      <c r="C8" s="8" t="s">
        <v>24</v>
      </c>
      <c r="D8" s="8"/>
      <c r="E8" s="8"/>
      <c r="F8" s="8"/>
    </row>
    <row r="9" spans="1:8" x14ac:dyDescent="0.25">
      <c r="A9" s="2" t="s">
        <v>7</v>
      </c>
      <c r="B9" s="3" t="s">
        <v>2</v>
      </c>
      <c r="C9" s="38" t="s">
        <v>44</v>
      </c>
      <c r="D9" s="8"/>
      <c r="E9" s="8"/>
      <c r="F9" s="8"/>
    </row>
    <row r="10" spans="1:8" x14ac:dyDescent="0.25">
      <c r="A10" s="2" t="s">
        <v>8</v>
      </c>
      <c r="B10" s="3" t="s">
        <v>2</v>
      </c>
      <c r="C10" s="8" t="s">
        <v>9</v>
      </c>
      <c r="D10" s="8"/>
      <c r="E10" s="8"/>
      <c r="F10" s="8"/>
    </row>
    <row r="11" spans="1:8" x14ac:dyDescent="0.25">
      <c r="A11" s="2" t="s">
        <v>25</v>
      </c>
      <c r="B11" s="3" t="s">
        <v>2</v>
      </c>
      <c r="C11" s="8" t="s">
        <v>27</v>
      </c>
      <c r="D11" s="8"/>
      <c r="E11" s="8"/>
      <c r="F11" s="8"/>
    </row>
    <row r="12" spans="1:8" x14ac:dyDescent="0.25">
      <c r="A12" s="2" t="s">
        <v>26</v>
      </c>
      <c r="B12" s="3" t="s">
        <v>2</v>
      </c>
      <c r="C12" s="8" t="s">
        <v>28</v>
      </c>
      <c r="D12" s="8"/>
      <c r="E12" s="8"/>
      <c r="F12" s="8"/>
    </row>
    <row r="13" spans="1:8" x14ac:dyDescent="0.25">
      <c r="A13" s="2" t="s">
        <v>30</v>
      </c>
      <c r="B13" s="3" t="s">
        <v>2</v>
      </c>
      <c r="C13" s="8" t="s">
        <v>31</v>
      </c>
      <c r="D13" s="8"/>
      <c r="E13" s="8"/>
      <c r="F13" s="8"/>
    </row>
    <row r="15" spans="1:8" ht="18.75" x14ac:dyDescent="0.3">
      <c r="A15" s="51" t="s">
        <v>11</v>
      </c>
      <c r="B15" s="51"/>
      <c r="C15" s="51"/>
      <c r="D15" s="51"/>
      <c r="E15" s="51"/>
      <c r="F15" s="51"/>
      <c r="G15" s="51"/>
    </row>
    <row r="16" spans="1:8" x14ac:dyDescent="0.25">
      <c r="A16" s="44" t="s">
        <v>0</v>
      </c>
      <c r="B16" s="45"/>
      <c r="C16" s="45"/>
      <c r="D16" s="45"/>
      <c r="E16" s="46"/>
      <c r="F16" s="1" t="s">
        <v>1</v>
      </c>
      <c r="G16" s="1" t="s">
        <v>1</v>
      </c>
      <c r="H16" s="2"/>
    </row>
    <row r="17" spans="1:8" x14ac:dyDescent="0.25">
      <c r="A17" s="52" t="s">
        <v>46</v>
      </c>
      <c r="B17" s="53"/>
      <c r="C17" s="53"/>
      <c r="D17" s="53"/>
      <c r="E17" s="47"/>
      <c r="F17" s="42"/>
      <c r="G17" s="42"/>
      <c r="H17" s="2"/>
    </row>
    <row r="18" spans="1:8" x14ac:dyDescent="0.25">
      <c r="A18" s="43" t="s">
        <v>47</v>
      </c>
      <c r="B18" s="40"/>
      <c r="C18" s="40"/>
      <c r="D18" s="40"/>
      <c r="E18" s="47"/>
      <c r="F18" s="42"/>
      <c r="G18" s="42"/>
      <c r="H18" s="2"/>
    </row>
    <row r="19" spans="1:8" x14ac:dyDescent="0.25">
      <c r="A19" s="43" t="s">
        <v>48</v>
      </c>
      <c r="B19" s="40"/>
      <c r="C19" s="40"/>
      <c r="D19" s="40"/>
      <c r="E19" s="49">
        <v>660000</v>
      </c>
      <c r="F19" s="42"/>
      <c r="G19" s="42"/>
      <c r="H19" s="2"/>
    </row>
    <row r="20" spans="1:8" x14ac:dyDescent="0.25">
      <c r="A20" s="43" t="s">
        <v>49</v>
      </c>
      <c r="B20" s="40"/>
      <c r="C20" s="40"/>
      <c r="D20" s="40"/>
      <c r="E20" s="49">
        <v>17994</v>
      </c>
      <c r="F20" s="42"/>
      <c r="G20" s="42"/>
      <c r="H20" s="2"/>
    </row>
    <row r="21" spans="1:8" x14ac:dyDescent="0.25">
      <c r="A21" s="43" t="s">
        <v>50</v>
      </c>
      <c r="B21" s="40"/>
      <c r="C21" s="40"/>
      <c r="D21" s="40"/>
      <c r="E21" s="49">
        <f>+E19-E20</f>
        <v>642006</v>
      </c>
      <c r="F21" s="42"/>
      <c r="G21" s="42"/>
      <c r="H21" s="2"/>
    </row>
    <row r="22" spans="1:8" x14ac:dyDescent="0.25">
      <c r="A22" s="43" t="s">
        <v>51</v>
      </c>
      <c r="B22" s="40"/>
      <c r="C22" s="40"/>
      <c r="D22" s="40"/>
      <c r="E22" s="49">
        <f>+E21*0.3</f>
        <v>192601.8</v>
      </c>
      <c r="F22" s="42"/>
      <c r="G22" s="42"/>
      <c r="H22" s="2"/>
    </row>
    <row r="23" spans="1:8" x14ac:dyDescent="0.25">
      <c r="A23" s="43" t="s">
        <v>52</v>
      </c>
      <c r="B23" s="40"/>
      <c r="C23" s="40"/>
      <c r="D23" s="40"/>
      <c r="E23" s="49">
        <f>+E21-E22</f>
        <v>449404.2</v>
      </c>
      <c r="F23" s="42"/>
      <c r="G23" s="42"/>
      <c r="H23" s="2"/>
    </row>
    <row r="24" spans="1:8" x14ac:dyDescent="0.25">
      <c r="A24" s="43"/>
      <c r="B24" s="40"/>
      <c r="C24" s="40"/>
      <c r="D24" s="40"/>
      <c r="E24" s="47"/>
      <c r="F24" s="42"/>
      <c r="G24" s="42"/>
      <c r="H24" s="2"/>
    </row>
    <row r="25" spans="1:8" x14ac:dyDescent="0.25">
      <c r="A25" s="43" t="s">
        <v>47</v>
      </c>
      <c r="B25" s="40"/>
      <c r="C25" s="40"/>
      <c r="D25" s="40"/>
      <c r="E25" s="47"/>
      <c r="F25" s="42"/>
      <c r="G25" s="42"/>
      <c r="H25" s="2"/>
    </row>
    <row r="26" spans="1:8" x14ac:dyDescent="0.25">
      <c r="A26" s="43" t="s">
        <v>48</v>
      </c>
      <c r="B26" s="40"/>
      <c r="C26" s="40"/>
      <c r="D26" s="40"/>
      <c r="E26" s="49">
        <v>15000</v>
      </c>
      <c r="F26" s="42"/>
      <c r="G26" s="42"/>
      <c r="H26" s="2"/>
    </row>
    <row r="27" spans="1:8" x14ac:dyDescent="0.25">
      <c r="A27" s="43" t="s">
        <v>49</v>
      </c>
      <c r="B27" s="40"/>
      <c r="C27" s="40"/>
      <c r="D27" s="40"/>
      <c r="E27" s="49">
        <v>0</v>
      </c>
      <c r="F27" s="42"/>
      <c r="G27" s="42"/>
      <c r="H27" s="2"/>
    </row>
    <row r="28" spans="1:8" x14ac:dyDescent="0.25">
      <c r="A28" s="43" t="s">
        <v>50</v>
      </c>
      <c r="B28" s="40"/>
      <c r="C28" s="40"/>
      <c r="D28" s="40"/>
      <c r="E28" s="49">
        <f>+E26-E27</f>
        <v>15000</v>
      </c>
      <c r="F28" s="42"/>
      <c r="G28" s="42"/>
      <c r="H28" s="2"/>
    </row>
    <row r="29" spans="1:8" x14ac:dyDescent="0.25">
      <c r="A29" s="43" t="s">
        <v>51</v>
      </c>
      <c r="B29" s="40"/>
      <c r="C29" s="40"/>
      <c r="D29" s="40"/>
      <c r="E29" s="49">
        <f>+E28*0.3</f>
        <v>4500</v>
      </c>
      <c r="F29" s="42"/>
      <c r="G29" s="42"/>
      <c r="H29" s="2"/>
    </row>
    <row r="30" spans="1:8" x14ac:dyDescent="0.25">
      <c r="A30" s="43" t="s">
        <v>52</v>
      </c>
      <c r="B30" s="40"/>
      <c r="C30" s="40"/>
      <c r="D30" s="40"/>
      <c r="E30" s="49">
        <f>+E28-E29</f>
        <v>10500</v>
      </c>
      <c r="F30" s="42"/>
      <c r="G30" s="42"/>
      <c r="H30" s="2"/>
    </row>
    <row r="31" spans="1:8" x14ac:dyDescent="0.25">
      <c r="A31" s="43"/>
      <c r="B31" s="40"/>
      <c r="C31" s="40"/>
      <c r="D31" s="40"/>
      <c r="E31" s="49"/>
      <c r="F31" s="42"/>
      <c r="G31" s="42"/>
      <c r="H31" s="2"/>
    </row>
    <row r="32" spans="1:8" x14ac:dyDescent="0.25">
      <c r="A32" s="5" t="s">
        <v>53</v>
      </c>
      <c r="B32" s="40"/>
      <c r="C32" s="40"/>
      <c r="D32" s="40"/>
      <c r="E32" s="49"/>
      <c r="F32" s="50"/>
      <c r="G32" s="50">
        <f>E23+E30</f>
        <v>459904.2</v>
      </c>
      <c r="H32" s="2"/>
    </row>
    <row r="33" spans="1:8" x14ac:dyDescent="0.25">
      <c r="A33" s="39"/>
      <c r="B33" s="40"/>
      <c r="C33" s="40"/>
      <c r="D33" s="40"/>
      <c r="E33" s="47"/>
      <c r="F33" s="42"/>
      <c r="G33" s="42"/>
      <c r="H33" s="2"/>
    </row>
    <row r="34" spans="1:8" x14ac:dyDescent="0.25">
      <c r="A34" s="52" t="s">
        <v>10</v>
      </c>
      <c r="B34" s="53"/>
      <c r="C34" s="53"/>
      <c r="D34" s="53"/>
      <c r="E34" s="41"/>
      <c r="F34" s="41"/>
      <c r="G34" s="41"/>
    </row>
    <row r="35" spans="1:8" x14ac:dyDescent="0.25">
      <c r="A35" s="54" t="s">
        <v>33</v>
      </c>
      <c r="B35" s="55"/>
      <c r="C35" s="55"/>
      <c r="D35" s="55"/>
      <c r="E35" s="41"/>
      <c r="F35" s="13"/>
      <c r="G35" s="13"/>
    </row>
    <row r="36" spans="1:8" x14ac:dyDescent="0.25">
      <c r="A36" s="30" t="s">
        <v>32</v>
      </c>
      <c r="B36" s="31"/>
      <c r="C36" s="31"/>
      <c r="D36" s="31"/>
      <c r="E36" s="41"/>
      <c r="F36" s="13">
        <v>936107</v>
      </c>
      <c r="G36" s="13"/>
    </row>
    <row r="37" spans="1:8" x14ac:dyDescent="0.25">
      <c r="A37" s="30"/>
      <c r="B37" s="31"/>
      <c r="C37" s="31"/>
      <c r="D37" s="31"/>
      <c r="E37" s="41"/>
      <c r="F37" s="13"/>
      <c r="G37" s="13"/>
    </row>
    <row r="38" spans="1:8" x14ac:dyDescent="0.25">
      <c r="A38" s="54" t="s">
        <v>36</v>
      </c>
      <c r="B38" s="55"/>
      <c r="C38" s="55"/>
      <c r="D38" s="55"/>
      <c r="E38" s="41"/>
      <c r="F38" s="13">
        <v>148709</v>
      </c>
      <c r="G38" s="41"/>
    </row>
    <row r="39" spans="1:8" x14ac:dyDescent="0.25">
      <c r="A39" s="54" t="s">
        <v>38</v>
      </c>
      <c r="B39" s="55"/>
      <c r="C39" s="55"/>
      <c r="D39" s="64"/>
      <c r="E39" s="41"/>
      <c r="F39" s="15">
        <v>66000</v>
      </c>
      <c r="G39" s="13">
        <f>SUM(F36:F39)</f>
        <v>1150816</v>
      </c>
    </row>
    <row r="40" spans="1:8" x14ac:dyDescent="0.25">
      <c r="A40" s="30"/>
      <c r="B40" s="31"/>
      <c r="C40" s="31"/>
      <c r="D40" s="31"/>
      <c r="E40" s="41"/>
      <c r="F40" s="13"/>
      <c r="G40" s="13"/>
    </row>
    <row r="41" spans="1:8" x14ac:dyDescent="0.25">
      <c r="A41" s="30" t="s">
        <v>34</v>
      </c>
      <c r="B41" s="31"/>
      <c r="C41" s="31"/>
      <c r="D41" s="31"/>
      <c r="E41" s="41"/>
      <c r="F41" s="13">
        <v>660000</v>
      </c>
      <c r="G41" s="13"/>
    </row>
    <row r="42" spans="1:8" x14ac:dyDescent="0.25">
      <c r="A42" s="30" t="s">
        <v>35</v>
      </c>
      <c r="B42" s="31"/>
      <c r="C42" s="31"/>
      <c r="D42" s="31"/>
      <c r="E42" s="41"/>
      <c r="F42" s="13">
        <v>139816</v>
      </c>
      <c r="G42" s="13"/>
    </row>
    <row r="43" spans="1:8" x14ac:dyDescent="0.25">
      <c r="A43" s="30" t="s">
        <v>37</v>
      </c>
      <c r="B43" s="31"/>
      <c r="C43" s="31"/>
      <c r="D43" s="31"/>
      <c r="E43" s="41"/>
      <c r="F43" s="15">
        <v>662275</v>
      </c>
      <c r="G43" s="13">
        <f>G39-SUM(F41:F43)</f>
        <v>-311275</v>
      </c>
    </row>
    <row r="44" spans="1:8" x14ac:dyDescent="0.25">
      <c r="A44" s="30"/>
      <c r="B44" s="31"/>
      <c r="C44" s="31"/>
      <c r="D44" s="31"/>
      <c r="E44" s="41"/>
      <c r="F44" s="13"/>
      <c r="G44" s="13"/>
    </row>
    <row r="45" spans="1:8" x14ac:dyDescent="0.25">
      <c r="A45" s="33" t="s">
        <v>39</v>
      </c>
      <c r="E45" s="41"/>
      <c r="F45" s="15"/>
      <c r="G45" s="15">
        <f>G43</f>
        <v>-311275</v>
      </c>
    </row>
    <row r="46" spans="1:8" x14ac:dyDescent="0.25">
      <c r="A46" s="54"/>
      <c r="B46" s="55"/>
      <c r="C46" s="55"/>
      <c r="D46" s="55"/>
      <c r="E46" s="41"/>
      <c r="F46" s="13"/>
      <c r="G46" s="13"/>
    </row>
    <row r="47" spans="1:8" x14ac:dyDescent="0.25">
      <c r="A47" s="52" t="s">
        <v>13</v>
      </c>
      <c r="B47" s="53"/>
      <c r="C47" s="53"/>
      <c r="D47" s="53"/>
      <c r="E47" s="41"/>
      <c r="F47" s="13">
        <f>G45</f>
        <v>-311275</v>
      </c>
      <c r="G47" s="13"/>
    </row>
    <row r="48" spans="1:8" x14ac:dyDescent="0.25">
      <c r="A48" s="54" t="s">
        <v>40</v>
      </c>
      <c r="B48" s="55"/>
      <c r="C48" s="55"/>
      <c r="D48" s="55"/>
      <c r="E48" s="41"/>
      <c r="F48" s="15">
        <f>F47</f>
        <v>-311275</v>
      </c>
      <c r="G48" s="15">
        <f>+F47-F48</f>
        <v>0</v>
      </c>
    </row>
    <row r="49" spans="1:7" x14ac:dyDescent="0.25">
      <c r="A49" s="54"/>
      <c r="B49" s="55"/>
      <c r="C49" s="55"/>
      <c r="D49" s="55"/>
      <c r="E49" s="41"/>
      <c r="F49" s="13"/>
      <c r="G49" s="13"/>
    </row>
    <row r="50" spans="1:7" x14ac:dyDescent="0.25">
      <c r="A50" s="52" t="s">
        <v>14</v>
      </c>
      <c r="B50" s="53"/>
      <c r="C50" s="53"/>
      <c r="D50" s="53"/>
      <c r="E50" s="41"/>
      <c r="F50" s="13"/>
      <c r="G50" s="13">
        <f>G48</f>
        <v>0</v>
      </c>
    </row>
    <row r="51" spans="1:7" x14ac:dyDescent="0.25">
      <c r="A51" s="54"/>
      <c r="B51" s="55"/>
      <c r="C51" s="55"/>
      <c r="D51" s="55"/>
      <c r="E51" s="41"/>
      <c r="F51" s="15"/>
      <c r="G51" s="15"/>
    </row>
    <row r="52" spans="1:7" x14ac:dyDescent="0.25">
      <c r="A52" s="62" t="s">
        <v>19</v>
      </c>
      <c r="B52" s="63"/>
      <c r="C52" s="63"/>
      <c r="D52" s="63"/>
      <c r="E52" s="11"/>
      <c r="F52" s="17" t="s">
        <v>12</v>
      </c>
      <c r="G52" s="18"/>
    </row>
    <row r="53" spans="1:7" x14ac:dyDescent="0.25">
      <c r="A53" s="5"/>
      <c r="B53" s="4"/>
      <c r="C53" s="4"/>
      <c r="D53" s="4"/>
      <c r="E53" s="41"/>
      <c r="F53" s="13"/>
      <c r="G53" s="14"/>
    </row>
    <row r="54" spans="1:7" x14ac:dyDescent="0.25">
      <c r="A54" s="30" t="s">
        <v>15</v>
      </c>
      <c r="B54" s="29"/>
      <c r="C54" s="29"/>
      <c r="D54" s="29"/>
      <c r="E54" s="41"/>
      <c r="F54" s="13" t="s">
        <v>12</v>
      </c>
      <c r="G54" s="14"/>
    </row>
    <row r="55" spans="1:7" x14ac:dyDescent="0.25">
      <c r="A55" s="54" t="s">
        <v>16</v>
      </c>
      <c r="B55" s="55"/>
      <c r="C55" s="55"/>
      <c r="D55" s="55"/>
      <c r="E55" s="41"/>
      <c r="F55" s="19" t="s">
        <v>12</v>
      </c>
      <c r="G55" s="15" t="s">
        <v>12</v>
      </c>
    </row>
    <row r="56" spans="1:7" x14ac:dyDescent="0.25">
      <c r="A56" s="30"/>
      <c r="B56" s="31"/>
      <c r="C56" s="31"/>
      <c r="D56" s="31"/>
      <c r="E56" s="41"/>
      <c r="F56" s="13"/>
      <c r="G56" s="14"/>
    </row>
    <row r="57" spans="1:7" x14ac:dyDescent="0.25">
      <c r="A57" s="28" t="s">
        <v>20</v>
      </c>
      <c r="B57" s="31"/>
      <c r="C57" s="31"/>
      <c r="D57" s="31"/>
      <c r="E57" s="41"/>
      <c r="F57" s="20"/>
      <c r="G57" s="14"/>
    </row>
    <row r="58" spans="1:7" x14ac:dyDescent="0.25">
      <c r="A58" s="54" t="s">
        <v>41</v>
      </c>
      <c r="B58" s="55"/>
      <c r="C58" s="55"/>
      <c r="D58" s="55"/>
      <c r="E58" s="41"/>
      <c r="F58" s="13"/>
      <c r="G58" s="14">
        <v>66000</v>
      </c>
    </row>
    <row r="59" spans="1:7" x14ac:dyDescent="0.25">
      <c r="A59" s="30"/>
      <c r="B59" s="31"/>
      <c r="C59" s="31"/>
      <c r="D59" s="31"/>
      <c r="E59" s="41"/>
      <c r="F59" s="13"/>
      <c r="G59" s="14"/>
    </row>
    <row r="60" spans="1:7" x14ac:dyDescent="0.25">
      <c r="A60" s="60" t="s">
        <v>42</v>
      </c>
      <c r="B60" s="61"/>
      <c r="C60" s="61"/>
      <c r="D60" s="61"/>
      <c r="E60" s="48"/>
      <c r="F60" s="15"/>
      <c r="G60" s="22">
        <v>66000</v>
      </c>
    </row>
  </sheetData>
  <mergeCells count="18">
    <mergeCell ref="A1:G1"/>
    <mergeCell ref="C4:G5"/>
    <mergeCell ref="A15:G15"/>
    <mergeCell ref="A34:D34"/>
    <mergeCell ref="A35:D35"/>
    <mergeCell ref="A17:D17"/>
    <mergeCell ref="A60:D60"/>
    <mergeCell ref="A38:D38"/>
    <mergeCell ref="A39:D39"/>
    <mergeCell ref="A46:D46"/>
    <mergeCell ref="A47:D47"/>
    <mergeCell ref="A48:D48"/>
    <mergeCell ref="A49:D49"/>
    <mergeCell ref="A50:D50"/>
    <mergeCell ref="A51:D51"/>
    <mergeCell ref="A52:D52"/>
    <mergeCell ref="A55:D55"/>
    <mergeCell ref="A58:D58"/>
  </mergeCells>
  <pageMargins left="0.7" right="0" top="0.47" bottom="0.75" header="0.3" footer="0.3"/>
  <pageSetup orientation="portrait" r:id="rId1"/>
  <rowBreaks count="1" manualBreakCount="1">
    <brk id="46" max="6" man="1"/>
  </rowBreaks>
  <ignoredErrors>
    <ignoredError sqref="E22 E2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view="pageBreakPreview" topLeftCell="A19" zoomScaleSheetLayoutView="100" workbookViewId="0">
      <selection activeCell="C28" sqref="C28"/>
    </sheetView>
  </sheetViews>
  <sheetFormatPr defaultRowHeight="15" x14ac:dyDescent="0.25"/>
  <cols>
    <col min="1" max="1" width="28" style="7" bestFit="1" customWidth="1"/>
    <col min="2" max="2" width="1.5703125" style="7" bestFit="1" customWidth="1"/>
    <col min="3" max="3" width="23.5703125" style="7" bestFit="1" customWidth="1"/>
    <col min="4" max="4" width="9.140625" style="7"/>
    <col min="5" max="7" width="9.140625" style="7" bestFit="1" customWidth="1"/>
    <col min="8" max="8" width="19.5703125" style="7" bestFit="1" customWidth="1"/>
    <col min="9" max="16384" width="9.140625" style="7"/>
  </cols>
  <sheetData>
    <row r="1" spans="1:8" ht="18.75" x14ac:dyDescent="0.3">
      <c r="A1" s="51" t="s">
        <v>5</v>
      </c>
      <c r="B1" s="51"/>
      <c r="C1" s="51"/>
      <c r="D1" s="51"/>
      <c r="E1" s="51"/>
      <c r="F1" s="51"/>
      <c r="G1" s="51"/>
    </row>
    <row r="2" spans="1:8" x14ac:dyDescent="0.25">
      <c r="H2" s="23"/>
    </row>
    <row r="3" spans="1:8" x14ac:dyDescent="0.25">
      <c r="A3" s="2" t="s">
        <v>17</v>
      </c>
      <c r="B3" s="2" t="s">
        <v>2</v>
      </c>
      <c r="C3" s="6" t="s">
        <v>29</v>
      </c>
      <c r="D3" s="8"/>
      <c r="E3" s="8"/>
      <c r="F3" s="8"/>
    </row>
    <row r="4" spans="1:8" ht="15" customHeight="1" x14ac:dyDescent="0.25">
      <c r="A4" s="3" t="s">
        <v>3</v>
      </c>
      <c r="B4" s="3" t="s">
        <v>2</v>
      </c>
      <c r="C4" s="56" t="s">
        <v>21</v>
      </c>
      <c r="D4" s="56"/>
      <c r="E4" s="56"/>
      <c r="F4" s="56"/>
      <c r="G4" s="56"/>
    </row>
    <row r="5" spans="1:8" x14ac:dyDescent="0.25">
      <c r="A5" s="3"/>
      <c r="B5" s="3"/>
      <c r="C5" s="56"/>
      <c r="D5" s="56"/>
      <c r="E5" s="56"/>
      <c r="F5" s="56"/>
      <c r="G5" s="56"/>
    </row>
    <row r="6" spans="1:8" x14ac:dyDescent="0.25">
      <c r="A6" s="2" t="s">
        <v>6</v>
      </c>
      <c r="B6" s="2" t="s">
        <v>2</v>
      </c>
      <c r="C6" s="9" t="s">
        <v>22</v>
      </c>
      <c r="D6" s="8"/>
      <c r="E6" s="8"/>
      <c r="F6" s="8"/>
    </row>
    <row r="7" spans="1:8" x14ac:dyDescent="0.25">
      <c r="A7" s="2" t="s">
        <v>23</v>
      </c>
      <c r="B7" s="3" t="s">
        <v>2</v>
      </c>
      <c r="C7" s="10">
        <v>36258</v>
      </c>
      <c r="D7" s="8"/>
      <c r="E7" s="8"/>
      <c r="F7" s="8"/>
    </row>
    <row r="8" spans="1:8" x14ac:dyDescent="0.25">
      <c r="A8" s="2" t="s">
        <v>4</v>
      </c>
      <c r="B8" s="3" t="s">
        <v>2</v>
      </c>
      <c r="C8" s="8" t="s">
        <v>24</v>
      </c>
      <c r="D8" s="8"/>
      <c r="E8" s="8"/>
      <c r="F8" s="8"/>
    </row>
    <row r="9" spans="1:8" x14ac:dyDescent="0.25">
      <c r="A9" s="2" t="s">
        <v>7</v>
      </c>
      <c r="B9" s="3" t="s">
        <v>2</v>
      </c>
      <c r="C9" s="38" t="s">
        <v>45</v>
      </c>
      <c r="D9" s="8"/>
      <c r="E9" s="8"/>
      <c r="F9" s="8"/>
    </row>
    <row r="10" spans="1:8" x14ac:dyDescent="0.25">
      <c r="A10" s="2" t="s">
        <v>8</v>
      </c>
      <c r="B10" s="3" t="s">
        <v>2</v>
      </c>
      <c r="C10" s="38" t="s">
        <v>43</v>
      </c>
      <c r="D10" s="8"/>
      <c r="E10" s="8"/>
      <c r="F10" s="8"/>
    </row>
    <row r="11" spans="1:8" x14ac:dyDescent="0.25">
      <c r="A11" s="2" t="s">
        <v>25</v>
      </c>
      <c r="B11" s="3" t="s">
        <v>2</v>
      </c>
      <c r="C11" s="8" t="s">
        <v>27</v>
      </c>
      <c r="D11" s="8"/>
      <c r="E11" s="8"/>
      <c r="F11" s="8"/>
    </row>
    <row r="12" spans="1:8" x14ac:dyDescent="0.25">
      <c r="A12" s="2" t="s">
        <v>26</v>
      </c>
      <c r="B12" s="3" t="s">
        <v>2</v>
      </c>
      <c r="C12" s="8" t="s">
        <v>28</v>
      </c>
      <c r="D12" s="8"/>
      <c r="E12" s="8"/>
      <c r="F12" s="8"/>
    </row>
    <row r="13" spans="1:8" x14ac:dyDescent="0.25">
      <c r="A13" s="2" t="s">
        <v>30</v>
      </c>
      <c r="B13" s="3" t="s">
        <v>2</v>
      </c>
      <c r="C13" s="8" t="s">
        <v>31</v>
      </c>
      <c r="D13" s="8"/>
      <c r="E13" s="8"/>
      <c r="F13" s="8"/>
    </row>
    <row r="15" spans="1:8" ht="18.75" x14ac:dyDescent="0.3">
      <c r="A15" s="51" t="s">
        <v>11</v>
      </c>
      <c r="B15" s="51"/>
      <c r="C15" s="51"/>
      <c r="D15" s="51"/>
      <c r="E15" s="51"/>
      <c r="F15" s="51"/>
      <c r="G15" s="51"/>
    </row>
    <row r="16" spans="1:8" x14ac:dyDescent="0.25">
      <c r="A16" s="57" t="s">
        <v>0</v>
      </c>
      <c r="B16" s="58"/>
      <c r="C16" s="58"/>
      <c r="D16" s="58"/>
      <c r="E16" s="59"/>
      <c r="F16" s="1" t="s">
        <v>1</v>
      </c>
      <c r="G16" s="1" t="s">
        <v>1</v>
      </c>
      <c r="H16" s="2"/>
    </row>
    <row r="17" spans="1:7" x14ac:dyDescent="0.25">
      <c r="A17" s="52" t="s">
        <v>10</v>
      </c>
      <c r="B17" s="53"/>
      <c r="C17" s="53"/>
      <c r="D17" s="53"/>
      <c r="F17" s="11"/>
      <c r="G17" s="12"/>
    </row>
    <row r="18" spans="1:7" x14ac:dyDescent="0.25">
      <c r="A18" s="54" t="s">
        <v>33</v>
      </c>
      <c r="B18" s="55"/>
      <c r="C18" s="55"/>
      <c r="D18" s="55"/>
      <c r="F18" s="13"/>
      <c r="G18" s="14"/>
    </row>
    <row r="19" spans="1:7" x14ac:dyDescent="0.25">
      <c r="A19" s="30" t="s">
        <v>32</v>
      </c>
      <c r="B19" s="31"/>
      <c r="C19" s="31"/>
      <c r="D19" s="31"/>
      <c r="F19" s="13">
        <v>2430384</v>
      </c>
      <c r="G19" s="14"/>
    </row>
    <row r="20" spans="1:7" x14ac:dyDescent="0.25">
      <c r="A20" s="30"/>
      <c r="B20" s="31"/>
      <c r="C20" s="31"/>
      <c r="D20" s="31"/>
      <c r="F20" s="13"/>
      <c r="G20" s="14"/>
    </row>
    <row r="21" spans="1:7" x14ac:dyDescent="0.25">
      <c r="A21" s="54" t="s">
        <v>36</v>
      </c>
      <c r="B21" s="55"/>
      <c r="C21" s="55"/>
      <c r="D21" s="55"/>
      <c r="F21" s="13">
        <v>148709</v>
      </c>
      <c r="G21" s="32"/>
    </row>
    <row r="22" spans="1:7" x14ac:dyDescent="0.25">
      <c r="A22" s="54" t="s">
        <v>38</v>
      </c>
      <c r="B22" s="55"/>
      <c r="C22" s="55"/>
      <c r="D22" s="55"/>
      <c r="F22" s="15">
        <v>66000</v>
      </c>
      <c r="G22" s="14">
        <f>SUM(F19:F22)</f>
        <v>2645093</v>
      </c>
    </row>
    <row r="23" spans="1:7" x14ac:dyDescent="0.25">
      <c r="A23" s="30"/>
      <c r="B23" s="31"/>
      <c r="C23" s="31"/>
      <c r="D23" s="31"/>
      <c r="F23" s="13"/>
      <c r="G23" s="14"/>
    </row>
    <row r="24" spans="1:7" x14ac:dyDescent="0.25">
      <c r="A24" s="30" t="s">
        <v>34</v>
      </c>
      <c r="B24" s="31"/>
      <c r="C24" s="31"/>
      <c r="D24" s="31"/>
      <c r="F24" s="13">
        <v>660000</v>
      </c>
      <c r="G24" s="14"/>
    </row>
    <row r="25" spans="1:7" x14ac:dyDescent="0.25">
      <c r="A25" s="30" t="s">
        <v>35</v>
      </c>
      <c r="B25" s="31"/>
      <c r="C25" s="31"/>
      <c r="D25" s="31"/>
      <c r="F25" s="13">
        <v>139816</v>
      </c>
      <c r="G25" s="14"/>
    </row>
    <row r="26" spans="1:7" x14ac:dyDescent="0.25">
      <c r="A26" s="30" t="s">
        <v>37</v>
      </c>
      <c r="B26" s="31"/>
      <c r="C26" s="31"/>
      <c r="D26" s="31"/>
      <c r="F26" s="15">
        <v>662275</v>
      </c>
      <c r="G26" s="14">
        <f>G22-SUM(F24:F26)</f>
        <v>1183002</v>
      </c>
    </row>
    <row r="27" spans="1:7" x14ac:dyDescent="0.25">
      <c r="A27" s="30"/>
      <c r="B27" s="31"/>
      <c r="C27" s="31"/>
      <c r="D27" s="31"/>
      <c r="F27" s="13"/>
      <c r="G27" s="14"/>
    </row>
    <row r="28" spans="1:7" x14ac:dyDescent="0.25">
      <c r="A28" s="33" t="s">
        <v>39</v>
      </c>
      <c r="F28" s="15"/>
      <c r="G28" s="15">
        <f>G26</f>
        <v>1183002</v>
      </c>
    </row>
    <row r="29" spans="1:7" x14ac:dyDescent="0.25">
      <c r="A29" s="54"/>
      <c r="B29" s="55"/>
      <c r="C29" s="55"/>
      <c r="D29" s="55"/>
      <c r="F29" s="13"/>
      <c r="G29" s="14"/>
    </row>
    <row r="30" spans="1:7" x14ac:dyDescent="0.25">
      <c r="A30" s="52" t="s">
        <v>13</v>
      </c>
      <c r="B30" s="53"/>
      <c r="C30" s="53"/>
      <c r="D30" s="53"/>
      <c r="F30" s="13">
        <f>G28</f>
        <v>1183002</v>
      </c>
      <c r="G30" s="14"/>
    </row>
    <row r="31" spans="1:7" x14ac:dyDescent="0.25">
      <c r="A31" s="54" t="s">
        <v>40</v>
      </c>
      <c r="B31" s="55"/>
      <c r="C31" s="55"/>
      <c r="D31" s="55"/>
      <c r="F31" s="15">
        <f>F30</f>
        <v>1183002</v>
      </c>
      <c r="G31" s="15">
        <f>+F30-F31</f>
        <v>0</v>
      </c>
    </row>
    <row r="32" spans="1:7" x14ac:dyDescent="0.25">
      <c r="A32" s="54"/>
      <c r="B32" s="55"/>
      <c r="C32" s="55"/>
      <c r="D32" s="55"/>
      <c r="F32" s="13"/>
      <c r="G32" s="14"/>
    </row>
    <row r="33" spans="1:7" x14ac:dyDescent="0.25">
      <c r="A33" s="52" t="s">
        <v>14</v>
      </c>
      <c r="B33" s="53"/>
      <c r="C33" s="53"/>
      <c r="D33" s="53"/>
      <c r="F33" s="13"/>
      <c r="G33" s="14">
        <f>G31</f>
        <v>0</v>
      </c>
    </row>
    <row r="34" spans="1:7" x14ac:dyDescent="0.25">
      <c r="A34" s="54"/>
      <c r="B34" s="55"/>
      <c r="C34" s="55"/>
      <c r="D34" s="55"/>
      <c r="F34" s="13"/>
      <c r="G34" s="14"/>
    </row>
    <row r="35" spans="1:7" x14ac:dyDescent="0.25">
      <c r="A35" s="62" t="s">
        <v>19</v>
      </c>
      <c r="B35" s="63"/>
      <c r="C35" s="63"/>
      <c r="D35" s="63"/>
      <c r="E35" s="16"/>
      <c r="F35" s="17" t="s">
        <v>12</v>
      </c>
      <c r="G35" s="18"/>
    </row>
    <row r="36" spans="1:7" x14ac:dyDescent="0.25">
      <c r="A36" s="5"/>
      <c r="B36" s="4"/>
      <c r="C36" s="4"/>
      <c r="D36" s="4"/>
      <c r="F36" s="13"/>
      <c r="G36" s="14"/>
    </row>
    <row r="37" spans="1:7" x14ac:dyDescent="0.25">
      <c r="A37" s="30" t="s">
        <v>15</v>
      </c>
      <c r="B37" s="29"/>
      <c r="C37" s="29"/>
      <c r="D37" s="29"/>
      <c r="F37" s="13" t="s">
        <v>12</v>
      </c>
      <c r="G37" s="14"/>
    </row>
    <row r="38" spans="1:7" x14ac:dyDescent="0.25">
      <c r="A38" s="54" t="s">
        <v>16</v>
      </c>
      <c r="B38" s="55"/>
      <c r="C38" s="55"/>
      <c r="D38" s="55"/>
      <c r="F38" s="19" t="s">
        <v>12</v>
      </c>
      <c r="G38" s="15" t="s">
        <v>12</v>
      </c>
    </row>
    <row r="39" spans="1:7" x14ac:dyDescent="0.25">
      <c r="A39" s="30"/>
      <c r="B39" s="31"/>
      <c r="C39" s="31"/>
      <c r="D39" s="31"/>
      <c r="F39" s="13"/>
      <c r="G39" s="14"/>
    </row>
    <row r="40" spans="1:7" x14ac:dyDescent="0.25">
      <c r="A40" s="28" t="s">
        <v>20</v>
      </c>
      <c r="B40" s="31"/>
      <c r="C40" s="31"/>
      <c r="D40" s="31"/>
      <c r="F40" s="20"/>
      <c r="G40" s="14"/>
    </row>
    <row r="41" spans="1:7" x14ac:dyDescent="0.25">
      <c r="A41" s="54" t="s">
        <v>41</v>
      </c>
      <c r="B41" s="55"/>
      <c r="C41" s="55"/>
      <c r="D41" s="55"/>
      <c r="F41" s="13"/>
      <c r="G41" s="14">
        <v>66000</v>
      </c>
    </row>
    <row r="42" spans="1:7" x14ac:dyDescent="0.25">
      <c r="A42" s="30"/>
      <c r="B42" s="31"/>
      <c r="C42" s="31"/>
      <c r="D42" s="31"/>
      <c r="F42" s="13"/>
      <c r="G42" s="14"/>
    </row>
    <row r="43" spans="1:7" x14ac:dyDescent="0.25">
      <c r="A43" s="60" t="s">
        <v>42</v>
      </c>
      <c r="B43" s="61"/>
      <c r="C43" s="61"/>
      <c r="D43" s="61"/>
      <c r="E43" s="21"/>
      <c r="F43" s="15"/>
      <c r="G43" s="22">
        <v>66000</v>
      </c>
    </row>
  </sheetData>
  <mergeCells count="18">
    <mergeCell ref="A18:D18"/>
    <mergeCell ref="A1:G1"/>
    <mergeCell ref="C4:G5"/>
    <mergeCell ref="A15:G15"/>
    <mergeCell ref="A16:E16"/>
    <mergeCell ref="A17:D17"/>
    <mergeCell ref="A43:D43"/>
    <mergeCell ref="A21:D21"/>
    <mergeCell ref="A22:D22"/>
    <mergeCell ref="A29:D29"/>
    <mergeCell ref="A30:D30"/>
    <mergeCell ref="A31:D31"/>
    <mergeCell ref="A32:D32"/>
    <mergeCell ref="A33:D33"/>
    <mergeCell ref="A34:D34"/>
    <mergeCell ref="A35:D35"/>
    <mergeCell ref="A38:D38"/>
    <mergeCell ref="A41:D41"/>
  </mergeCells>
  <pageMargins left="0.7" right="0" top="0.47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6CD1-A800-4EEA-98A6-8C9C1C84E73C}">
  <sheetPr>
    <tabColor rgb="FFFFFF00"/>
  </sheetPr>
  <dimension ref="A1:G83"/>
  <sheetViews>
    <sheetView tabSelected="1" view="pageBreakPreview" zoomScaleNormal="100" zoomScaleSheetLayoutView="100" workbookViewId="0">
      <selection activeCell="G79" sqref="G79"/>
    </sheetView>
  </sheetViews>
  <sheetFormatPr defaultRowHeight="15" x14ac:dyDescent="0.25"/>
  <cols>
    <col min="1" max="1" width="28" style="7" bestFit="1" customWidth="1"/>
    <col min="2" max="2" width="1.5703125" style="7" bestFit="1" customWidth="1"/>
    <col min="3" max="3" width="52.85546875" style="7" customWidth="1"/>
    <col min="4" max="6" width="12" style="80" customWidth="1"/>
    <col min="7" max="7" width="19.5703125" style="7" bestFit="1" customWidth="1"/>
    <col min="8" max="16384" width="9.140625" style="7"/>
  </cols>
  <sheetData>
    <row r="1" spans="1:7" ht="18.75" x14ac:dyDescent="0.3">
      <c r="A1" s="51" t="s">
        <v>5</v>
      </c>
      <c r="B1" s="51"/>
      <c r="C1" s="51"/>
      <c r="D1" s="51"/>
      <c r="E1" s="51"/>
      <c r="F1" s="51"/>
    </row>
    <row r="2" spans="1:7" x14ac:dyDescent="0.25">
      <c r="G2" s="23"/>
    </row>
    <row r="3" spans="1:7" x14ac:dyDescent="0.25">
      <c r="A3" s="81" t="s">
        <v>17</v>
      </c>
      <c r="B3" s="81" t="s">
        <v>2</v>
      </c>
      <c r="C3" s="83" t="s">
        <v>29</v>
      </c>
    </row>
    <row r="4" spans="1:7" ht="29.25" customHeight="1" x14ac:dyDescent="0.25">
      <c r="A4" s="81" t="s">
        <v>3</v>
      </c>
      <c r="B4" s="81" t="s">
        <v>2</v>
      </c>
      <c r="C4" s="56" t="s">
        <v>83</v>
      </c>
      <c r="D4" s="56"/>
      <c r="E4" s="56"/>
      <c r="F4" s="56"/>
    </row>
    <row r="5" spans="1:7" x14ac:dyDescent="0.25">
      <c r="A5" s="81" t="s">
        <v>6</v>
      </c>
      <c r="B5" s="81" t="s">
        <v>2</v>
      </c>
      <c r="C5" s="83" t="s">
        <v>22</v>
      </c>
    </row>
    <row r="6" spans="1:7" x14ac:dyDescent="0.25">
      <c r="A6" s="81" t="s">
        <v>23</v>
      </c>
      <c r="B6" s="81" t="s">
        <v>2</v>
      </c>
      <c r="C6" s="85">
        <v>36258</v>
      </c>
    </row>
    <row r="7" spans="1:7" x14ac:dyDescent="0.25">
      <c r="A7" s="81" t="s">
        <v>4</v>
      </c>
      <c r="B7" s="81" t="s">
        <v>2</v>
      </c>
      <c r="C7" s="37" t="s">
        <v>24</v>
      </c>
    </row>
    <row r="8" spans="1:7" x14ac:dyDescent="0.25">
      <c r="A8" s="81" t="s">
        <v>7</v>
      </c>
      <c r="B8" s="81" t="s">
        <v>2</v>
      </c>
      <c r="C8" s="86" t="s">
        <v>54</v>
      </c>
    </row>
    <row r="9" spans="1:7" x14ac:dyDescent="0.25">
      <c r="A9" s="81" t="s">
        <v>26</v>
      </c>
      <c r="C9" s="56" t="s">
        <v>55</v>
      </c>
      <c r="D9" s="56"/>
      <c r="E9" s="56"/>
      <c r="F9" s="56"/>
    </row>
    <row r="10" spans="1:7" x14ac:dyDescent="0.25">
      <c r="A10" s="81" t="s">
        <v>8</v>
      </c>
      <c r="B10" s="81" t="s">
        <v>2</v>
      </c>
      <c r="C10" s="37" t="s">
        <v>45</v>
      </c>
      <c r="D10" s="84"/>
      <c r="E10" s="84"/>
      <c r="F10" s="82"/>
    </row>
    <row r="11" spans="1:7" x14ac:dyDescent="0.25">
      <c r="A11" s="81" t="s">
        <v>56</v>
      </c>
      <c r="B11" s="81" t="s">
        <v>2</v>
      </c>
      <c r="C11" s="87">
        <v>43343</v>
      </c>
      <c r="D11" s="84"/>
      <c r="E11" s="84"/>
      <c r="F11" s="82"/>
    </row>
    <row r="12" spans="1:7" x14ac:dyDescent="0.25">
      <c r="A12" s="81" t="s">
        <v>25</v>
      </c>
      <c r="B12" s="81" t="s">
        <v>2</v>
      </c>
      <c r="C12" s="37" t="s">
        <v>27</v>
      </c>
      <c r="D12" s="84"/>
      <c r="E12" s="84"/>
      <c r="F12" s="82"/>
    </row>
    <row r="13" spans="1:7" x14ac:dyDescent="0.25">
      <c r="A13" s="81" t="s">
        <v>30</v>
      </c>
      <c r="B13" s="81" t="s">
        <v>2</v>
      </c>
      <c r="C13" s="37" t="s">
        <v>31</v>
      </c>
    </row>
    <row r="14" spans="1:7" x14ac:dyDescent="0.25">
      <c r="A14" s="81"/>
      <c r="B14" s="81"/>
      <c r="C14" s="37"/>
    </row>
    <row r="15" spans="1:7" ht="18.75" x14ac:dyDescent="0.3">
      <c r="A15" s="51" t="s">
        <v>11</v>
      </c>
      <c r="B15" s="51"/>
      <c r="C15" s="51"/>
      <c r="D15" s="51"/>
      <c r="E15" s="51"/>
      <c r="F15" s="51"/>
    </row>
    <row r="16" spans="1:7" ht="12.75" customHeight="1" thickBot="1" x14ac:dyDescent="0.35">
      <c r="A16" s="35"/>
      <c r="B16" s="112"/>
      <c r="C16" s="35"/>
      <c r="D16" s="35"/>
      <c r="E16" s="35"/>
      <c r="F16" s="35"/>
    </row>
    <row r="17" spans="1:7" ht="16.5" thickBot="1" x14ac:dyDescent="0.3">
      <c r="A17" s="113" t="s">
        <v>0</v>
      </c>
      <c r="B17" s="113"/>
      <c r="C17" s="113"/>
      <c r="D17" s="114" t="s">
        <v>1</v>
      </c>
      <c r="E17" s="114" t="s">
        <v>1</v>
      </c>
      <c r="F17" s="114" t="s">
        <v>1</v>
      </c>
      <c r="G17" s="2"/>
    </row>
    <row r="18" spans="1:7" ht="15.75" thickBot="1" x14ac:dyDescent="0.3">
      <c r="A18" s="123"/>
      <c r="B18" s="124"/>
      <c r="C18" s="125"/>
      <c r="D18" s="129"/>
      <c r="E18" s="129"/>
      <c r="F18" s="132"/>
      <c r="G18" s="2"/>
    </row>
    <row r="19" spans="1:7" ht="18" thickBot="1" x14ac:dyDescent="0.35">
      <c r="A19" s="122" t="s">
        <v>46</v>
      </c>
      <c r="B19" s="122"/>
      <c r="C19" s="122"/>
      <c r="D19" s="126"/>
      <c r="E19" s="126"/>
      <c r="F19" s="133"/>
      <c r="G19" s="2"/>
    </row>
    <row r="20" spans="1:7" x14ac:dyDescent="0.25">
      <c r="A20" s="97"/>
      <c r="B20" s="36"/>
      <c r="C20" s="106"/>
      <c r="D20" s="126"/>
      <c r="E20" s="126"/>
      <c r="F20" s="133"/>
      <c r="G20" s="2"/>
    </row>
    <row r="21" spans="1:7" x14ac:dyDescent="0.25">
      <c r="A21" s="98" t="s">
        <v>47</v>
      </c>
      <c r="B21" s="40"/>
      <c r="C21" s="107"/>
      <c r="D21" s="126"/>
      <c r="E21" s="126"/>
      <c r="F21" s="133"/>
      <c r="G21" s="2"/>
    </row>
    <row r="22" spans="1:7" x14ac:dyDescent="0.25">
      <c r="A22" s="99" t="s">
        <v>48</v>
      </c>
      <c r="B22" s="40"/>
      <c r="C22" s="107"/>
      <c r="D22" s="126">
        <v>660000</v>
      </c>
      <c r="E22" s="126"/>
      <c r="F22" s="133"/>
      <c r="G22" s="2"/>
    </row>
    <row r="23" spans="1:7" x14ac:dyDescent="0.25">
      <c r="A23" s="99" t="s">
        <v>49</v>
      </c>
      <c r="B23" s="40"/>
      <c r="C23" s="107"/>
      <c r="D23" s="131">
        <v>12370</v>
      </c>
      <c r="E23" s="126"/>
      <c r="F23" s="133"/>
      <c r="G23" s="2"/>
    </row>
    <row r="24" spans="1:7" x14ac:dyDescent="0.25">
      <c r="A24" s="100" t="s">
        <v>50</v>
      </c>
      <c r="B24" s="40"/>
      <c r="C24" s="107"/>
      <c r="D24" s="126">
        <f>+D22-D23</f>
        <v>647630</v>
      </c>
      <c r="E24" s="126"/>
      <c r="F24" s="133"/>
      <c r="G24" s="2"/>
    </row>
    <row r="25" spans="1:7" x14ac:dyDescent="0.25">
      <c r="A25" s="99" t="s">
        <v>51</v>
      </c>
      <c r="B25" s="40"/>
      <c r="C25" s="107"/>
      <c r="D25" s="131">
        <f>+D24*0.3</f>
        <v>194289</v>
      </c>
      <c r="E25" s="126"/>
      <c r="F25" s="133"/>
      <c r="G25" s="2"/>
    </row>
    <row r="26" spans="1:7" ht="15.75" thickBot="1" x14ac:dyDescent="0.3">
      <c r="A26" s="100" t="s">
        <v>52</v>
      </c>
      <c r="B26" s="40"/>
      <c r="C26" s="107"/>
      <c r="D26" s="134">
        <f>+D24-D25</f>
        <v>453341</v>
      </c>
      <c r="E26" s="126"/>
      <c r="F26" s="133"/>
      <c r="G26" s="2"/>
    </row>
    <row r="27" spans="1:7" ht="15.75" thickTop="1" x14ac:dyDescent="0.25">
      <c r="A27" s="99"/>
      <c r="B27" s="40"/>
      <c r="C27" s="107"/>
      <c r="D27" s="126"/>
      <c r="E27" s="126"/>
      <c r="F27" s="133"/>
      <c r="G27" s="2"/>
    </row>
    <row r="28" spans="1:7" x14ac:dyDescent="0.25">
      <c r="A28" s="98" t="s">
        <v>57</v>
      </c>
      <c r="B28" s="40"/>
      <c r="C28" s="107"/>
      <c r="D28" s="126"/>
      <c r="E28" s="126"/>
      <c r="F28" s="133"/>
      <c r="G28" s="2"/>
    </row>
    <row r="29" spans="1:7" x14ac:dyDescent="0.25">
      <c r="A29" s="99" t="s">
        <v>48</v>
      </c>
      <c r="B29" s="40"/>
      <c r="C29" s="107"/>
      <c r="D29" s="126">
        <v>9900</v>
      </c>
      <c r="E29" s="126"/>
      <c r="F29" s="133"/>
      <c r="G29" s="2"/>
    </row>
    <row r="30" spans="1:7" x14ac:dyDescent="0.25">
      <c r="A30" s="99" t="s">
        <v>49</v>
      </c>
      <c r="B30" s="40"/>
      <c r="C30" s="107"/>
      <c r="D30" s="131">
        <v>0</v>
      </c>
      <c r="E30" s="126"/>
      <c r="F30" s="133"/>
      <c r="G30" s="2"/>
    </row>
    <row r="31" spans="1:7" x14ac:dyDescent="0.25">
      <c r="A31" s="100" t="s">
        <v>50</v>
      </c>
      <c r="B31" s="40"/>
      <c r="C31" s="107"/>
      <c r="D31" s="126">
        <f>+D29-D30</f>
        <v>9900</v>
      </c>
      <c r="E31" s="126"/>
      <c r="F31" s="133"/>
      <c r="G31" s="2"/>
    </row>
    <row r="32" spans="1:7" x14ac:dyDescent="0.25">
      <c r="A32" s="99" t="s">
        <v>51</v>
      </c>
      <c r="B32" s="40"/>
      <c r="C32" s="107"/>
      <c r="D32" s="131">
        <f>+D31*0.3</f>
        <v>2970</v>
      </c>
      <c r="E32" s="126"/>
      <c r="F32" s="133"/>
      <c r="G32" s="2"/>
    </row>
    <row r="33" spans="1:7" ht="15.75" thickBot="1" x14ac:dyDescent="0.3">
      <c r="A33" s="100" t="s">
        <v>58</v>
      </c>
      <c r="B33" s="40"/>
      <c r="C33" s="107"/>
      <c r="D33" s="134">
        <f>+D31-D32</f>
        <v>6930</v>
      </c>
      <c r="E33" s="126"/>
      <c r="F33" s="133"/>
      <c r="G33" s="2"/>
    </row>
    <row r="34" spans="1:7" ht="15.75" thickTop="1" x14ac:dyDescent="0.25">
      <c r="A34" s="101"/>
      <c r="B34" s="40"/>
      <c r="C34" s="107"/>
      <c r="D34" s="126"/>
      <c r="E34" s="126"/>
      <c r="F34" s="133"/>
      <c r="G34" s="2"/>
    </row>
    <row r="35" spans="1:7" ht="15.75" x14ac:dyDescent="0.25">
      <c r="A35" s="102" t="s">
        <v>53</v>
      </c>
      <c r="B35" s="40"/>
      <c r="C35" s="107"/>
      <c r="D35" s="126"/>
      <c r="E35" s="126"/>
      <c r="F35" s="126">
        <f>D26+D33</f>
        <v>460271</v>
      </c>
      <c r="G35" s="2"/>
    </row>
    <row r="36" spans="1:7" ht="16.5" thickBot="1" x14ac:dyDescent="0.3">
      <c r="A36" s="115"/>
      <c r="B36" s="116"/>
      <c r="C36" s="117"/>
      <c r="D36" s="135"/>
      <c r="E36" s="135"/>
      <c r="F36" s="135"/>
      <c r="G36" s="2"/>
    </row>
    <row r="37" spans="1:7" ht="15.75" thickBot="1" x14ac:dyDescent="0.3">
      <c r="A37" s="118"/>
      <c r="B37" s="119"/>
      <c r="C37" s="120"/>
      <c r="D37" s="129"/>
      <c r="E37" s="129"/>
      <c r="F37" s="132"/>
      <c r="G37" s="2"/>
    </row>
    <row r="38" spans="1:7" ht="18" thickBot="1" x14ac:dyDescent="0.35">
      <c r="A38" s="88" t="s">
        <v>10</v>
      </c>
      <c r="B38" s="88"/>
      <c r="C38" s="88"/>
      <c r="D38" s="126"/>
      <c r="E38" s="126"/>
      <c r="F38" s="126"/>
    </row>
    <row r="39" spans="1:7" ht="17.25" x14ac:dyDescent="0.3">
      <c r="A39" s="103"/>
      <c r="B39" s="78"/>
      <c r="C39" s="108"/>
      <c r="D39" s="126"/>
      <c r="E39" s="126"/>
      <c r="F39" s="126"/>
    </row>
    <row r="40" spans="1:7" x14ac:dyDescent="0.25">
      <c r="A40" s="89" t="s">
        <v>59</v>
      </c>
      <c r="B40" s="89"/>
      <c r="C40" s="89"/>
      <c r="D40" s="126"/>
      <c r="E40" s="126"/>
      <c r="F40" s="126"/>
    </row>
    <row r="41" spans="1:7" x14ac:dyDescent="0.25">
      <c r="A41" s="99" t="s">
        <v>32</v>
      </c>
      <c r="B41" s="79"/>
      <c r="C41" s="109"/>
      <c r="D41" s="136"/>
      <c r="E41" s="126">
        <v>835541</v>
      </c>
      <c r="F41" s="126"/>
    </row>
    <row r="42" spans="1:7" x14ac:dyDescent="0.25">
      <c r="A42" s="99"/>
      <c r="B42" s="79"/>
      <c r="C42" s="109"/>
      <c r="D42" s="126"/>
      <c r="E42" s="126"/>
      <c r="F42" s="126"/>
    </row>
    <row r="43" spans="1:7" x14ac:dyDescent="0.25">
      <c r="A43" s="90" t="s">
        <v>65</v>
      </c>
      <c r="B43" s="90"/>
      <c r="C43" s="90"/>
      <c r="D43" s="126"/>
      <c r="E43" s="126"/>
      <c r="F43" s="126"/>
    </row>
    <row r="44" spans="1:7" x14ac:dyDescent="0.25">
      <c r="A44" s="91" t="s">
        <v>62</v>
      </c>
      <c r="B44" s="91"/>
      <c r="C44" s="91"/>
      <c r="D44" s="126"/>
      <c r="E44" s="126"/>
      <c r="F44" s="126"/>
    </row>
    <row r="45" spans="1:7" x14ac:dyDescent="0.25">
      <c r="A45" s="92" t="s">
        <v>60</v>
      </c>
      <c r="B45" s="92"/>
      <c r="C45" s="92"/>
      <c r="D45" s="126">
        <v>12370</v>
      </c>
      <c r="E45" s="126"/>
      <c r="F45" s="126"/>
    </row>
    <row r="46" spans="1:7" x14ac:dyDescent="0.25">
      <c r="A46" s="91" t="s">
        <v>68</v>
      </c>
      <c r="B46" s="91"/>
      <c r="C46" s="91"/>
      <c r="D46" s="126"/>
      <c r="E46" s="126"/>
      <c r="F46" s="126"/>
    </row>
    <row r="47" spans="1:7" x14ac:dyDescent="0.25">
      <c r="A47" s="92" t="s">
        <v>63</v>
      </c>
      <c r="B47" s="92"/>
      <c r="C47" s="92"/>
      <c r="D47" s="126">
        <v>385000</v>
      </c>
      <c r="E47" s="126"/>
      <c r="F47" s="126"/>
    </row>
    <row r="48" spans="1:7" x14ac:dyDescent="0.25">
      <c r="A48" s="92" t="s">
        <v>64</v>
      </c>
      <c r="B48" s="92"/>
      <c r="C48" s="92"/>
      <c r="D48" s="126">
        <v>2500</v>
      </c>
      <c r="E48" s="126"/>
      <c r="F48" s="126"/>
    </row>
    <row r="49" spans="1:6" x14ac:dyDescent="0.25">
      <c r="A49" s="92" t="s">
        <v>70</v>
      </c>
      <c r="B49" s="92"/>
      <c r="C49" s="92"/>
      <c r="D49" s="126">
        <v>248820</v>
      </c>
      <c r="E49" s="126"/>
      <c r="F49" s="126"/>
    </row>
    <row r="50" spans="1:6" x14ac:dyDescent="0.25">
      <c r="A50" s="92" t="s">
        <v>71</v>
      </c>
      <c r="B50" s="92"/>
      <c r="C50" s="92"/>
      <c r="D50" s="131">
        <v>293695</v>
      </c>
      <c r="E50" s="131">
        <f>SUM(D45:D50)</f>
        <v>942385</v>
      </c>
      <c r="F50" s="126"/>
    </row>
    <row r="51" spans="1:6" x14ac:dyDescent="0.25">
      <c r="A51" s="99"/>
      <c r="B51" s="79"/>
      <c r="C51" s="109"/>
      <c r="D51" s="126"/>
      <c r="E51" s="126"/>
      <c r="F51" s="126"/>
    </row>
    <row r="52" spans="1:6" x14ac:dyDescent="0.25">
      <c r="A52" s="90" t="s">
        <v>66</v>
      </c>
      <c r="B52" s="90"/>
      <c r="C52" s="90"/>
      <c r="D52" s="126"/>
      <c r="E52" s="126"/>
      <c r="F52" s="126"/>
    </row>
    <row r="53" spans="1:6" x14ac:dyDescent="0.25">
      <c r="A53" s="93" t="s">
        <v>67</v>
      </c>
      <c r="B53" s="93"/>
      <c r="C53" s="93"/>
      <c r="D53" s="126"/>
      <c r="E53" s="126"/>
      <c r="F53" s="126"/>
    </row>
    <row r="54" spans="1:6" x14ac:dyDescent="0.25">
      <c r="A54" s="92" t="s">
        <v>60</v>
      </c>
      <c r="B54" s="92"/>
      <c r="C54" s="92"/>
      <c r="D54" s="126">
        <v>669900</v>
      </c>
      <c r="E54" s="126"/>
      <c r="F54" s="126"/>
    </row>
    <row r="55" spans="1:6" ht="14.25" customHeight="1" x14ac:dyDescent="0.25">
      <c r="A55" s="92" t="s">
        <v>61</v>
      </c>
      <c r="B55" s="92"/>
      <c r="C55" s="92"/>
      <c r="D55" s="126">
        <v>1947927</v>
      </c>
      <c r="E55" s="126"/>
      <c r="F55" s="126"/>
    </row>
    <row r="56" spans="1:6" ht="14.25" customHeight="1" x14ac:dyDescent="0.25">
      <c r="A56" s="100" t="s">
        <v>69</v>
      </c>
      <c r="B56" s="79"/>
      <c r="C56" s="109"/>
      <c r="D56" s="131">
        <v>738147</v>
      </c>
      <c r="E56" s="131">
        <f>-SUM(D54:D56)</f>
        <v>-3355974</v>
      </c>
      <c r="F56" s="126"/>
    </row>
    <row r="57" spans="1:6" x14ac:dyDescent="0.25">
      <c r="A57" s="92"/>
      <c r="B57" s="92"/>
      <c r="C57" s="92"/>
      <c r="D57" s="126"/>
      <c r="E57" s="126"/>
      <c r="F57" s="126"/>
    </row>
    <row r="58" spans="1:6" ht="15.75" x14ac:dyDescent="0.25">
      <c r="A58" s="94" t="s">
        <v>74</v>
      </c>
      <c r="B58" s="94"/>
      <c r="C58" s="94"/>
      <c r="D58" s="136"/>
      <c r="E58" s="126"/>
      <c r="F58" s="126">
        <f>E41-(SUM(D54:D56))+(SUM(D45:D50))</f>
        <v>-1578048</v>
      </c>
    </row>
    <row r="59" spans="1:6" ht="15.75" thickBot="1" x14ac:dyDescent="0.3">
      <c r="A59" s="92"/>
      <c r="B59" s="92"/>
      <c r="C59" s="92"/>
      <c r="D59" s="126"/>
      <c r="E59" s="126"/>
      <c r="F59" s="126"/>
    </row>
    <row r="60" spans="1:6" ht="18" thickBot="1" x14ac:dyDescent="0.35">
      <c r="A60" s="88" t="s">
        <v>72</v>
      </c>
      <c r="B60" s="88"/>
      <c r="C60" s="88"/>
      <c r="D60" s="126"/>
      <c r="E60" s="126"/>
      <c r="F60" s="126"/>
    </row>
    <row r="61" spans="1:6" x14ac:dyDescent="0.25">
      <c r="A61" s="95"/>
      <c r="B61" s="95"/>
      <c r="C61" s="95"/>
      <c r="D61" s="126"/>
      <c r="E61" s="126"/>
      <c r="F61" s="126"/>
    </row>
    <row r="62" spans="1:6" x14ac:dyDescent="0.25">
      <c r="A62" s="92" t="s">
        <v>78</v>
      </c>
      <c r="B62" s="92"/>
      <c r="C62" s="92"/>
      <c r="D62" s="126">
        <v>142886</v>
      </c>
      <c r="E62" s="126"/>
      <c r="F62" s="126"/>
    </row>
    <row r="63" spans="1:6" x14ac:dyDescent="0.25">
      <c r="A63" s="92" t="s">
        <v>77</v>
      </c>
      <c r="B63" s="92"/>
      <c r="C63" s="92"/>
      <c r="D63" s="126">
        <v>1805041</v>
      </c>
      <c r="E63" s="126"/>
      <c r="F63" s="126"/>
    </row>
    <row r="64" spans="1:6" x14ac:dyDescent="0.25">
      <c r="A64" s="95"/>
      <c r="B64" s="95"/>
      <c r="C64" s="95"/>
      <c r="D64" s="126"/>
      <c r="E64" s="126"/>
      <c r="F64" s="126"/>
    </row>
    <row r="65" spans="1:6" ht="17.25" customHeight="1" x14ac:dyDescent="0.25">
      <c r="A65" s="94" t="s">
        <v>73</v>
      </c>
      <c r="B65" s="94"/>
      <c r="C65" s="94"/>
      <c r="D65" s="126"/>
      <c r="E65" s="126"/>
      <c r="F65" s="126">
        <f>SUM(D62:D63)</f>
        <v>1947927</v>
      </c>
    </row>
    <row r="66" spans="1:6" ht="15.75" thickBot="1" x14ac:dyDescent="0.3">
      <c r="A66" s="104"/>
      <c r="B66" s="34"/>
      <c r="C66" s="110"/>
      <c r="D66" s="126"/>
      <c r="E66" s="126"/>
      <c r="F66" s="126"/>
    </row>
    <row r="67" spans="1:6" ht="18" thickBot="1" x14ac:dyDescent="0.35">
      <c r="A67" s="88" t="s">
        <v>13</v>
      </c>
      <c r="B67" s="88"/>
      <c r="C67" s="88"/>
      <c r="D67" s="126"/>
      <c r="E67" s="126"/>
      <c r="F67" s="127">
        <f>SUM(F35:F65)</f>
        <v>830150</v>
      </c>
    </row>
    <row r="68" spans="1:6" x14ac:dyDescent="0.25">
      <c r="A68" s="97"/>
      <c r="B68" s="36"/>
      <c r="C68" s="106"/>
      <c r="D68" s="126"/>
      <c r="E68" s="126"/>
      <c r="F68" s="126"/>
    </row>
    <row r="69" spans="1:6" x14ac:dyDescent="0.25">
      <c r="A69" s="91" t="s">
        <v>75</v>
      </c>
      <c r="B69" s="91"/>
      <c r="C69" s="91"/>
      <c r="D69" s="126"/>
      <c r="E69" s="126"/>
      <c r="F69" s="126"/>
    </row>
    <row r="70" spans="1:6" x14ac:dyDescent="0.25">
      <c r="A70" s="92" t="s">
        <v>76</v>
      </c>
      <c r="B70" s="92"/>
      <c r="C70" s="92"/>
      <c r="D70" s="126">
        <f>D62+D63</f>
        <v>1947927</v>
      </c>
      <c r="E70" s="126"/>
      <c r="F70" s="126"/>
    </row>
    <row r="71" spans="1:6" x14ac:dyDescent="0.25">
      <c r="A71" s="91" t="s">
        <v>79</v>
      </c>
      <c r="B71" s="91"/>
      <c r="C71" s="91"/>
      <c r="D71" s="126"/>
      <c r="E71" s="126"/>
      <c r="F71" s="126">
        <f>IF(D70&gt;F67,F67,F67-D70)</f>
        <v>830150</v>
      </c>
    </row>
    <row r="72" spans="1:6" ht="15.75" thickBot="1" x14ac:dyDescent="0.3">
      <c r="A72" s="105"/>
      <c r="C72" s="111"/>
      <c r="D72" s="126"/>
      <c r="E72" s="126"/>
      <c r="F72" s="126"/>
    </row>
    <row r="73" spans="1:6" ht="18" thickBot="1" x14ac:dyDescent="0.35">
      <c r="A73" s="88" t="s">
        <v>14</v>
      </c>
      <c r="B73" s="88"/>
      <c r="C73" s="88"/>
      <c r="D73" s="126"/>
      <c r="E73" s="126"/>
      <c r="F73" s="127" t="str">
        <f>IF((F67-F71)&gt;0,F67-F7,"NIL")</f>
        <v>NIL</v>
      </c>
    </row>
    <row r="74" spans="1:6" ht="15.75" thickBot="1" x14ac:dyDescent="0.3">
      <c r="A74" s="96"/>
      <c r="B74" s="96"/>
      <c r="C74" s="96"/>
      <c r="D74" s="135"/>
      <c r="E74" s="135"/>
      <c r="F74" s="128"/>
    </row>
    <row r="75" spans="1:6" x14ac:dyDescent="0.25">
      <c r="A75" s="121" t="s">
        <v>19</v>
      </c>
      <c r="B75" s="121"/>
      <c r="C75" s="121"/>
      <c r="D75" s="129"/>
      <c r="E75" s="129"/>
      <c r="F75" s="129" t="s">
        <v>12</v>
      </c>
    </row>
    <row r="76" spans="1:6" x14ac:dyDescent="0.25">
      <c r="A76" s="92" t="s">
        <v>15</v>
      </c>
      <c r="B76" s="92"/>
      <c r="C76" s="92"/>
      <c r="D76" s="126" t="s">
        <v>12</v>
      </c>
      <c r="E76" s="126"/>
      <c r="F76" s="126"/>
    </row>
    <row r="77" spans="1:6" x14ac:dyDescent="0.25">
      <c r="A77" s="92" t="s">
        <v>16</v>
      </c>
      <c r="B77" s="92"/>
      <c r="C77" s="92"/>
      <c r="D77" s="130" t="s">
        <v>12</v>
      </c>
      <c r="E77" s="126"/>
      <c r="F77" s="131" t="s">
        <v>12</v>
      </c>
    </row>
    <row r="78" spans="1:6" x14ac:dyDescent="0.25">
      <c r="A78" s="104"/>
      <c r="B78" s="34"/>
      <c r="C78" s="110"/>
      <c r="D78" s="126"/>
      <c r="E78" s="126"/>
      <c r="F78" s="126"/>
    </row>
    <row r="79" spans="1:6" x14ac:dyDescent="0.25">
      <c r="A79" s="91" t="s">
        <v>80</v>
      </c>
      <c r="B79" s="91"/>
      <c r="C79" s="91"/>
      <c r="D79" s="126"/>
      <c r="E79" s="126"/>
      <c r="F79" s="126"/>
    </row>
    <row r="80" spans="1:6" x14ac:dyDescent="0.25">
      <c r="A80" s="92" t="s">
        <v>82</v>
      </c>
      <c r="B80" s="92"/>
      <c r="C80" s="92"/>
      <c r="D80" s="126"/>
      <c r="E80" s="126"/>
      <c r="F80" s="126">
        <v>66000</v>
      </c>
    </row>
    <row r="81" spans="1:6" ht="15.75" thickBot="1" x14ac:dyDescent="0.3">
      <c r="A81" s="104"/>
      <c r="B81" s="34"/>
      <c r="C81" s="110"/>
      <c r="D81" s="126"/>
      <c r="E81" s="126"/>
      <c r="F81" s="126"/>
    </row>
    <row r="82" spans="1:6" ht="18" thickBot="1" x14ac:dyDescent="0.35">
      <c r="A82" s="88" t="s">
        <v>81</v>
      </c>
      <c r="B82" s="88"/>
      <c r="C82" s="88"/>
      <c r="D82" s="126"/>
      <c r="E82" s="126"/>
      <c r="F82" s="127">
        <f>-F80</f>
        <v>-66000</v>
      </c>
    </row>
    <row r="83" spans="1:6" ht="15.75" thickBot="1" x14ac:dyDescent="0.3">
      <c r="A83" s="96"/>
      <c r="B83" s="96"/>
      <c r="C83" s="96"/>
      <c r="D83" s="137"/>
      <c r="E83" s="137"/>
      <c r="F83" s="137"/>
    </row>
  </sheetData>
  <mergeCells count="42">
    <mergeCell ref="C4:F4"/>
    <mergeCell ref="C9:F9"/>
    <mergeCell ref="A71:C71"/>
    <mergeCell ref="A75:C75"/>
    <mergeCell ref="A76:C76"/>
    <mergeCell ref="A79:C79"/>
    <mergeCell ref="A82:C82"/>
    <mergeCell ref="A57:C57"/>
    <mergeCell ref="A58:C58"/>
    <mergeCell ref="A59:C59"/>
    <mergeCell ref="A52:C52"/>
    <mergeCell ref="A62:C62"/>
    <mergeCell ref="A63:C63"/>
    <mergeCell ref="A46:C46"/>
    <mergeCell ref="A47:C47"/>
    <mergeCell ref="A48:C48"/>
    <mergeCell ref="A49:C49"/>
    <mergeCell ref="A50:C50"/>
    <mergeCell ref="A53:C53"/>
    <mergeCell ref="A54:C54"/>
    <mergeCell ref="A55:C55"/>
    <mergeCell ref="A43:C43"/>
    <mergeCell ref="A44:C44"/>
    <mergeCell ref="A45:C45"/>
    <mergeCell ref="A73:C73"/>
    <mergeCell ref="A74:C74"/>
    <mergeCell ref="A77:C77"/>
    <mergeCell ref="A80:C80"/>
    <mergeCell ref="A83:C83"/>
    <mergeCell ref="A60:C60"/>
    <mergeCell ref="A61:C61"/>
    <mergeCell ref="A67:C67"/>
    <mergeCell ref="A69:C69"/>
    <mergeCell ref="A64:C64"/>
    <mergeCell ref="A65:C65"/>
    <mergeCell ref="A70:C70"/>
    <mergeCell ref="A1:F1"/>
    <mergeCell ref="A15:F15"/>
    <mergeCell ref="A19:C19"/>
    <mergeCell ref="A38:C38"/>
    <mergeCell ref="A40:C40"/>
    <mergeCell ref="A17:C17"/>
  </mergeCells>
  <pageMargins left="0.67" right="0" top="0.27" bottom="0.17" header="0.22" footer="0.22"/>
  <pageSetup scale="97" orientation="landscape" r:id="rId1"/>
  <rowBreaks count="2" manualBreakCount="2">
    <brk id="36" max="6" man="1"/>
    <brk id="74" max="5" man="1"/>
  </rowBreaks>
  <ignoredErrors>
    <ignoredError sqref="D25 D32" formula="1"/>
    <ignoredError sqref="F58 E50 F67 F73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Comp AY 2015-16</vt:lpstr>
      <vt:lpstr>Comp AY 2016-17</vt:lpstr>
      <vt:lpstr>Comp AY 2017-18</vt:lpstr>
      <vt:lpstr>Comp AY 2018-19</vt:lpstr>
      <vt:lpstr>'Comp AY 2015-16'!Print_Area</vt:lpstr>
      <vt:lpstr>'Comp AY 2016-17'!Print_Area</vt:lpstr>
      <vt:lpstr>'Comp AY 2017-18'!Print_Area</vt:lpstr>
      <vt:lpstr>'Comp AY 2018-19'!Print_Area</vt:lpstr>
      <vt:lpstr>'Comp AY 2018-19'!Print_Titles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</cp:lastModifiedBy>
  <cp:lastPrinted>2018-08-24T15:19:52Z</cp:lastPrinted>
  <dcterms:created xsi:type="dcterms:W3CDTF">2016-04-27T15:18:27Z</dcterms:created>
  <dcterms:modified xsi:type="dcterms:W3CDTF">2018-08-24T15:22:00Z</dcterms:modified>
</cp:coreProperties>
</file>