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IT Returns\Patpedhi\AY 2018-19\Data from client\"/>
    </mc:Choice>
  </mc:AlternateContent>
  <xr:revisionPtr revIDLastSave="0" documentId="13_ncr:1_{4277CB93-0BBF-4312-976F-E21226C6D074}" xr6:coauthVersionLast="38" xr6:coauthVersionMax="38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92" i="1" l="1"/>
  <c r="G53" i="1"/>
  <c r="G52" i="1"/>
  <c r="G51" i="1" l="1"/>
  <c r="F88" i="1" l="1"/>
  <c r="D19" i="1"/>
  <c r="C90" i="1"/>
  <c r="C85" i="1"/>
  <c r="G27" i="1"/>
  <c r="G29" i="1"/>
  <c r="G48" i="1"/>
  <c r="G42" i="1"/>
  <c r="G17" i="1"/>
</calcChain>
</file>

<file path=xl/sharedStrings.xml><?xml version="1.0" encoding="utf-8"?>
<sst xmlns="http://schemas.openxmlformats.org/spreadsheetml/2006/main" count="132" uniqueCount="128">
  <si>
    <t>SHREE OMSAI CO-OP CREDIT SOC LTD,</t>
  </si>
  <si>
    <t>4 AC 1247,NEAR THE NATIONAL SARVODAYA HIGH,,OPP.DUDHESWAR MANDIR,C.G.GIDWANI MARG,</t>
  </si>
  <si>
    <t>CHEMBUR COLONY,CHEMBUR(E),MUMBAI-400074,022-25207567</t>
  </si>
  <si>
    <t>Consolidation Profit &amp; Loss as on  31/03/2018</t>
  </si>
  <si>
    <t>EXPENSES</t>
  </si>
  <si>
    <t>Amount(DR)</t>
  </si>
  <si>
    <t>INCOME</t>
  </si>
  <si>
    <t>Amount(CR)</t>
  </si>
  <si>
    <t>***** LOAN INTEREST *****</t>
  </si>
  <si>
    <t>INTEREST RECD ON PERSONAL LOAN</t>
  </si>
  <si>
    <t>INTEREST RECD ON BUSINESS LOAN</t>
  </si>
  <si>
    <t>INTEREST RECD ON DEPOSIT LOAN</t>
  </si>
  <si>
    <t>INTEREST RECD ON VEHICAL LOAN</t>
  </si>
  <si>
    <t>INTEREST RECD ON HOUSING LOAN</t>
  </si>
  <si>
    <t>INTEREST RECD ON SALARY DEDUCTION LOA</t>
  </si>
  <si>
    <t>INTEREST RECD ON STAFF LOAN</t>
  </si>
  <si>
    <t>***** INVESTMENT INTEREST *****</t>
  </si>
  <si>
    <t>INTEREST RECD ON M.D.C.C BANK(FD)SWASTIK</t>
  </si>
  <si>
    <t>INTEREST RECD ON M.D.C.C BANK(RF)</t>
  </si>
  <si>
    <t>INTEREST RECD ON M.D.C.C.BANK(LIQUIDITY)</t>
  </si>
  <si>
    <t>INTEREST RECD ON M.D.C.C(STAFF P.F)</t>
  </si>
  <si>
    <t>INTEREST RECD ON MDCC BANK(FD)CHEMBUR</t>
  </si>
  <si>
    <t>INTEREST RECD ON MDCC BANK(DIV EQUI)</t>
  </si>
  <si>
    <t>INTEREST RECD ON MDCC(MANKHURD BR)</t>
  </si>
  <si>
    <t>***** BANK INTEREST *****</t>
  </si>
  <si>
    <t>MUMBAI BANK FD ACCRUAD INT.</t>
  </si>
  <si>
    <t>***** BANK DIVIDEND *****</t>
  </si>
  <si>
    <t>MUMBAI BANK DIVIDEND</t>
  </si>
  <si>
    <t>***** OTHER INCOME *****</t>
  </si>
  <si>
    <t>OTHER CHRGS RECD</t>
  </si>
  <si>
    <t>STAT CHRGS RECD</t>
  </si>
  <si>
    <t>COURT CHRGS RECD</t>
  </si>
  <si>
    <t>SERVICE CHRGS RECD</t>
  </si>
  <si>
    <t>VALUATION CHRGS RECD</t>
  </si>
  <si>
    <t>PENALTY RECD</t>
  </si>
  <si>
    <t>COMMISSION RECD ON DEPOSIT</t>
  </si>
  <si>
    <t>NOTICE CHARGES RECD.</t>
  </si>
  <si>
    <t>RECOVERY CHARGES RECD.</t>
  </si>
  <si>
    <t>CHEQUE RTD.CHARG</t>
  </si>
  <si>
    <t>VARIFACTION CHARGES</t>
  </si>
  <si>
    <t>BMC RECOVERY SERVICE CHARGE</t>
  </si>
  <si>
    <t>MUMBAI BANK FD ACCRUED INT. REINVT.</t>
  </si>
  <si>
    <t>RENT RECD</t>
  </si>
  <si>
    <t>***** OTHERS *****</t>
  </si>
  <si>
    <t>INT RECEIVED ON DAILY DEPOSIT</t>
  </si>
  <si>
    <t>EXCESS INT.RECD FOR DEPOSIT</t>
  </si>
  <si>
    <t>RENT RECD ON MUM BANK</t>
  </si>
  <si>
    <t>SRO CHARGES</t>
  </si>
  <si>
    <t>***** DEPOSIT INTEREST *****</t>
  </si>
  <si>
    <t>SAVING INTEREST</t>
  </si>
  <si>
    <t>INTEREST PAID ON FIXED DEPOSIT</t>
  </si>
  <si>
    <t>INTEREST PAID ON DAMDUPAT DEPOSIT</t>
  </si>
  <si>
    <t>INTEREST PAID ON RECURRING DEPOSIT</t>
  </si>
  <si>
    <t>INTEREST PAID ON LAKHPATI DEPOSIT</t>
  </si>
  <si>
    <t>INTEREST PAID ON DAILY DEPOSIT</t>
  </si>
  <si>
    <t>INTEREST PAID ON STAFF PF</t>
  </si>
  <si>
    <t>INTEREST PAID ON DHANVASHA DEPOSIT</t>
  </si>
  <si>
    <t>INTEREST PAID ON MONTHLY INT SCHEME</t>
  </si>
  <si>
    <t>***** STAFF EXPENCES *****</t>
  </si>
  <si>
    <t>PROVIDEND FUND  STY.CONTRIBUTION</t>
  </si>
  <si>
    <t>STAFF BONAS</t>
  </si>
  <si>
    <t>***** MANGEMENT EXPENCES *****</t>
  </si>
  <si>
    <t>ANNUAL GENRAL MEETING REPORT PRINTING</t>
  </si>
  <si>
    <t>***** DEPRICATION EXPENCES *****</t>
  </si>
  <si>
    <t>DEPRECIATION</t>
  </si>
  <si>
    <t>***** BANK CHARGES *****</t>
  </si>
  <si>
    <t>***** OTHER EXPENCES *****</t>
  </si>
  <si>
    <t>STAFF SALARY</t>
  </si>
  <si>
    <t>POSTAGE</t>
  </si>
  <si>
    <t>TELEPHONE</t>
  </si>
  <si>
    <t>TRAVELLING</t>
  </si>
  <si>
    <t>ELECTRICITY</t>
  </si>
  <si>
    <t>BANK CHARGES</t>
  </si>
  <si>
    <t>PRINTING &amp; STATIONERY</t>
  </si>
  <si>
    <t>MISC. EXP</t>
  </si>
  <si>
    <t>INTERNAL AUDIT FEES</t>
  </si>
  <si>
    <t>GOVT. AUDIT FEES</t>
  </si>
  <si>
    <t>COURT CHARGES</t>
  </si>
  <si>
    <t>TEA EXP.</t>
  </si>
  <si>
    <t>RECOVERY CHARGES EXP.</t>
  </si>
  <si>
    <t>POOJA EXP.</t>
  </si>
  <si>
    <t>COMPUTER EXP.</t>
  </si>
  <si>
    <t>SERVICE CHARGE</t>
  </si>
  <si>
    <t>DAILY AGENT COMMISION</t>
  </si>
  <si>
    <t>INSURANCE CHARGES</t>
  </si>
  <si>
    <t>MUMBAI BANKOD INT.PAID</t>
  </si>
  <si>
    <t>MUMBAI BANK OD INT(CHEMBUR BR)</t>
  </si>
  <si>
    <t>DONATION FEES</t>
  </si>
  <si>
    <t>OFFICE EXPENCG</t>
  </si>
  <si>
    <t>TRADE C R.T.O</t>
  </si>
  <si>
    <t>PROF. &amp; LEGAL FEES CHARGES.</t>
  </si>
  <si>
    <t>ADHESIVE STAMP EXP</t>
  </si>
  <si>
    <t>BAD &amp; DOUBTFUL DEBT RESERVE FUND .</t>
  </si>
  <si>
    <t>BAD &amp; DOUBTFUL DEBT INT . RES. FUND.</t>
  </si>
  <si>
    <t>DIRECTER &amp; EMPLOYES TRANING FEES</t>
  </si>
  <si>
    <t>ADVERTISE</t>
  </si>
  <si>
    <t>ADHESIVE STAMP COMMISION EXP</t>
  </si>
  <si>
    <t>DIPAWALI GIFT &amp; OTHER EXP</t>
  </si>
  <si>
    <t>DIPAWALI GIFT &amp; OTHAR EXP</t>
  </si>
  <si>
    <t>MAHARASHTRA STATE SAHAKARI SANGH FEES</t>
  </si>
  <si>
    <t>COMPUTER SOFT &amp; HARD A.M.C</t>
  </si>
  <si>
    <t>BALAJI DAILY COLLECTION MACHINE AMC</t>
  </si>
  <si>
    <t>CHALAN FEE</t>
  </si>
  <si>
    <t>REPAIR &amp; MAINTANCE EXP</t>
  </si>
  <si>
    <t>PEST CONTROL A.M.C EXP</t>
  </si>
  <si>
    <t>TDS DEDUCTION</t>
  </si>
  <si>
    <t>PROFESSIONAL FEE CHARGES</t>
  </si>
  <si>
    <t>NAFCUB MEMBERSHIP &amp; SUBSCRIPTION EXP</t>
  </si>
  <si>
    <t>WATER BILL EXP</t>
  </si>
  <si>
    <t>MANDHAN &amp; MEHANTANA</t>
  </si>
  <si>
    <t>INCOME TAX</t>
  </si>
  <si>
    <t>MUMBAI BANK LOAN INT. PAID</t>
  </si>
  <si>
    <t>ENTERNET EXP.</t>
  </si>
  <si>
    <t>MUMBAI SAHKARI BORD FEES</t>
  </si>
  <si>
    <t>PROPERTY TAX</t>
  </si>
  <si>
    <t>AIR CONDITIONER AMC EXP</t>
  </si>
  <si>
    <t>SYSTEM AUDIT FEE</t>
  </si>
  <si>
    <t>STAFF GRADUEATY PRO EXP</t>
  </si>
  <si>
    <t xml:space="preserve"> Net Profit</t>
  </si>
  <si>
    <t xml:space="preserve"> TOTAL </t>
  </si>
  <si>
    <t>Audit</t>
  </si>
  <si>
    <t>36(1)(ii) - Allowed</t>
  </si>
  <si>
    <t>Disallowed sec 37</t>
  </si>
  <si>
    <t>Disallowed sec 36</t>
  </si>
  <si>
    <t>Disallowed - 40(a)(ii)</t>
  </si>
  <si>
    <t>IFOS</t>
  </si>
  <si>
    <t>Interest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</si>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</sst>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\-yyyy"/>
    <numFmt numFmtId="165" formatCode="#########0.0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3" borderId="1">
      <alignment horizontal="center" vertical="center"/>
    </xf>
    <xf numFmtId="0" fontId="2" fillId="2" borderId="1">
      <alignment horizontal="left" vertical="center"/>
    </xf>
    <xf numFmtId="164" fontId="2" fillId="2" borderId="1">
      <alignment horizontal="right"/>
    </xf>
    <xf numFmtId="165" fontId="2" fillId="2" borderId="1">
      <alignment horizontal="right"/>
    </xf>
    <xf numFmtId="0" fontId="2" fillId="2" borderId="1">
      <alignment horizontal="left" vertical="center"/>
    </xf>
    <xf numFmtId="0" fontId="1" fillId="3" borderId="1">
      <alignment horizontal="center" vertical="center" wrapText="1"/>
    </xf>
    <xf numFmtId="0" fontId="2" fillId="4" borderId="1">
      <alignment horizontal="left" vertical="center"/>
    </xf>
    <xf numFmtId="0" fontId="3" fillId="5" borderId="1">
      <alignment horizontal="left" vertical="center"/>
    </xf>
    <xf numFmtId="0" fontId="2" fillId="6" borderId="1">
      <alignment horizontal="left" vertical="center"/>
    </xf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1" fillId="3" borderId="10" xfId="1" applyBorder="1">
      <alignment horizontal="center" vertical="center"/>
    </xf>
    <xf numFmtId="0" fontId="1" fillId="3" borderId="11" xfId="1" applyBorder="1">
      <alignment horizontal="center" vertical="center"/>
    </xf>
    <xf numFmtId="0" fontId="1" fillId="3" borderId="12" xfId="1" applyBorder="1">
      <alignment horizontal="center" vertical="center"/>
    </xf>
    <xf numFmtId="0" fontId="1" fillId="2" borderId="13" xfId="2" applyFont="1" applyBorder="1">
      <alignment horizontal="left" vertical="center"/>
    </xf>
    <xf numFmtId="0" fontId="2" fillId="2" borderId="13" xfId="2" applyBorder="1">
      <alignment horizontal="left" vertical="center"/>
    </xf>
    <xf numFmtId="0" fontId="2" fillId="2" borderId="1" xfId="2" applyBorder="1">
      <alignment horizontal="left" vertical="center"/>
    </xf>
    <xf numFmtId="0" fontId="1" fillId="2" borderId="1" xfId="2" applyFont="1" applyBorder="1">
      <alignment horizontal="left" vertical="center"/>
    </xf>
    <xf numFmtId="0" fontId="1" fillId="2" borderId="12" xfId="2" applyFont="1" applyBorder="1">
      <alignment horizontal="left" vertical="center"/>
    </xf>
    <xf numFmtId="0" fontId="0" fillId="0" borderId="0" xfId="0" applyBorder="1"/>
    <xf numFmtId="0" fontId="1" fillId="2" borderId="17" xfId="2" applyFont="1" applyBorder="1">
      <alignment horizontal="left" vertical="center"/>
    </xf>
    <xf numFmtId="1" fontId="2" fillId="2" borderId="13" xfId="4" applyNumberFormat="1" applyBorder="1">
      <alignment horizontal="right"/>
    </xf>
    <xf numFmtId="1" fontId="2" fillId="2" borderId="1" xfId="4" applyNumberFormat="1" applyBorder="1">
      <alignment horizontal="right"/>
    </xf>
    <xf numFmtId="1" fontId="1" fillId="2" borderId="0" xfId="4" applyNumberFormat="1" applyFont="1" applyBorder="1">
      <alignment horizontal="right"/>
    </xf>
    <xf numFmtId="1" fontId="1" fillId="2" borderId="17" xfId="4" applyNumberFormat="1" applyFont="1" applyBorder="1">
      <alignment horizontal="right"/>
    </xf>
    <xf numFmtId="1" fontId="2" fillId="2" borderId="14" xfId="4" applyNumberFormat="1" applyBorder="1">
      <alignment horizontal="right"/>
    </xf>
    <xf numFmtId="1" fontId="0" fillId="0" borderId="0" xfId="0" applyNumberFormat="1"/>
    <xf numFmtId="1" fontId="2" fillId="2" borderId="15" xfId="4" applyNumberFormat="1" applyBorder="1">
      <alignment horizontal="right"/>
    </xf>
    <xf numFmtId="1" fontId="0" fillId="0" borderId="16" xfId="0" applyNumberFormat="1" applyBorder="1"/>
    <xf numFmtId="1" fontId="2" fillId="7" borderId="1" xfId="4" applyNumberFormat="1" applyFont="1" applyFill="1" applyBorder="1">
      <alignment horizontal="right"/>
    </xf>
    <xf numFmtId="1" fontId="2" fillId="2" borderId="1" xfId="4" applyNumberFormat="1" applyFont="1" applyBorder="1">
      <alignment horizontal="right"/>
    </xf>
    <xf numFmtId="1" fontId="2" fillId="2" borderId="17" xfId="4" applyNumberFormat="1" applyFont="1" applyBorder="1">
      <alignment horizontal="right"/>
    </xf>
    <xf numFmtId="0" fontId="0" fillId="7" borderId="0" xfId="0" applyFill="1"/>
    <xf numFmtId="1" fontId="2" fillId="8" borderId="15" xfId="4" applyNumberFormat="1" applyFill="1" applyBorder="1">
      <alignment horizontal="right"/>
    </xf>
    <xf numFmtId="1" fontId="2" fillId="9" borderId="15" xfId="4" applyNumberFormat="1" applyFill="1" applyBorder="1">
      <alignment horizontal="right"/>
    </xf>
    <xf numFmtId="0" fontId="4" fillId="3" borderId="2" xfId="1" applyFont="1" applyBorder="1">
      <alignment horizontal="center" vertical="center"/>
    </xf>
    <xf numFmtId="0" fontId="4" fillId="3" borderId="3" xfId="1" applyFont="1" applyBorder="1">
      <alignment horizontal="center" vertical="center"/>
    </xf>
    <xf numFmtId="0" fontId="4" fillId="3" borderId="4" xfId="1" applyFont="1" applyBorder="1">
      <alignment horizontal="center" vertical="center"/>
    </xf>
    <xf numFmtId="0" fontId="1" fillId="3" borderId="5" xfId="1" applyBorder="1">
      <alignment horizontal="center" vertical="center"/>
    </xf>
    <xf numFmtId="0" fontId="1" fillId="3" borderId="1" xfId="1" applyBorder="1">
      <alignment horizontal="center" vertical="center"/>
    </xf>
    <xf numFmtId="0" fontId="1" fillId="3" borderId="6" xfId="1" applyBorder="1">
      <alignment horizontal="center" vertical="center"/>
    </xf>
    <xf numFmtId="0" fontId="1" fillId="3" borderId="7" xfId="1" applyBorder="1">
      <alignment horizontal="center" vertical="center"/>
    </xf>
    <xf numFmtId="0" fontId="1" fillId="3" borderId="8" xfId="1" applyBorder="1">
      <alignment horizontal="center" vertical="center"/>
    </xf>
    <xf numFmtId="0" fontId="1" fillId="3" borderId="9" xfId="1" applyBorder="1">
      <alignment horizontal="center" vertical="center"/>
    </xf>
    <xf numFmtId="167" fontId="1" fillId="2" borderId="18" xfId="10" applyNumberFormat="1" applyFont="1" applyFill="1" applyBorder="1" applyAlignment="1">
      <alignment horizontal="right"/>
    </xf>
  </cellXfs>
  <cellStyles count="11">
    <cellStyle name="A" xfId="1" xr:uid="{00000000-0005-0000-0000-000000000000}"/>
    <cellStyle name="B" xfId="2" xr:uid="{00000000-0005-0000-0000-000001000000}"/>
    <cellStyle name="C" xfId="3" xr:uid="{00000000-0005-0000-0000-000002000000}"/>
    <cellStyle name="Comma" xfId="10" builtinId="3"/>
    <cellStyle name="D" xfId="4" xr:uid="{00000000-0005-0000-0000-000003000000}"/>
    <cellStyle name="E" xfId="5" xr:uid="{00000000-0005-0000-0000-000004000000}"/>
    <cellStyle name="F" xfId="6" xr:uid="{00000000-0005-0000-0000-000005000000}"/>
    <cellStyle name="G" xfId="7" xr:uid="{00000000-0005-0000-0000-000006000000}"/>
    <cellStyle name="H" xfId="8" xr:uid="{00000000-0005-0000-0000-000007000000}"/>
    <cellStyle name="I" xfId="9" xr:uid="{00000000-0005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showGridLines="0" tabSelected="1" topLeftCell="B63" workbookViewId="0">
      <selection activeCell="F29" sqref="F29"/>
    </sheetView>
  </sheetViews>
  <sheetFormatPr defaultRowHeight="15" x14ac:dyDescent="0.25"/>
  <cols>
    <col min="1" max="1" width="20.7109375" customWidth="1"/>
    <col min="2" max="2" width="47.140625" bestFit="1" customWidth="1"/>
    <col min="3" max="3" width="14.7109375" bestFit="1" customWidth="1"/>
    <col min="4" max="4" width="14.7109375" customWidth="1"/>
    <col min="5" max="5" width="47.85546875" bestFit="1" customWidth="1"/>
    <col min="6" max="6" width="17.7109375" bestFit="1" customWidth="1"/>
    <col min="7" max="7" width="16.5703125" customWidth="1"/>
  </cols>
  <sheetData>
    <row r="1" spans="2:7" ht="15.75" thickBot="1" x14ac:dyDescent="0.3"/>
    <row r="2" spans="2:7" ht="16.5" x14ac:dyDescent="0.25">
      <c r="B2" s="25" t="s">
        <v>0</v>
      </c>
      <c r="C2" s="26"/>
      <c r="D2" s="26"/>
      <c r="E2" s="26"/>
      <c r="F2" s="27"/>
    </row>
    <row r="3" spans="2:7" x14ac:dyDescent="0.25">
      <c r="B3" s="28" t="s">
        <v>1</v>
      </c>
      <c r="C3" s="29"/>
      <c r="D3" s="29"/>
      <c r="E3" s="29"/>
      <c r="F3" s="30"/>
    </row>
    <row r="4" spans="2:7" x14ac:dyDescent="0.25">
      <c r="B4" s="28" t="s">
        <v>2</v>
      </c>
      <c r="C4" s="29"/>
      <c r="D4" s="29"/>
      <c r="E4" s="29"/>
      <c r="F4" s="30"/>
    </row>
    <row r="5" spans="2:7" x14ac:dyDescent="0.25">
      <c r="B5" s="28" t="s">
        <v>3</v>
      </c>
      <c r="C5" s="29"/>
      <c r="D5" s="29"/>
      <c r="E5" s="29"/>
      <c r="F5" s="30"/>
    </row>
    <row r="6" spans="2:7" ht="15.75" thickBot="1" x14ac:dyDescent="0.3">
      <c r="B6" s="31"/>
      <c r="C6" s="32"/>
      <c r="D6" s="32"/>
      <c r="E6" s="32"/>
      <c r="F6" s="33"/>
    </row>
    <row r="8" spans="2:7" ht="15.75" thickBot="1" x14ac:dyDescent="0.3"/>
    <row r="9" spans="2:7" ht="15.75" thickBot="1" x14ac:dyDescent="0.3">
      <c r="B9" s="1" t="s">
        <v>4</v>
      </c>
      <c r="C9" s="2" t="s">
        <v>5</v>
      </c>
      <c r="D9" s="2"/>
      <c r="E9" s="2" t="s">
        <v>6</v>
      </c>
      <c r="F9" s="3" t="s">
        <v>7</v>
      </c>
    </row>
    <row r="10" spans="2:7" ht="15.75" x14ac:dyDescent="0.3">
      <c r="B10" s="4" t="s">
        <v>48</v>
      </c>
      <c r="C10" s="11"/>
      <c r="D10" s="11"/>
      <c r="E10" s="5" t="s">
        <v>8</v>
      </c>
      <c r="F10" s="15"/>
      <c r="G10" s="16"/>
    </row>
    <row r="11" spans="2:7" ht="15.75" x14ac:dyDescent="0.3">
      <c r="B11" s="6" t="s">
        <v>49</v>
      </c>
      <c r="C11" s="19">
        <v>33951</v>
      </c>
      <c r="D11" s="12"/>
      <c r="E11" s="6" t="s">
        <v>9</v>
      </c>
      <c r="F11" s="17">
        <v>144578</v>
      </c>
      <c r="G11" s="16"/>
    </row>
    <row r="12" spans="2:7" ht="15.75" x14ac:dyDescent="0.3">
      <c r="B12" s="6" t="s">
        <v>50</v>
      </c>
      <c r="C12" s="19">
        <v>1489023</v>
      </c>
      <c r="D12" s="12"/>
      <c r="E12" s="6" t="s">
        <v>10</v>
      </c>
      <c r="F12" s="17">
        <v>171798</v>
      </c>
      <c r="G12" s="16"/>
    </row>
    <row r="13" spans="2:7" ht="15.75" x14ac:dyDescent="0.3">
      <c r="B13" s="6" t="s">
        <v>51</v>
      </c>
      <c r="C13" s="19">
        <v>307085</v>
      </c>
      <c r="D13" s="12"/>
      <c r="E13" s="6" t="s">
        <v>11</v>
      </c>
      <c r="F13" s="17">
        <v>115383</v>
      </c>
      <c r="G13" s="16"/>
    </row>
    <row r="14" spans="2:7" ht="15.75" x14ac:dyDescent="0.3">
      <c r="B14" s="6" t="s">
        <v>52</v>
      </c>
      <c r="C14" s="19">
        <v>51865</v>
      </c>
      <c r="D14" s="12"/>
      <c r="E14" s="6" t="s">
        <v>12</v>
      </c>
      <c r="F14" s="17">
        <v>1723560</v>
      </c>
      <c r="G14" s="16"/>
    </row>
    <row r="15" spans="2:7" ht="15.75" x14ac:dyDescent="0.3">
      <c r="B15" s="6" t="s">
        <v>53</v>
      </c>
      <c r="C15" s="19">
        <v>15097</v>
      </c>
      <c r="D15" s="12"/>
      <c r="E15" s="6" t="s">
        <v>13</v>
      </c>
      <c r="F15" s="17">
        <v>1157512</v>
      </c>
      <c r="G15" s="16"/>
    </row>
    <row r="16" spans="2:7" ht="15.75" x14ac:dyDescent="0.3">
      <c r="B16" s="6" t="s">
        <v>54</v>
      </c>
      <c r="C16" s="19">
        <v>189894</v>
      </c>
      <c r="D16" s="12"/>
      <c r="E16" s="6" t="s">
        <v>14</v>
      </c>
      <c r="F16" s="17">
        <v>3435524</v>
      </c>
      <c r="G16" s="16"/>
    </row>
    <row r="17" spans="1:7" ht="15.75" x14ac:dyDescent="0.3">
      <c r="B17" s="6" t="s">
        <v>55</v>
      </c>
      <c r="C17" s="19">
        <v>149</v>
      </c>
      <c r="D17" s="12"/>
      <c r="E17" s="6" t="s">
        <v>15</v>
      </c>
      <c r="F17" s="17">
        <v>34398</v>
      </c>
      <c r="G17" s="16">
        <f>SUM(F11:F17)</f>
        <v>6782753</v>
      </c>
    </row>
    <row r="18" spans="1:7" ht="15.75" x14ac:dyDescent="0.3">
      <c r="B18" s="6" t="s">
        <v>56</v>
      </c>
      <c r="C18" s="19">
        <v>221345</v>
      </c>
      <c r="D18" s="12"/>
      <c r="E18" s="6" t="s">
        <v>16</v>
      </c>
      <c r="F18" s="17"/>
      <c r="G18" s="16"/>
    </row>
    <row r="19" spans="1:7" ht="15.75" x14ac:dyDescent="0.3">
      <c r="B19" s="6" t="s">
        <v>57</v>
      </c>
      <c r="C19" s="19">
        <v>907486</v>
      </c>
      <c r="D19" s="12">
        <f>(SUM(C11:C19))+C48+C74+C47</f>
        <v>6389582</v>
      </c>
      <c r="E19" s="6" t="s">
        <v>17</v>
      </c>
      <c r="F19" s="23">
        <v>41</v>
      </c>
      <c r="G19" s="16"/>
    </row>
    <row r="20" spans="1:7" ht="15.75" x14ac:dyDescent="0.3">
      <c r="B20" s="7" t="s">
        <v>58</v>
      </c>
      <c r="C20" s="20"/>
      <c r="D20" s="12"/>
      <c r="E20" s="6" t="s">
        <v>18</v>
      </c>
      <c r="F20" s="23">
        <v>82200</v>
      </c>
      <c r="G20" s="16"/>
    </row>
    <row r="21" spans="1:7" ht="15.75" x14ac:dyDescent="0.3">
      <c r="B21" s="6" t="s">
        <v>59</v>
      </c>
      <c r="C21" s="19">
        <v>21461</v>
      </c>
      <c r="D21" s="12"/>
      <c r="E21" s="6" t="s">
        <v>19</v>
      </c>
      <c r="F21" s="23">
        <v>174749</v>
      </c>
      <c r="G21" s="16"/>
    </row>
    <row r="22" spans="1:7" ht="15.75" x14ac:dyDescent="0.3">
      <c r="A22" t="s">
        <v>121</v>
      </c>
      <c r="B22" s="6" t="s">
        <v>60</v>
      </c>
      <c r="C22" s="19">
        <v>67600</v>
      </c>
      <c r="D22" s="12"/>
      <c r="E22" s="6" t="s">
        <v>20</v>
      </c>
      <c r="F22" s="23">
        <v>11027</v>
      </c>
      <c r="G22" s="16"/>
    </row>
    <row r="23" spans="1:7" ht="15.75" x14ac:dyDescent="0.3">
      <c r="B23" s="7" t="s">
        <v>61</v>
      </c>
      <c r="C23" s="20"/>
      <c r="D23" s="12"/>
      <c r="E23" s="6" t="s">
        <v>21</v>
      </c>
      <c r="F23" s="23">
        <v>728251</v>
      </c>
      <c r="G23" s="16"/>
    </row>
    <row r="24" spans="1:7" ht="15.75" x14ac:dyDescent="0.3">
      <c r="B24" s="6" t="s">
        <v>62</v>
      </c>
      <c r="C24" s="20">
        <v>15000</v>
      </c>
      <c r="D24" s="12"/>
      <c r="E24" s="6" t="s">
        <v>22</v>
      </c>
      <c r="F24" s="23">
        <v>6000</v>
      </c>
      <c r="G24" s="16"/>
    </row>
    <row r="25" spans="1:7" ht="15.75" x14ac:dyDescent="0.3">
      <c r="B25" s="7" t="s">
        <v>63</v>
      </c>
      <c r="C25" s="20"/>
      <c r="D25" s="12"/>
      <c r="E25" s="6" t="s">
        <v>23</v>
      </c>
      <c r="F25" s="23">
        <v>55849</v>
      </c>
      <c r="G25" s="16"/>
    </row>
    <row r="26" spans="1:7" ht="15.75" x14ac:dyDescent="0.3">
      <c r="B26" s="6" t="s">
        <v>64</v>
      </c>
      <c r="C26" s="19">
        <v>209761</v>
      </c>
      <c r="D26" s="12"/>
      <c r="E26" s="6" t="s">
        <v>24</v>
      </c>
      <c r="F26" s="23"/>
      <c r="G26" s="16"/>
    </row>
    <row r="27" spans="1:7" ht="15.75" x14ac:dyDescent="0.3">
      <c r="B27" s="7" t="s">
        <v>65</v>
      </c>
      <c r="C27" s="20"/>
      <c r="D27" s="12"/>
      <c r="E27" s="6" t="s">
        <v>25</v>
      </c>
      <c r="F27" s="23">
        <v>731362</v>
      </c>
      <c r="G27" s="16">
        <f>(SUM(F19:F27))+F43+F47+F46</f>
        <v>1805112</v>
      </c>
    </row>
    <row r="28" spans="1:7" ht="15.75" x14ac:dyDescent="0.3">
      <c r="B28" s="7" t="s">
        <v>66</v>
      </c>
      <c r="C28" s="20"/>
      <c r="D28" s="12"/>
      <c r="E28" s="6" t="s">
        <v>26</v>
      </c>
      <c r="F28" s="17"/>
      <c r="G28" s="16"/>
    </row>
    <row r="29" spans="1:7" ht="15.75" x14ac:dyDescent="0.3">
      <c r="B29" s="6" t="s">
        <v>67</v>
      </c>
      <c r="C29" s="19">
        <v>787885</v>
      </c>
      <c r="D29" s="12"/>
      <c r="E29" s="6" t="s">
        <v>27</v>
      </c>
      <c r="F29" s="24">
        <v>142886</v>
      </c>
      <c r="G29" s="16">
        <f>F29</f>
        <v>142886</v>
      </c>
    </row>
    <row r="30" spans="1:7" ht="15.75" x14ac:dyDescent="0.3">
      <c r="B30" s="6" t="s">
        <v>68</v>
      </c>
      <c r="C30" s="20">
        <v>4445</v>
      </c>
      <c r="D30" s="12"/>
      <c r="E30" s="6" t="s">
        <v>28</v>
      </c>
      <c r="F30" s="17"/>
      <c r="G30" s="16"/>
    </row>
    <row r="31" spans="1:7" ht="15.75" x14ac:dyDescent="0.3">
      <c r="B31" s="6" t="s">
        <v>69</v>
      </c>
      <c r="C31" s="19">
        <v>38659</v>
      </c>
      <c r="D31" s="12"/>
      <c r="E31" s="6" t="s">
        <v>29</v>
      </c>
      <c r="F31" s="17">
        <v>168832</v>
      </c>
      <c r="G31" s="16"/>
    </row>
    <row r="32" spans="1:7" ht="15.75" x14ac:dyDescent="0.3">
      <c r="B32" s="6" t="s">
        <v>70</v>
      </c>
      <c r="C32" s="19">
        <v>33574</v>
      </c>
      <c r="D32" s="12"/>
      <c r="E32" s="6" t="s">
        <v>30</v>
      </c>
      <c r="F32" s="17">
        <v>53486</v>
      </c>
      <c r="G32" s="16"/>
    </row>
    <row r="33" spans="2:7" ht="15.75" x14ac:dyDescent="0.3">
      <c r="B33" s="6" t="s">
        <v>71</v>
      </c>
      <c r="C33" s="19">
        <v>103440</v>
      </c>
      <c r="D33" s="12"/>
      <c r="E33" s="6" t="s">
        <v>31</v>
      </c>
      <c r="F33" s="17">
        <v>40243</v>
      </c>
      <c r="G33" s="16"/>
    </row>
    <row r="34" spans="2:7" ht="15.75" x14ac:dyDescent="0.3">
      <c r="B34" s="6" t="s">
        <v>72</v>
      </c>
      <c r="C34" s="20">
        <v>15410</v>
      </c>
      <c r="D34" s="12"/>
      <c r="E34" s="6" t="s">
        <v>32</v>
      </c>
      <c r="F34" s="17">
        <v>92251</v>
      </c>
      <c r="G34" s="16"/>
    </row>
    <row r="35" spans="2:7" ht="15.75" x14ac:dyDescent="0.3">
      <c r="B35" s="6" t="s">
        <v>73</v>
      </c>
      <c r="C35" s="20">
        <v>80548</v>
      </c>
      <c r="D35" s="12"/>
      <c r="E35" s="6" t="s">
        <v>33</v>
      </c>
      <c r="F35" s="17">
        <v>500</v>
      </c>
      <c r="G35" s="16"/>
    </row>
    <row r="36" spans="2:7" ht="15.75" x14ac:dyDescent="0.3">
      <c r="B36" s="6" t="s">
        <v>74</v>
      </c>
      <c r="C36" s="20">
        <v>47487</v>
      </c>
      <c r="D36" s="12"/>
      <c r="E36" s="6" t="s">
        <v>34</v>
      </c>
      <c r="F36" s="17">
        <v>377613</v>
      </c>
      <c r="G36" s="16"/>
    </row>
    <row r="37" spans="2:7" ht="15.75" x14ac:dyDescent="0.3">
      <c r="B37" s="6" t="s">
        <v>75</v>
      </c>
      <c r="C37" s="19">
        <v>28000</v>
      </c>
      <c r="D37" s="12"/>
      <c r="E37" s="6" t="s">
        <v>35</v>
      </c>
      <c r="F37" s="17">
        <v>109810</v>
      </c>
      <c r="G37" s="16"/>
    </row>
    <row r="38" spans="2:7" ht="15.75" x14ac:dyDescent="0.3">
      <c r="B38" s="6" t="s">
        <v>76</v>
      </c>
      <c r="C38" s="19">
        <v>57903</v>
      </c>
      <c r="D38" s="12"/>
      <c r="E38" s="6" t="s">
        <v>36</v>
      </c>
      <c r="F38" s="17">
        <v>70131</v>
      </c>
      <c r="G38" s="16"/>
    </row>
    <row r="39" spans="2:7" ht="15.75" x14ac:dyDescent="0.3">
      <c r="B39" s="6" t="s">
        <v>77</v>
      </c>
      <c r="C39" s="20">
        <v>3900</v>
      </c>
      <c r="D39" s="12"/>
      <c r="E39" s="6" t="s">
        <v>37</v>
      </c>
      <c r="F39" s="17">
        <v>53567</v>
      </c>
      <c r="G39" s="16"/>
    </row>
    <row r="40" spans="2:7" ht="15.75" x14ac:dyDescent="0.3">
      <c r="B40" s="6" t="s">
        <v>78</v>
      </c>
      <c r="C40" s="20">
        <v>9411</v>
      </c>
      <c r="D40" s="12"/>
      <c r="E40" s="6" t="s">
        <v>38</v>
      </c>
      <c r="F40" s="17">
        <v>5500</v>
      </c>
      <c r="G40" s="16"/>
    </row>
    <row r="41" spans="2:7" ht="15.75" x14ac:dyDescent="0.3">
      <c r="B41" s="6" t="s">
        <v>79</v>
      </c>
      <c r="C41" s="20">
        <v>1800</v>
      </c>
      <c r="D41" s="12"/>
      <c r="E41" s="6" t="s">
        <v>39</v>
      </c>
      <c r="F41" s="17">
        <v>5000</v>
      </c>
      <c r="G41" s="16"/>
    </row>
    <row r="42" spans="2:7" ht="15.75" x14ac:dyDescent="0.3">
      <c r="B42" s="6" t="s">
        <v>80</v>
      </c>
      <c r="C42" s="20">
        <v>6815</v>
      </c>
      <c r="D42" s="12"/>
      <c r="E42" s="6" t="s">
        <v>40</v>
      </c>
      <c r="F42" s="17">
        <v>19470</v>
      </c>
      <c r="G42" s="16">
        <f>(SUM(F31:F42))+F49</f>
        <v>1008107</v>
      </c>
    </row>
    <row r="43" spans="2:7" ht="15.75" x14ac:dyDescent="0.3">
      <c r="B43" s="6" t="s">
        <v>81</v>
      </c>
      <c r="C43" s="20">
        <v>12550</v>
      </c>
      <c r="D43" s="12"/>
      <c r="E43" s="6" t="s">
        <v>41</v>
      </c>
      <c r="F43" s="23">
        <v>4115</v>
      </c>
      <c r="G43" s="16"/>
    </row>
    <row r="44" spans="2:7" ht="15.75" x14ac:dyDescent="0.3">
      <c r="B44" s="6" t="s">
        <v>82</v>
      </c>
      <c r="C44" s="20">
        <v>2134</v>
      </c>
      <c r="D44" s="12"/>
      <c r="E44" s="6" t="s">
        <v>42</v>
      </c>
      <c r="F44" s="17">
        <v>9900</v>
      </c>
      <c r="G44" s="16"/>
    </row>
    <row r="45" spans="2:7" ht="15.75" x14ac:dyDescent="0.3">
      <c r="B45" s="6" t="s">
        <v>83</v>
      </c>
      <c r="C45" s="20">
        <v>573212</v>
      </c>
      <c r="D45" s="12"/>
      <c r="E45" s="6" t="s">
        <v>43</v>
      </c>
      <c r="F45" s="17"/>
      <c r="G45" s="16"/>
    </row>
    <row r="46" spans="2:7" ht="15.75" x14ac:dyDescent="0.3">
      <c r="B46" s="6" t="s">
        <v>84</v>
      </c>
      <c r="C46" s="19">
        <v>8066</v>
      </c>
      <c r="D46" s="12"/>
      <c r="E46" s="6" t="s">
        <v>44</v>
      </c>
      <c r="F46" s="17">
        <v>71</v>
      </c>
      <c r="G46" s="16"/>
    </row>
    <row r="47" spans="2:7" ht="15.75" x14ac:dyDescent="0.3">
      <c r="B47" s="6" t="s">
        <v>85</v>
      </c>
      <c r="C47" s="19">
        <v>17057</v>
      </c>
      <c r="D47" s="12"/>
      <c r="E47" s="6" t="s">
        <v>45</v>
      </c>
      <c r="F47" s="23">
        <v>11447</v>
      </c>
      <c r="G47" s="16"/>
    </row>
    <row r="48" spans="2:7" ht="15.75" x14ac:dyDescent="0.3">
      <c r="B48" s="6" t="s">
        <v>86</v>
      </c>
      <c r="C48" s="19">
        <v>525645</v>
      </c>
      <c r="D48" s="12"/>
      <c r="E48" s="6" t="s">
        <v>46</v>
      </c>
      <c r="F48" s="17">
        <v>660000</v>
      </c>
      <c r="G48" s="16">
        <f>F44+F48</f>
        <v>669900</v>
      </c>
    </row>
    <row r="49" spans="1:8" ht="15.75" x14ac:dyDescent="0.3">
      <c r="A49" s="22" t="s">
        <v>122</v>
      </c>
      <c r="B49" s="6" t="s">
        <v>87</v>
      </c>
      <c r="C49" s="19">
        <v>2500</v>
      </c>
      <c r="D49" s="12"/>
      <c r="E49" s="6" t="s">
        <v>47</v>
      </c>
      <c r="F49" s="17">
        <v>11704</v>
      </c>
      <c r="G49" s="16"/>
    </row>
    <row r="50" spans="1:8" ht="15.75" x14ac:dyDescent="0.3">
      <c r="B50" s="6" t="s">
        <v>88</v>
      </c>
      <c r="C50" s="20">
        <v>58425</v>
      </c>
      <c r="D50" s="12"/>
      <c r="E50" s="6"/>
      <c r="F50" s="17"/>
      <c r="G50" s="16"/>
    </row>
    <row r="51" spans="1:8" ht="15.75" x14ac:dyDescent="0.3">
      <c r="B51" s="6" t="s">
        <v>89</v>
      </c>
      <c r="C51" s="20">
        <v>10560</v>
      </c>
      <c r="D51" s="12"/>
      <c r="E51" s="6"/>
      <c r="F51" s="17"/>
      <c r="G51" s="16">
        <f>(SUM(F19:F27))+F29+F43+F47</f>
        <v>1947927</v>
      </c>
      <c r="H51" t="s">
        <v>125</v>
      </c>
    </row>
    <row r="52" spans="1:8" ht="15.75" x14ac:dyDescent="0.3">
      <c r="B52" s="6" t="s">
        <v>90</v>
      </c>
      <c r="C52" s="19">
        <v>1180</v>
      </c>
      <c r="D52" s="12"/>
      <c r="E52" s="6"/>
      <c r="F52" s="17"/>
      <c r="G52" s="16">
        <f>G51-F29</f>
        <v>1805041</v>
      </c>
      <c r="H52" t="s">
        <v>126</v>
      </c>
    </row>
    <row r="53" spans="1:8" ht="15.75" x14ac:dyDescent="0.3">
      <c r="B53" s="6" t="s">
        <v>91</v>
      </c>
      <c r="C53" s="20">
        <v>1600</v>
      </c>
      <c r="D53" s="12"/>
      <c r="E53" s="6"/>
      <c r="F53" s="17"/>
      <c r="G53" s="16">
        <f>G51-G52</f>
        <v>142886</v>
      </c>
      <c r="H53" t="s">
        <v>127</v>
      </c>
    </row>
    <row r="54" spans="1:8" ht="15.75" x14ac:dyDescent="0.3">
      <c r="A54" s="22" t="s">
        <v>123</v>
      </c>
      <c r="B54" s="6" t="s">
        <v>92</v>
      </c>
      <c r="C54" s="19">
        <v>360000</v>
      </c>
      <c r="D54" s="12"/>
      <c r="E54" s="6"/>
      <c r="F54" s="17"/>
      <c r="G54" s="16"/>
    </row>
    <row r="55" spans="1:8" ht="15.75" x14ac:dyDescent="0.3">
      <c r="A55" s="22" t="s">
        <v>123</v>
      </c>
      <c r="B55" s="6" t="s">
        <v>93</v>
      </c>
      <c r="C55" s="19">
        <v>25000</v>
      </c>
      <c r="D55" s="12"/>
      <c r="E55" s="6"/>
      <c r="F55" s="17"/>
      <c r="G55" s="16"/>
    </row>
    <row r="56" spans="1:8" ht="15.75" x14ac:dyDescent="0.3">
      <c r="B56" s="6" t="s">
        <v>94</v>
      </c>
      <c r="C56" s="20">
        <v>16020</v>
      </c>
      <c r="D56" s="12"/>
      <c r="E56" s="6"/>
      <c r="F56" s="17"/>
      <c r="G56" s="16"/>
    </row>
    <row r="57" spans="1:8" ht="15.75" x14ac:dyDescent="0.3">
      <c r="B57" s="6" t="s">
        <v>95</v>
      </c>
      <c r="C57" s="19">
        <v>28770</v>
      </c>
      <c r="D57" s="12"/>
      <c r="E57" s="6"/>
      <c r="F57" s="17"/>
      <c r="G57" s="16"/>
    </row>
    <row r="58" spans="1:8" ht="15.75" x14ac:dyDescent="0.3">
      <c r="B58" s="6" t="s">
        <v>96</v>
      </c>
      <c r="C58" s="20">
        <v>84</v>
      </c>
      <c r="D58" s="12"/>
      <c r="E58" s="6"/>
      <c r="F58" s="17"/>
      <c r="G58" s="16"/>
    </row>
    <row r="59" spans="1:8" ht="15.75" x14ac:dyDescent="0.3">
      <c r="B59" s="6" t="s">
        <v>97</v>
      </c>
      <c r="C59" s="20">
        <v>150</v>
      </c>
      <c r="D59" s="12"/>
      <c r="E59" s="6"/>
      <c r="F59" s="17"/>
      <c r="G59" s="16"/>
    </row>
    <row r="60" spans="1:8" ht="15.75" x14ac:dyDescent="0.3">
      <c r="B60" s="6" t="s">
        <v>98</v>
      </c>
      <c r="C60" s="20">
        <v>54474</v>
      </c>
      <c r="D60" s="12"/>
      <c r="E60" s="6"/>
      <c r="F60" s="17"/>
      <c r="G60" s="16"/>
    </row>
    <row r="61" spans="1:8" ht="15.75" x14ac:dyDescent="0.3">
      <c r="B61" s="6" t="s">
        <v>99</v>
      </c>
      <c r="C61" s="20">
        <v>4533</v>
      </c>
      <c r="D61" s="12"/>
      <c r="E61" s="6"/>
      <c r="F61" s="17"/>
      <c r="G61" s="16"/>
    </row>
    <row r="62" spans="1:8" ht="15.75" x14ac:dyDescent="0.3">
      <c r="B62" s="6" t="s">
        <v>100</v>
      </c>
      <c r="C62" s="20">
        <v>51700</v>
      </c>
      <c r="D62" s="12"/>
      <c r="E62" s="6"/>
      <c r="F62" s="17"/>
      <c r="G62" s="16"/>
    </row>
    <row r="63" spans="1:8" ht="15.75" x14ac:dyDescent="0.3">
      <c r="B63" s="6" t="s">
        <v>101</v>
      </c>
      <c r="C63" s="20">
        <v>7000</v>
      </c>
      <c r="D63" s="12"/>
      <c r="E63" s="6"/>
      <c r="F63" s="17"/>
      <c r="G63" s="16"/>
    </row>
    <row r="64" spans="1:8" ht="15.75" x14ac:dyDescent="0.3">
      <c r="B64" s="6" t="s">
        <v>102</v>
      </c>
      <c r="C64" s="20">
        <v>1000</v>
      </c>
      <c r="D64" s="12"/>
      <c r="E64" s="6"/>
      <c r="F64" s="17"/>
      <c r="G64" s="16"/>
    </row>
    <row r="65" spans="1:7" ht="15.75" x14ac:dyDescent="0.3">
      <c r="B65" s="6" t="s">
        <v>103</v>
      </c>
      <c r="C65" s="19">
        <v>36905</v>
      </c>
      <c r="D65" s="12"/>
      <c r="E65" s="6"/>
      <c r="F65" s="17"/>
      <c r="G65" s="16"/>
    </row>
    <row r="66" spans="1:7" ht="15.75" x14ac:dyDescent="0.3">
      <c r="B66" s="6" t="s">
        <v>104</v>
      </c>
      <c r="C66" s="20">
        <v>8500</v>
      </c>
      <c r="D66" s="12"/>
      <c r="E66" s="6"/>
      <c r="F66" s="17"/>
      <c r="G66" s="16"/>
    </row>
    <row r="67" spans="1:7" ht="15.75" x14ac:dyDescent="0.3">
      <c r="A67" s="22" t="s">
        <v>124</v>
      </c>
      <c r="B67" s="6" t="s">
        <v>105</v>
      </c>
      <c r="C67" s="20">
        <v>66000</v>
      </c>
      <c r="D67" s="12"/>
      <c r="E67" s="6"/>
      <c r="F67" s="17"/>
      <c r="G67" s="16"/>
    </row>
    <row r="68" spans="1:7" ht="15.75" x14ac:dyDescent="0.3">
      <c r="B68" s="6" t="s">
        <v>106</v>
      </c>
      <c r="C68" s="19">
        <v>9000</v>
      </c>
      <c r="D68" s="12"/>
      <c r="E68" s="6"/>
      <c r="F68" s="17"/>
      <c r="G68" s="16"/>
    </row>
    <row r="69" spans="1:7" ht="15.75" x14ac:dyDescent="0.3">
      <c r="B69" s="6" t="s">
        <v>107</v>
      </c>
      <c r="C69" s="20">
        <v>5865</v>
      </c>
      <c r="D69" s="12"/>
      <c r="E69" s="6"/>
      <c r="F69" s="17"/>
      <c r="G69" s="16"/>
    </row>
    <row r="70" spans="1:7" ht="15.75" x14ac:dyDescent="0.3">
      <c r="B70" s="6" t="s">
        <v>108</v>
      </c>
      <c r="C70" s="20">
        <v>9999</v>
      </c>
      <c r="D70" s="12"/>
      <c r="E70" s="6"/>
      <c r="F70" s="17"/>
      <c r="G70" s="16"/>
    </row>
    <row r="71" spans="1:7" ht="15.75" x14ac:dyDescent="0.3">
      <c r="B71" s="6" t="s">
        <v>109</v>
      </c>
      <c r="C71" s="20">
        <v>6000</v>
      </c>
      <c r="D71" s="12"/>
      <c r="E71" s="6"/>
      <c r="F71" s="17"/>
      <c r="G71" s="16"/>
    </row>
    <row r="72" spans="1:7" ht="15.75" x14ac:dyDescent="0.3">
      <c r="A72" s="22" t="s">
        <v>124</v>
      </c>
      <c r="B72" s="6" t="s">
        <v>110</v>
      </c>
      <c r="C72" s="20">
        <v>182820</v>
      </c>
      <c r="D72" s="12"/>
      <c r="E72" s="6"/>
      <c r="F72" s="17"/>
      <c r="G72" s="16"/>
    </row>
    <row r="73" spans="1:7" ht="15.75" x14ac:dyDescent="0.3">
      <c r="B73" s="7" t="s">
        <v>43</v>
      </c>
      <c r="C73" s="20"/>
      <c r="D73" s="12"/>
      <c r="E73" s="6"/>
      <c r="F73" s="17"/>
      <c r="G73" s="16"/>
    </row>
    <row r="74" spans="1:7" ht="15.75" x14ac:dyDescent="0.3">
      <c r="B74" s="6" t="s">
        <v>111</v>
      </c>
      <c r="C74" s="19">
        <v>2630985</v>
      </c>
      <c r="D74" s="12"/>
      <c r="E74" s="6"/>
      <c r="F74" s="17"/>
      <c r="G74" s="16"/>
    </row>
    <row r="75" spans="1:7" ht="15.75" x14ac:dyDescent="0.3">
      <c r="B75" s="6" t="s">
        <v>112</v>
      </c>
      <c r="C75" s="20">
        <v>9000</v>
      </c>
      <c r="D75" s="12"/>
      <c r="E75" s="6"/>
      <c r="F75" s="17"/>
      <c r="G75" s="16"/>
    </row>
    <row r="76" spans="1:7" ht="15.75" x14ac:dyDescent="0.3">
      <c r="B76" s="6" t="s">
        <v>113</v>
      </c>
      <c r="C76" s="20">
        <v>700</v>
      </c>
      <c r="D76" s="12"/>
      <c r="E76" s="6"/>
      <c r="F76" s="17"/>
      <c r="G76" s="16"/>
    </row>
    <row r="77" spans="1:7" ht="15.75" x14ac:dyDescent="0.3">
      <c r="B77" s="6" t="s">
        <v>114</v>
      </c>
      <c r="C77" s="19">
        <v>12370</v>
      </c>
      <c r="D77" s="12"/>
      <c r="E77" s="6"/>
      <c r="F77" s="17"/>
      <c r="G77" s="16"/>
    </row>
    <row r="78" spans="1:7" ht="15.75" x14ac:dyDescent="0.3">
      <c r="B78" s="6" t="s">
        <v>115</v>
      </c>
      <c r="C78" s="20">
        <v>9000</v>
      </c>
      <c r="D78" s="12"/>
      <c r="E78" s="6"/>
      <c r="F78" s="17"/>
      <c r="G78" s="16"/>
    </row>
    <row r="79" spans="1:7" ht="15.75" x14ac:dyDescent="0.3">
      <c r="B79" s="6" t="s">
        <v>116</v>
      </c>
      <c r="C79" s="19">
        <v>9440</v>
      </c>
      <c r="D79" s="12"/>
      <c r="E79" s="6"/>
      <c r="F79" s="17"/>
      <c r="G79" s="16"/>
    </row>
    <row r="80" spans="1:7" ht="16.5" thickBot="1" x14ac:dyDescent="0.35">
      <c r="A80" s="22"/>
      <c r="B80" s="6" t="s">
        <v>117</v>
      </c>
      <c r="C80" s="19">
        <v>22045</v>
      </c>
      <c r="D80" s="12"/>
      <c r="E80" s="6"/>
      <c r="F80" s="17"/>
      <c r="G80" s="16"/>
    </row>
    <row r="81" spans="2:7" ht="16.5" thickBot="1" x14ac:dyDescent="0.35">
      <c r="B81" s="8" t="s">
        <v>118</v>
      </c>
      <c r="C81" s="20">
        <v>879475</v>
      </c>
      <c r="D81" s="13"/>
      <c r="E81" s="9"/>
      <c r="F81" s="18"/>
      <c r="G81" s="16"/>
    </row>
    <row r="82" spans="2:7" ht="15.75" x14ac:dyDescent="0.3">
      <c r="B82" s="10" t="s">
        <v>119</v>
      </c>
      <c r="C82" s="21">
        <v>10408758</v>
      </c>
      <c r="D82" s="14"/>
      <c r="E82" s="10" t="s">
        <v>119</v>
      </c>
      <c r="F82" s="34">
        <v>10408758</v>
      </c>
      <c r="G82" s="16"/>
    </row>
    <row r="85" spans="2:7" x14ac:dyDescent="0.25">
      <c r="B85" t="s">
        <v>120</v>
      </c>
      <c r="C85" s="16">
        <f>C79+C38+C37</f>
        <v>95343</v>
      </c>
    </row>
    <row r="86" spans="2:7" x14ac:dyDescent="0.25">
      <c r="F86">
        <v>919475</v>
      </c>
    </row>
    <row r="87" spans="2:7" x14ac:dyDescent="0.25">
      <c r="F87">
        <v>209761</v>
      </c>
    </row>
    <row r="88" spans="2:7" x14ac:dyDescent="0.25">
      <c r="F88">
        <f>SUM(F86:F87)</f>
        <v>1129236</v>
      </c>
    </row>
    <row r="89" spans="2:7" x14ac:dyDescent="0.25">
      <c r="C89">
        <v>896532</v>
      </c>
    </row>
    <row r="90" spans="2:7" x14ac:dyDescent="0.25">
      <c r="C90" s="16">
        <f>C89-C81</f>
        <v>17057</v>
      </c>
    </row>
    <row r="92" spans="2:7" x14ac:dyDescent="0.25">
      <c r="C92" s="16">
        <f>C81-83934</f>
        <v>795541</v>
      </c>
    </row>
  </sheetData>
  <mergeCells count="5">
    <mergeCell ref="B2:F2"/>
    <mergeCell ref="B3:F3"/>
    <mergeCell ref="B4:F4"/>
    <mergeCell ref="B5:F5"/>
    <mergeCell ref="B6:F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2018-06-20T10:35:34Z</dcterms:created>
  <dcterms:modified xsi:type="dcterms:W3CDTF">2018-11-04T12:49:12Z</dcterms:modified>
</cp:coreProperties>
</file>