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2B8F5E25-EB18-4F52-B249-8B087FC1EF23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7" i="1" l="1"/>
  <c r="E16" i="1"/>
  <c r="E14" i="1" l="1"/>
  <c r="L15" i="1"/>
  <c r="E11" i="1"/>
  <c r="E8" i="1"/>
  <c r="H5" i="1" l="1"/>
  <c r="E9" i="1" s="1"/>
  <c r="E10" i="1" s="1"/>
  <c r="E12" i="1" s="1"/>
  <c r="E18" i="1" s="1"/>
  <c r="E19" i="1" s="1"/>
  <c r="E20" i="1" s="1"/>
  <c r="E24" i="1" s="1"/>
  <c r="E5" i="1"/>
</calcChain>
</file>

<file path=xl/sharedStrings.xml><?xml version="1.0" encoding="utf-8"?>
<sst xmlns="http://schemas.openxmlformats.org/spreadsheetml/2006/main" count="40" uniqueCount="36">
  <si>
    <t>Employee Name</t>
  </si>
  <si>
    <t>Design</t>
  </si>
  <si>
    <t>Taxable Gross Salary</t>
  </si>
  <si>
    <t>Non Perq.salary</t>
  </si>
  <si>
    <t xml:space="preserve">Perq. Base salary </t>
  </si>
  <si>
    <t>Gross perk value</t>
  </si>
  <si>
    <t>QTR Rent</t>
  </si>
  <si>
    <t>Perq. Value</t>
  </si>
  <si>
    <t>Gross total income with perq.</t>
  </si>
  <si>
    <t>Total Deduction</t>
  </si>
  <si>
    <t>Total net income</t>
  </si>
  <si>
    <t>Total tax with Perq.</t>
  </si>
  <si>
    <t>Gross income W/O Perq.</t>
  </si>
  <si>
    <t>Total Tax W/O Perq.</t>
  </si>
  <si>
    <t>Tax born by EMPLR</t>
  </si>
  <si>
    <t>Tax paid by Emplr.</t>
  </si>
  <si>
    <t>Bal. Tax Emplr.</t>
  </si>
  <si>
    <t>S.M.Dalvi</t>
  </si>
  <si>
    <t>Veh.Driver</t>
  </si>
  <si>
    <t>Details of Income Tax</t>
  </si>
  <si>
    <t>Gross salary</t>
  </si>
  <si>
    <t>Add</t>
  </si>
  <si>
    <t>Prequisite</t>
  </si>
  <si>
    <t>Less</t>
  </si>
  <si>
    <t>exempt allowance</t>
  </si>
  <si>
    <t>80C Deduction</t>
  </si>
  <si>
    <t>Tax on above</t>
  </si>
  <si>
    <t>Cess</t>
  </si>
  <si>
    <t>TDS deducted</t>
  </si>
  <si>
    <t>80C</t>
  </si>
  <si>
    <t>PT</t>
  </si>
  <si>
    <t>Medical</t>
  </si>
  <si>
    <t>Allowance</t>
  </si>
  <si>
    <t>Deductions</t>
  </si>
  <si>
    <t>Shortfall/ (Refund)</t>
  </si>
  <si>
    <t>PT u/s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</si>
</sst>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71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5" fontId="3" fillId="0" borderId="0" xfId="1" applyNumberFormat="1" applyFont="1"/>
    <xf numFmtId="0" fontId="3" fillId="0" borderId="1" xfId="0" applyFont="1" applyBorder="1"/>
    <xf numFmtId="165" fontId="3" fillId="0" borderId="1" xfId="1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165" fontId="3" fillId="0" borderId="6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1" xfId="0" applyFont="1" applyBorder="1"/>
    <xf numFmtId="165" fontId="0" fillId="0" borderId="0" xfId="1" applyNumberFormat="1" applyFont="1"/>
    <xf numFmtId="165" fontId="2" fillId="0" borderId="0" xfId="1" applyNumberFormat="1" applyFont="1"/>
    <xf numFmtId="0" fontId="2" fillId="0" borderId="10" xfId="0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1" fillId="0" borderId="0" xfId="1" applyNumberFormat="1" applyFont="1"/>
    <xf numFmtId="164" fontId="2" fillId="0" borderId="0" xfId="1" applyNumberFormat="1" applyFon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4"/>
  <sheetViews>
    <sheetView tabSelected="1" workbookViewId="0">
      <selection activeCell="S4" sqref="S4"/>
    </sheetView>
  </sheetViews>
  <sheetFormatPr defaultRowHeight="15" x14ac:dyDescent="0.25"/>
  <cols>
    <col min="1" max="1" width="8.140625" customWidth="1"/>
    <col min="3" max="3" width="9.140625" customWidth="1"/>
    <col min="4" max="4" width="17.5703125" bestFit="1" customWidth="1"/>
    <col min="5" max="5" width="11" bestFit="1" customWidth="1"/>
    <col min="6" max="6" width="7.5703125" customWidth="1"/>
    <col min="7" max="7" width="7.42578125" customWidth="1"/>
    <col min="8" max="8" width="7" customWidth="1"/>
    <col min="9" max="9" width="10.7109375" customWidth="1"/>
    <col min="10" max="10" width="8.85546875" customWidth="1"/>
    <col min="11" max="11" width="8.42578125" customWidth="1"/>
    <col min="12" max="12" width="11" bestFit="1" customWidth="1"/>
    <col min="13" max="13" width="12" customWidth="1"/>
    <col min="14" max="15" width="10" customWidth="1"/>
    <col min="16" max="16" width="9.5703125" customWidth="1"/>
    <col min="17" max="17" width="8.42578125" customWidth="1"/>
    <col min="18" max="18" width="7.85546875" customWidth="1"/>
    <col min="19" max="19" width="8" customWidth="1"/>
  </cols>
  <sheetData>
    <row r="2" spans="1:20" ht="15.75" thickBot="1" x14ac:dyDescent="0.3">
      <c r="A2" s="19" t="s">
        <v>19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0" s="1" customFormat="1" ht="38.25" x14ac:dyDescent="0.25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9</v>
      </c>
      <c r="O3" s="7" t="s">
        <v>10</v>
      </c>
      <c r="P3" s="7" t="s">
        <v>13</v>
      </c>
      <c r="Q3" s="7" t="s">
        <v>14</v>
      </c>
      <c r="R3" s="7" t="s">
        <v>15</v>
      </c>
      <c r="S3" s="8" t="s">
        <v>16</v>
      </c>
    </row>
    <row r="4" spans="1:20" s="2" customFormat="1" ht="12.75" x14ac:dyDescent="0.2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0"/>
    </row>
    <row r="5" spans="1:20" s="2" customFormat="1" ht="12.75" x14ac:dyDescent="0.2">
      <c r="A5" s="15" t="s">
        <v>17</v>
      </c>
      <c r="B5" s="16" t="s">
        <v>18</v>
      </c>
      <c r="C5" s="5">
        <v>634030</v>
      </c>
      <c r="D5" s="5">
        <v>6299</v>
      </c>
      <c r="E5" s="5">
        <f>C5-D5</f>
        <v>627731</v>
      </c>
      <c r="F5" s="5">
        <v>94160</v>
      </c>
      <c r="G5" s="5">
        <v>1140</v>
      </c>
      <c r="H5" s="5">
        <f>F5-G5</f>
        <v>93020</v>
      </c>
      <c r="I5" s="5">
        <v>727050</v>
      </c>
      <c r="J5" s="5">
        <v>159299</v>
      </c>
      <c r="K5" s="5">
        <v>567751</v>
      </c>
      <c r="L5" s="5">
        <v>15835</v>
      </c>
      <c r="M5" s="5">
        <v>634030</v>
      </c>
      <c r="N5" s="5">
        <v>159299</v>
      </c>
      <c r="O5" s="5">
        <v>474731</v>
      </c>
      <c r="P5" s="5">
        <v>11574</v>
      </c>
      <c r="Q5" s="5">
        <v>4258</v>
      </c>
      <c r="R5" s="5">
        <v>0</v>
      </c>
      <c r="S5" s="11">
        <v>4258</v>
      </c>
      <c r="T5" s="3"/>
    </row>
    <row r="6" spans="1:20" ht="15.75" thickBot="1" x14ac:dyDescent="0.3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</row>
    <row r="7" spans="1:20" x14ac:dyDescent="0.25">
      <c r="Q7" s="24">
        <f>E22-Q5</f>
        <v>20547</v>
      </c>
    </row>
    <row r="8" spans="1:20" x14ac:dyDescent="0.25">
      <c r="D8" t="s">
        <v>20</v>
      </c>
      <c r="E8" s="20">
        <f>C5</f>
        <v>634030</v>
      </c>
      <c r="F8" s="21"/>
    </row>
    <row r="9" spans="1:20" x14ac:dyDescent="0.25">
      <c r="C9" t="s">
        <v>21</v>
      </c>
      <c r="D9" t="s">
        <v>22</v>
      </c>
      <c r="E9" s="20">
        <f>H5</f>
        <v>93020</v>
      </c>
      <c r="F9" s="21"/>
    </row>
    <row r="10" spans="1:20" x14ac:dyDescent="0.25">
      <c r="E10" s="20">
        <f>SUM(E8:E9)</f>
        <v>727050</v>
      </c>
      <c r="F10" s="21"/>
      <c r="L10" t="s">
        <v>33</v>
      </c>
    </row>
    <row r="11" spans="1:20" x14ac:dyDescent="0.25">
      <c r="C11" t="s">
        <v>23</v>
      </c>
      <c r="D11" t="s">
        <v>24</v>
      </c>
      <c r="E11" s="20">
        <f>D5</f>
        <v>6299</v>
      </c>
      <c r="F11" s="21"/>
      <c r="L11" s="17">
        <v>150000</v>
      </c>
      <c r="M11" t="s">
        <v>29</v>
      </c>
    </row>
    <row r="12" spans="1:20" x14ac:dyDescent="0.25">
      <c r="E12" s="20">
        <f>E10-E11</f>
        <v>720751</v>
      </c>
      <c r="F12" s="21"/>
      <c r="L12" s="17">
        <v>2500</v>
      </c>
      <c r="M12" t="s">
        <v>30</v>
      </c>
    </row>
    <row r="13" spans="1:20" x14ac:dyDescent="0.25">
      <c r="C13" t="s">
        <v>23</v>
      </c>
      <c r="D13" t="s">
        <v>35</v>
      </c>
      <c r="E13" s="20">
        <v>2500</v>
      </c>
      <c r="F13" s="21"/>
      <c r="L13" s="17">
        <v>500</v>
      </c>
      <c r="M13" t="s">
        <v>31</v>
      </c>
    </row>
    <row r="14" spans="1:20" x14ac:dyDescent="0.25">
      <c r="E14" s="22">
        <f>E12-E13</f>
        <v>718251</v>
      </c>
      <c r="F14" s="21"/>
      <c r="L14" s="17">
        <v>6299</v>
      </c>
      <c r="M14" t="s">
        <v>32</v>
      </c>
    </row>
    <row r="15" spans="1:20" x14ac:dyDescent="0.25">
      <c r="C15" t="s">
        <v>23</v>
      </c>
      <c r="D15" t="s">
        <v>25</v>
      </c>
      <c r="E15" s="20">
        <v>150500</v>
      </c>
      <c r="F15" s="21"/>
      <c r="L15" s="18">
        <f>SUM(L11:L14)</f>
        <v>159299</v>
      </c>
    </row>
    <row r="16" spans="1:20" x14ac:dyDescent="0.25">
      <c r="E16" s="23">
        <f>ROUND((E14-E15),-1)</f>
        <v>567750</v>
      </c>
      <c r="F16" s="21"/>
    </row>
    <row r="17" spans="4:6" x14ac:dyDescent="0.25">
      <c r="E17" s="20"/>
      <c r="F17" s="21"/>
    </row>
    <row r="18" spans="4:6" x14ac:dyDescent="0.25">
      <c r="D18" t="s">
        <v>26</v>
      </c>
      <c r="E18" s="20">
        <f>((E16-500000)*0.2)+12500</f>
        <v>26050</v>
      </c>
      <c r="F18" s="21"/>
    </row>
    <row r="19" spans="4:6" x14ac:dyDescent="0.25">
      <c r="D19" t="s">
        <v>27</v>
      </c>
      <c r="E19" s="20">
        <f>E18*0.03</f>
        <v>781.5</v>
      </c>
      <c r="F19" s="21"/>
    </row>
    <row r="20" spans="4:6" x14ac:dyDescent="0.25">
      <c r="E20" s="23">
        <f>SUM(E18:E19)</f>
        <v>26831.5</v>
      </c>
      <c r="F20" s="21"/>
    </row>
    <row r="21" spans="4:6" x14ac:dyDescent="0.25">
      <c r="E21" s="20"/>
      <c r="F21" s="21"/>
    </row>
    <row r="22" spans="4:6" x14ac:dyDescent="0.25">
      <c r="D22" t="s">
        <v>28</v>
      </c>
      <c r="E22" s="20">
        <v>24805</v>
      </c>
      <c r="F22" s="21"/>
    </row>
    <row r="23" spans="4:6" x14ac:dyDescent="0.25">
      <c r="E23" s="20"/>
      <c r="F23" s="21"/>
    </row>
    <row r="24" spans="4:6" x14ac:dyDescent="0.25">
      <c r="D24" t="s">
        <v>34</v>
      </c>
      <c r="E24" s="23">
        <f>E20-E22</f>
        <v>2026.5</v>
      </c>
      <c r="F24" s="21"/>
    </row>
  </sheetData>
  <mergeCells count="1">
    <mergeCell ref="A2:S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2018-07-19T04:17:02Z</dcterms:modified>
</cp:coreProperties>
</file>