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firstSheet="1" activeTab="1"/>
  </bookViews>
  <sheets>
    <sheet name="直接吸样测量" sheetId="1" state="hidden" r:id="rId1"/>
    <sheet name="加电磁阀测量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<sst xmlns="http://schemas.openxmlformats.org/spreadsheetml/2006/main" count="28">
  <si>
    <t>柱塞泵进样稳定性实验（称量验证）</t>
  </si>
  <si>
    <t>一、连续进样</t>
  </si>
  <si>
    <t>20180717  14:47</t>
  </si>
  <si>
    <t>水样泵</t>
  </si>
  <si>
    <t>标样泵</t>
  </si>
  <si>
    <t>进样量</t>
  </si>
  <si>
    <t>测量序号</t>
  </si>
  <si>
    <r>
      <rPr>
        <sz val="12"/>
        <color theme="1"/>
        <rFont val="Times New Roman"/>
        <charset val="134"/>
      </rPr>
      <t>毛重</t>
    </r>
    <r>
      <rPr>
        <sz val="12"/>
        <color theme="1"/>
        <rFont val="Times New Roman"/>
        <charset val="134"/>
      </rPr>
      <t>g</t>
    </r>
  </si>
  <si>
    <r>
      <rPr>
        <sz val="12"/>
        <color theme="1"/>
        <rFont val="Times New Roman"/>
        <charset val="134"/>
      </rPr>
      <t>总重</t>
    </r>
    <r>
      <rPr>
        <sz val="12"/>
        <color theme="1"/>
        <rFont val="Times New Roman"/>
        <charset val="134"/>
      </rPr>
      <t>g</t>
    </r>
  </si>
  <si>
    <r>
      <rPr>
        <sz val="12"/>
        <color theme="1"/>
        <rFont val="Times New Roman"/>
        <charset val="134"/>
      </rPr>
      <t>水样重</t>
    </r>
    <r>
      <rPr>
        <sz val="12"/>
        <color theme="1"/>
        <rFont val="Times New Roman"/>
        <charset val="134"/>
      </rPr>
      <t>g</t>
    </r>
  </si>
  <si>
    <t>2mL</t>
  </si>
  <si>
    <t>1mL</t>
  </si>
  <si>
    <t>0.5mL</t>
  </si>
  <si>
    <t>AVG</t>
  </si>
  <si>
    <t>STDEV</t>
  </si>
  <si>
    <t>RSD</t>
  </si>
  <si>
    <r>
      <rPr>
        <sz val="12"/>
        <color theme="1"/>
        <rFont val="宋体"/>
        <charset val="134"/>
      </rPr>
      <t>二、间隔进样</t>
    </r>
    <r>
      <rPr>
        <sz val="12"/>
        <color theme="1"/>
        <rFont val="Times New Roman"/>
        <charset val="134"/>
      </rPr>
      <t xml:space="preserve"> 30min</t>
    </r>
  </si>
  <si>
    <t>20180717  15:38</t>
  </si>
  <si>
    <t>毛重g</t>
  </si>
  <si>
    <r>
      <rPr>
        <sz val="12"/>
        <color theme="1"/>
        <rFont val="宋体"/>
        <charset val="134"/>
      </rPr>
      <t>三、间隔进样</t>
    </r>
    <r>
      <rPr>
        <sz val="12"/>
        <color theme="1"/>
        <rFont val="Times New Roman"/>
        <charset val="134"/>
      </rPr>
      <t xml:space="preserve"> 60min</t>
    </r>
  </si>
  <si>
    <t>2018717  17:15</t>
  </si>
  <si>
    <r>
      <rPr>
        <sz val="12"/>
        <color theme="1"/>
        <rFont val="宋体"/>
        <charset val="134"/>
      </rPr>
      <t>四、间隔进样</t>
    </r>
    <r>
      <rPr>
        <sz val="12"/>
        <color theme="1"/>
        <rFont val="Times New Roman"/>
        <charset val="134"/>
      </rPr>
      <t xml:space="preserve"> 24h</t>
    </r>
  </si>
  <si>
    <t>一、连续进样(上午测）</t>
  </si>
  <si>
    <t>相对误差</t>
  </si>
  <si>
    <t>0.3mL</t>
  </si>
  <si>
    <t>0.8mL</t>
  </si>
  <si>
    <r>
      <t>二、间隔进样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>（下午测）</t>
    </r>
  </si>
  <si>
    <t>结论：数据结果的相对误差在1%以内，从RSD来看稳定性在1%左右，水样的偏差时正时负具有不确定性，但能保证正负偏差在百分之一以内波动。</t>
  </si>
</sst>
</file>

<file path=xl/styles.xml><?xml version="1.0" encoding="utf-8"?>
<styleSheet xmlns="http://schemas.openxmlformats.org/spreadsheetml/2006/main">
  <numFmts count="9">
    <numFmt numFmtId="176" formatCode="0.00;[Red]0.00"/>
    <numFmt numFmtId="42" formatCode="_ &quot;￥&quot;* #,##0_ ;_ &quot;￥&quot;* \-#,##0_ ;_ &quot;￥&quot;* &quot;-&quot;_ ;_ @_ "/>
    <numFmt numFmtId="177" formatCode="0.000%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0.000;[Red]0.000"/>
    <numFmt numFmtId="179" formatCode="0.000"/>
    <numFmt numFmtId="180" formatCode="#,##0.000"/>
  </numFmts>
  <fonts count="22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3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25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23" borderId="30" applyNumberFormat="0" applyAlignment="0" applyProtection="0">
      <alignment vertical="center"/>
    </xf>
    <xf numFmtId="0" fontId="17" fillId="23" borderId="26" applyNumberFormat="0" applyAlignment="0" applyProtection="0">
      <alignment vertical="center"/>
    </xf>
    <xf numFmtId="0" fontId="20" fillId="30" borderId="31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178" fontId="1" fillId="2" borderId="8" xfId="0" applyNumberFormat="1" applyFont="1" applyFill="1" applyBorder="1" applyAlignment="1">
      <alignment horizontal="center" vertical="center"/>
    </xf>
    <xf numFmtId="177" fontId="1" fillId="2" borderId="8" xfId="0" applyNumberFormat="1" applyFont="1" applyFill="1" applyBorder="1" applyAlignment="1">
      <alignment horizontal="center" vertical="center"/>
    </xf>
    <xf numFmtId="176" fontId="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76" fontId="2" fillId="2" borderId="10" xfId="0" applyNumberFormat="1" applyFont="1" applyFill="1" applyBorder="1" applyAlignment="1">
      <alignment horizontal="center" vertical="center"/>
    </xf>
    <xf numFmtId="10" fontId="1" fillId="2" borderId="10" xfId="11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6" fontId="1" fillId="2" borderId="12" xfId="0" applyNumberFormat="1" applyFont="1" applyFill="1" applyBorder="1" applyAlignment="1">
      <alignment horizontal="center" vertical="center"/>
    </xf>
    <xf numFmtId="10" fontId="1" fillId="2" borderId="12" xfId="0" applyNumberFormat="1" applyFont="1" applyFill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10" fontId="1" fillId="2" borderId="8" xfId="11" applyNumberFormat="1" applyFont="1" applyFill="1" applyBorder="1" applyAlignment="1">
      <alignment horizontal="center" vertical="center"/>
    </xf>
    <xf numFmtId="180" fontId="1" fillId="0" borderId="8" xfId="0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78" fontId="1" fillId="2" borderId="16" xfId="0" applyNumberFormat="1" applyFont="1" applyFill="1" applyBorder="1" applyAlignment="1">
      <alignment horizontal="center" vertical="center"/>
    </xf>
    <xf numFmtId="176" fontId="1" fillId="2" borderId="16" xfId="0" applyNumberFormat="1" applyFont="1" applyFill="1" applyBorder="1" applyAlignment="1">
      <alignment horizontal="center" vertical="center"/>
    </xf>
    <xf numFmtId="10" fontId="1" fillId="2" borderId="17" xfId="11" applyNumberFormat="1" applyFont="1" applyFill="1" applyBorder="1" applyAlignment="1">
      <alignment horizontal="center" vertical="center"/>
    </xf>
    <xf numFmtId="10" fontId="1" fillId="2" borderId="18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" fillId="0" borderId="16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75"/>
  <sheetViews>
    <sheetView zoomScale="85" zoomScaleNormal="85" workbookViewId="0">
      <selection activeCell="F21" sqref="F21"/>
    </sheetView>
  </sheetViews>
  <sheetFormatPr defaultColWidth="9" defaultRowHeight="15.75"/>
  <cols>
    <col min="1" max="2" width="9" style="1"/>
    <col min="3" max="3" width="12.625" style="1" customWidth="1"/>
    <col min="4" max="6" width="10.625" style="1" customWidth="1"/>
    <col min="7" max="7" width="9" style="1"/>
    <col min="8" max="8" width="12.625" style="1" customWidth="1"/>
    <col min="9" max="11" width="10.625" style="1" customWidth="1"/>
    <col min="12" max="12" width="9" style="1"/>
    <col min="13" max="13" width="12.625" style="1" customWidth="1"/>
    <col min="14" max="16" width="10.625" style="1" customWidth="1"/>
    <col min="17" max="16384" width="9" style="1"/>
  </cols>
  <sheetData>
    <row r="2" spans="2:16">
      <c r="B2" s="42" t="s">
        <v>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6"/>
    </row>
    <row r="3" spans="2:16">
      <c r="B3" s="44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7"/>
    </row>
    <row r="5" ht="14.25" spans="1:16">
      <c r="A5" s="6" t="s">
        <v>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ht="16.5" spans="2:2">
      <c r="B6" s="1" t="s">
        <v>2</v>
      </c>
    </row>
    <row r="7" spans="2:16">
      <c r="B7" s="7" t="s">
        <v>3</v>
      </c>
      <c r="C7" s="8"/>
      <c r="D7" s="8"/>
      <c r="E7" s="8"/>
      <c r="F7" s="8"/>
      <c r="G7" s="8" t="s">
        <v>3</v>
      </c>
      <c r="H7" s="8"/>
      <c r="I7" s="8"/>
      <c r="J7" s="8"/>
      <c r="K7" s="8"/>
      <c r="L7" s="8" t="s">
        <v>4</v>
      </c>
      <c r="M7" s="8"/>
      <c r="N7" s="8"/>
      <c r="O7" s="8"/>
      <c r="P7" s="34"/>
    </row>
    <row r="8" spans="1:16">
      <c r="A8" s="9"/>
      <c r="B8" s="10" t="s">
        <v>5</v>
      </c>
      <c r="C8" s="11" t="s">
        <v>6</v>
      </c>
      <c r="D8" s="11" t="s">
        <v>7</v>
      </c>
      <c r="E8" s="11" t="s">
        <v>8</v>
      </c>
      <c r="F8" s="12" t="s">
        <v>9</v>
      </c>
      <c r="G8" s="14" t="s">
        <v>5</v>
      </c>
      <c r="H8" s="11" t="s">
        <v>6</v>
      </c>
      <c r="I8" s="11" t="s">
        <v>7</v>
      </c>
      <c r="J8" s="11" t="s">
        <v>8</v>
      </c>
      <c r="K8" s="12" t="s">
        <v>9</v>
      </c>
      <c r="L8" s="11" t="s">
        <v>5</v>
      </c>
      <c r="M8" s="11" t="s">
        <v>6</v>
      </c>
      <c r="N8" s="11" t="s">
        <v>7</v>
      </c>
      <c r="O8" s="11" t="s">
        <v>8</v>
      </c>
      <c r="P8" s="41" t="s">
        <v>9</v>
      </c>
    </row>
    <row r="9" spans="1:16">
      <c r="A9" s="9"/>
      <c r="B9" s="15" t="s">
        <v>10</v>
      </c>
      <c r="C9" s="11">
        <v>1</v>
      </c>
      <c r="D9" s="16">
        <v>0.823</v>
      </c>
      <c r="E9" s="16">
        <v>2.62</v>
      </c>
      <c r="F9" s="17">
        <f>E9-D9</f>
        <v>1.797</v>
      </c>
      <c r="G9" s="11" t="s">
        <v>11</v>
      </c>
      <c r="H9" s="11">
        <v>1</v>
      </c>
      <c r="I9" s="16">
        <v>0.882</v>
      </c>
      <c r="J9" s="16">
        <v>1.772</v>
      </c>
      <c r="K9" s="17">
        <f>J9-I9</f>
        <v>0.89</v>
      </c>
      <c r="L9" s="11" t="s">
        <v>12</v>
      </c>
      <c r="M9" s="11">
        <v>1</v>
      </c>
      <c r="N9" s="16">
        <v>0.847</v>
      </c>
      <c r="O9" s="16">
        <v>1.256</v>
      </c>
      <c r="P9" s="37">
        <f t="shared" ref="P9:P18" si="0">O9-N9</f>
        <v>0.409</v>
      </c>
    </row>
    <row r="10" spans="1:16">
      <c r="A10" s="9"/>
      <c r="B10" s="15"/>
      <c r="C10" s="11">
        <v>2</v>
      </c>
      <c r="D10" s="16">
        <v>0.898</v>
      </c>
      <c r="E10" s="16">
        <v>2.666</v>
      </c>
      <c r="F10" s="17">
        <f t="shared" ref="F10:F18" si="1">E10-D10</f>
        <v>1.768</v>
      </c>
      <c r="G10" s="11"/>
      <c r="H10" s="11">
        <v>2</v>
      </c>
      <c r="I10" s="16">
        <v>0.874</v>
      </c>
      <c r="J10" s="16">
        <v>1.795</v>
      </c>
      <c r="K10" s="17">
        <f t="shared" ref="K10:K18" si="2">J10-I10</f>
        <v>0.921</v>
      </c>
      <c r="L10" s="11"/>
      <c r="M10" s="11">
        <v>2</v>
      </c>
      <c r="N10" s="16">
        <v>0.881</v>
      </c>
      <c r="O10" s="16">
        <v>1.297</v>
      </c>
      <c r="P10" s="37">
        <f t="shared" si="0"/>
        <v>0.416</v>
      </c>
    </row>
    <row r="11" spans="1:16">
      <c r="A11" s="9"/>
      <c r="B11" s="15"/>
      <c r="C11" s="11">
        <v>3</v>
      </c>
      <c r="D11" s="16">
        <v>0.89</v>
      </c>
      <c r="E11" s="16">
        <v>2.66</v>
      </c>
      <c r="F11" s="17">
        <f t="shared" si="1"/>
        <v>1.77</v>
      </c>
      <c r="G11" s="11"/>
      <c r="H11" s="11">
        <v>3</v>
      </c>
      <c r="I11" s="16">
        <v>0.837</v>
      </c>
      <c r="J11" s="16">
        <v>1.742</v>
      </c>
      <c r="K11" s="17">
        <f t="shared" si="2"/>
        <v>0.905</v>
      </c>
      <c r="L11" s="11"/>
      <c r="M11" s="11">
        <v>3</v>
      </c>
      <c r="N11" s="16">
        <v>0.873</v>
      </c>
      <c r="O11" s="16">
        <v>1.284</v>
      </c>
      <c r="P11" s="37">
        <f t="shared" si="0"/>
        <v>0.411</v>
      </c>
    </row>
    <row r="12" spans="1:16">
      <c r="A12" s="9"/>
      <c r="B12" s="15"/>
      <c r="C12" s="11">
        <v>4</v>
      </c>
      <c r="D12" s="16">
        <v>0.888</v>
      </c>
      <c r="E12" s="16">
        <v>2.66</v>
      </c>
      <c r="F12" s="17">
        <f t="shared" si="1"/>
        <v>1.772</v>
      </c>
      <c r="G12" s="11"/>
      <c r="H12" s="11">
        <v>4</v>
      </c>
      <c r="I12" s="16">
        <v>0.87</v>
      </c>
      <c r="J12" s="16">
        <v>1.789</v>
      </c>
      <c r="K12" s="17">
        <f t="shared" si="2"/>
        <v>0.919</v>
      </c>
      <c r="L12" s="11"/>
      <c r="M12" s="11">
        <v>4</v>
      </c>
      <c r="N12" s="16">
        <v>0.909</v>
      </c>
      <c r="O12" s="16">
        <v>1.306</v>
      </c>
      <c r="P12" s="37">
        <f t="shared" si="0"/>
        <v>0.397</v>
      </c>
    </row>
    <row r="13" spans="1:16">
      <c r="A13" s="9"/>
      <c r="B13" s="15"/>
      <c r="C13" s="11">
        <v>5</v>
      </c>
      <c r="D13" s="16">
        <v>0.867</v>
      </c>
      <c r="E13" s="16">
        <v>2.64</v>
      </c>
      <c r="F13" s="17">
        <f t="shared" si="1"/>
        <v>1.773</v>
      </c>
      <c r="G13" s="11"/>
      <c r="H13" s="11">
        <v>5</v>
      </c>
      <c r="I13" s="16">
        <v>0.874</v>
      </c>
      <c r="J13" s="16">
        <v>1.803</v>
      </c>
      <c r="K13" s="17">
        <f t="shared" si="2"/>
        <v>0.929</v>
      </c>
      <c r="L13" s="11"/>
      <c r="M13" s="11">
        <v>5</v>
      </c>
      <c r="N13" s="16">
        <v>0.866</v>
      </c>
      <c r="O13" s="16">
        <v>1.234</v>
      </c>
      <c r="P13" s="37">
        <f t="shared" si="0"/>
        <v>0.368</v>
      </c>
    </row>
    <row r="14" spans="1:16">
      <c r="A14" s="9"/>
      <c r="B14" s="15"/>
      <c r="C14" s="11">
        <v>6</v>
      </c>
      <c r="D14" s="16">
        <v>0.849</v>
      </c>
      <c r="E14" s="16">
        <v>2.618</v>
      </c>
      <c r="F14" s="17">
        <f t="shared" si="1"/>
        <v>1.769</v>
      </c>
      <c r="G14" s="11"/>
      <c r="H14" s="11">
        <v>6</v>
      </c>
      <c r="I14" s="16">
        <v>0.854</v>
      </c>
      <c r="J14" s="16">
        <v>1.733</v>
      </c>
      <c r="K14" s="17">
        <f t="shared" si="2"/>
        <v>0.879</v>
      </c>
      <c r="L14" s="11"/>
      <c r="M14" s="11">
        <v>6</v>
      </c>
      <c r="N14" s="16">
        <v>0.803</v>
      </c>
      <c r="O14" s="16">
        <v>1.175</v>
      </c>
      <c r="P14" s="37">
        <f t="shared" si="0"/>
        <v>0.372</v>
      </c>
    </row>
    <row r="15" spans="1:16">
      <c r="A15" s="9"/>
      <c r="B15" s="15"/>
      <c r="C15" s="11">
        <v>7</v>
      </c>
      <c r="D15" s="16">
        <v>0.912</v>
      </c>
      <c r="E15" s="16">
        <v>2.718</v>
      </c>
      <c r="F15" s="17">
        <f t="shared" si="1"/>
        <v>1.806</v>
      </c>
      <c r="G15" s="11"/>
      <c r="H15" s="11">
        <v>7</v>
      </c>
      <c r="I15" s="16">
        <v>0.874</v>
      </c>
      <c r="J15" s="16">
        <v>1.789</v>
      </c>
      <c r="K15" s="17">
        <f t="shared" si="2"/>
        <v>0.915</v>
      </c>
      <c r="L15" s="11"/>
      <c r="M15" s="11">
        <v>7</v>
      </c>
      <c r="N15" s="16">
        <v>0.821</v>
      </c>
      <c r="O15" s="16">
        <v>1.198</v>
      </c>
      <c r="P15" s="37">
        <f t="shared" si="0"/>
        <v>0.377</v>
      </c>
    </row>
    <row r="16" spans="1:16">
      <c r="A16" s="9"/>
      <c r="B16" s="15"/>
      <c r="C16" s="11">
        <v>8</v>
      </c>
      <c r="D16" s="16">
        <v>0.882</v>
      </c>
      <c r="E16" s="16">
        <v>2.691</v>
      </c>
      <c r="F16" s="17">
        <f t="shared" si="1"/>
        <v>1.809</v>
      </c>
      <c r="G16" s="11"/>
      <c r="H16" s="11">
        <v>8</v>
      </c>
      <c r="I16" s="16">
        <v>0.93</v>
      </c>
      <c r="J16" s="16">
        <v>1.812</v>
      </c>
      <c r="K16" s="17">
        <f t="shared" si="2"/>
        <v>0.882</v>
      </c>
      <c r="L16" s="11"/>
      <c r="M16" s="11">
        <v>8</v>
      </c>
      <c r="N16" s="16">
        <v>0.885</v>
      </c>
      <c r="O16" s="16">
        <v>1.274</v>
      </c>
      <c r="P16" s="37">
        <f t="shared" si="0"/>
        <v>0.389</v>
      </c>
    </row>
    <row r="17" spans="1:16">
      <c r="A17" s="9"/>
      <c r="B17" s="15"/>
      <c r="C17" s="11">
        <v>9</v>
      </c>
      <c r="D17" s="16">
        <v>0.808</v>
      </c>
      <c r="E17" s="16">
        <v>2.588</v>
      </c>
      <c r="F17" s="17">
        <f t="shared" si="1"/>
        <v>1.78</v>
      </c>
      <c r="G17" s="11"/>
      <c r="H17" s="11">
        <v>9</v>
      </c>
      <c r="I17" s="16">
        <v>0.828</v>
      </c>
      <c r="J17" s="16">
        <v>1.747</v>
      </c>
      <c r="K17" s="17">
        <f t="shared" si="2"/>
        <v>0.919</v>
      </c>
      <c r="L17" s="11"/>
      <c r="M17" s="11">
        <v>9</v>
      </c>
      <c r="N17" s="16">
        <v>0.837</v>
      </c>
      <c r="O17" s="16">
        <v>1.22</v>
      </c>
      <c r="P17" s="37">
        <f t="shared" si="0"/>
        <v>0.383</v>
      </c>
    </row>
    <row r="18" spans="1:16">
      <c r="A18" s="9"/>
      <c r="B18" s="15"/>
      <c r="C18" s="11">
        <v>10</v>
      </c>
      <c r="D18" s="16">
        <v>0.927</v>
      </c>
      <c r="E18" s="16">
        <v>2.737</v>
      </c>
      <c r="F18" s="17">
        <f t="shared" si="1"/>
        <v>1.81</v>
      </c>
      <c r="G18" s="11"/>
      <c r="H18" s="11">
        <v>10</v>
      </c>
      <c r="I18" s="16">
        <v>0.871</v>
      </c>
      <c r="J18" s="16">
        <v>1.779</v>
      </c>
      <c r="K18" s="17">
        <f t="shared" si="2"/>
        <v>0.908</v>
      </c>
      <c r="L18" s="11"/>
      <c r="M18" s="11">
        <v>10</v>
      </c>
      <c r="N18" s="16">
        <v>0.841</v>
      </c>
      <c r="O18" s="16">
        <v>1.221</v>
      </c>
      <c r="P18" s="37">
        <f t="shared" si="0"/>
        <v>0.38</v>
      </c>
    </row>
    <row r="19" spans="1:16">
      <c r="A19" s="9"/>
      <c r="B19" s="15"/>
      <c r="C19" s="11"/>
      <c r="D19" s="11"/>
      <c r="E19" s="19" t="s">
        <v>13</v>
      </c>
      <c r="F19" s="19">
        <f>AVERAGE(F9:F18)</f>
        <v>1.7854</v>
      </c>
      <c r="G19" s="11"/>
      <c r="H19" s="11"/>
      <c r="I19" s="11"/>
      <c r="J19" s="19" t="s">
        <v>13</v>
      </c>
      <c r="K19" s="19">
        <f>AVERAGE(K9:K18)</f>
        <v>0.9067</v>
      </c>
      <c r="L19" s="11"/>
      <c r="M19" s="11"/>
      <c r="N19" s="11"/>
      <c r="O19" s="19" t="s">
        <v>13</v>
      </c>
      <c r="P19" s="38">
        <f>AVERAGE(P9:P18)</f>
        <v>0.3902</v>
      </c>
    </row>
    <row r="20" spans="1:16">
      <c r="A20" s="9"/>
      <c r="B20" s="15"/>
      <c r="C20" s="11"/>
      <c r="D20" s="11"/>
      <c r="E20" s="19" t="s">
        <v>14</v>
      </c>
      <c r="F20" s="19">
        <f>STDEV(F9:F18)</f>
        <v>0.0179270125168076</v>
      </c>
      <c r="G20" s="11"/>
      <c r="H20" s="11"/>
      <c r="I20" s="11"/>
      <c r="J20" s="19" t="s">
        <v>14</v>
      </c>
      <c r="K20" s="19">
        <f>STDEV(K9:K18)</f>
        <v>0.0174295406964408</v>
      </c>
      <c r="L20" s="11"/>
      <c r="M20" s="11"/>
      <c r="N20" s="11"/>
      <c r="O20" s="19" t="s">
        <v>14</v>
      </c>
      <c r="P20" s="38">
        <f>STDEV(P9:P18)</f>
        <v>0.0171710350428984</v>
      </c>
    </row>
    <row r="21" ht="16.5" spans="1:16">
      <c r="A21" s="9"/>
      <c r="B21" s="24"/>
      <c r="C21" s="25"/>
      <c r="D21" s="25"/>
      <c r="E21" s="26" t="s">
        <v>15</v>
      </c>
      <c r="F21" s="27">
        <f>(F20/F19)*100%</f>
        <v>0.0100408942067927</v>
      </c>
      <c r="G21" s="25"/>
      <c r="H21" s="25"/>
      <c r="I21" s="25"/>
      <c r="J21" s="26" t="s">
        <v>15</v>
      </c>
      <c r="K21" s="27">
        <f>(K20/K19)*100%</f>
        <v>0.0192230513912439</v>
      </c>
      <c r="L21" s="25"/>
      <c r="M21" s="25"/>
      <c r="N21" s="25"/>
      <c r="O21" s="26" t="s">
        <v>15</v>
      </c>
      <c r="P21" s="40">
        <f>(P20/P19)*100%</f>
        <v>0.0440057279418205</v>
      </c>
    </row>
    <row r="22" spans="1:1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6">
      <c r="A23" s="6" t="s">
        <v>16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ht="16.5" spans="2:12">
      <c r="B24" s="9" t="s">
        <v>17</v>
      </c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2:16">
      <c r="B25" s="7" t="s">
        <v>3</v>
      </c>
      <c r="C25" s="8"/>
      <c r="D25" s="8"/>
      <c r="E25" s="8"/>
      <c r="F25" s="8"/>
      <c r="G25" s="8" t="s">
        <v>3</v>
      </c>
      <c r="H25" s="8"/>
      <c r="I25" s="8"/>
      <c r="J25" s="8"/>
      <c r="K25" s="8"/>
      <c r="L25" s="8" t="s">
        <v>4</v>
      </c>
      <c r="M25" s="8"/>
      <c r="N25" s="8"/>
      <c r="O25" s="8"/>
      <c r="P25" s="34"/>
    </row>
    <row r="26" spans="2:16">
      <c r="B26" s="10" t="s">
        <v>5</v>
      </c>
      <c r="C26" s="11" t="s">
        <v>6</v>
      </c>
      <c r="D26" s="14" t="s">
        <v>18</v>
      </c>
      <c r="E26" s="11" t="s">
        <v>8</v>
      </c>
      <c r="F26" s="12" t="s">
        <v>9</v>
      </c>
      <c r="G26" s="14" t="s">
        <v>5</v>
      </c>
      <c r="H26" s="11" t="s">
        <v>6</v>
      </c>
      <c r="I26" s="14" t="s">
        <v>18</v>
      </c>
      <c r="J26" s="11" t="s">
        <v>8</v>
      </c>
      <c r="K26" s="12" t="s">
        <v>9</v>
      </c>
      <c r="L26" s="14" t="s">
        <v>5</v>
      </c>
      <c r="M26" s="11" t="s">
        <v>6</v>
      </c>
      <c r="N26" s="14" t="s">
        <v>18</v>
      </c>
      <c r="O26" s="11" t="s">
        <v>8</v>
      </c>
      <c r="P26" s="41" t="s">
        <v>9</v>
      </c>
    </row>
    <row r="27" spans="2:16">
      <c r="B27" s="15" t="s">
        <v>10</v>
      </c>
      <c r="C27" s="11">
        <v>1</v>
      </c>
      <c r="D27" s="16">
        <v>0.823</v>
      </c>
      <c r="E27" s="11">
        <v>2.608</v>
      </c>
      <c r="F27" s="17">
        <f t="shared" ref="F27:F36" si="3">E27-D27</f>
        <v>1.785</v>
      </c>
      <c r="G27" s="11" t="s">
        <v>11</v>
      </c>
      <c r="H27" s="11">
        <v>1</v>
      </c>
      <c r="I27" s="16">
        <v>0.882</v>
      </c>
      <c r="J27" s="11">
        <v>1.821</v>
      </c>
      <c r="K27" s="17">
        <f t="shared" ref="K27:K36" si="4">J27-I27</f>
        <v>0.939</v>
      </c>
      <c r="L27" s="11" t="s">
        <v>12</v>
      </c>
      <c r="M27" s="11">
        <v>1</v>
      </c>
      <c r="N27" s="16">
        <v>0.847</v>
      </c>
      <c r="O27" s="11">
        <v>1.214</v>
      </c>
      <c r="P27" s="37">
        <f t="shared" ref="P27:P36" si="5">O27-N27</f>
        <v>0.367</v>
      </c>
    </row>
    <row r="28" spans="2:16">
      <c r="B28" s="15"/>
      <c r="C28" s="11">
        <v>2</v>
      </c>
      <c r="D28" s="16">
        <v>0.898</v>
      </c>
      <c r="E28" s="11">
        <v>2.791</v>
      </c>
      <c r="F28" s="17">
        <f t="shared" si="3"/>
        <v>1.893</v>
      </c>
      <c r="G28" s="11"/>
      <c r="H28" s="11">
        <v>2</v>
      </c>
      <c r="I28" s="16">
        <v>0.874</v>
      </c>
      <c r="J28" s="11">
        <v>1.738</v>
      </c>
      <c r="K28" s="17">
        <f t="shared" si="4"/>
        <v>0.864</v>
      </c>
      <c r="L28" s="11"/>
      <c r="M28" s="11">
        <v>2</v>
      </c>
      <c r="N28" s="16">
        <v>0.881</v>
      </c>
      <c r="O28" s="11">
        <v>1.251</v>
      </c>
      <c r="P28" s="37">
        <f t="shared" si="5"/>
        <v>0.37</v>
      </c>
    </row>
    <row r="29" spans="2:16">
      <c r="B29" s="15"/>
      <c r="C29" s="11">
        <v>3</v>
      </c>
      <c r="D29" s="16">
        <v>0.89</v>
      </c>
      <c r="E29" s="11">
        <v>2.715</v>
      </c>
      <c r="F29" s="17">
        <f t="shared" si="3"/>
        <v>1.825</v>
      </c>
      <c r="G29" s="11"/>
      <c r="H29" s="11">
        <v>3</v>
      </c>
      <c r="I29" s="16">
        <v>0.837</v>
      </c>
      <c r="J29" s="11">
        <v>1.787</v>
      </c>
      <c r="K29" s="17">
        <f t="shared" si="4"/>
        <v>0.95</v>
      </c>
      <c r="L29" s="11"/>
      <c r="M29" s="11">
        <v>3</v>
      </c>
      <c r="N29" s="16">
        <v>0.873</v>
      </c>
      <c r="O29" s="11">
        <v>1.247</v>
      </c>
      <c r="P29" s="37">
        <f t="shared" si="5"/>
        <v>0.374</v>
      </c>
    </row>
    <row r="30" spans="2:16">
      <c r="B30" s="15"/>
      <c r="C30" s="11">
        <v>4</v>
      </c>
      <c r="D30" s="16">
        <v>0.888</v>
      </c>
      <c r="E30" s="11">
        <v>2.722</v>
      </c>
      <c r="F30" s="17">
        <f t="shared" si="3"/>
        <v>1.834</v>
      </c>
      <c r="G30" s="11"/>
      <c r="H30" s="11">
        <v>4</v>
      </c>
      <c r="I30" s="16">
        <v>0.87</v>
      </c>
      <c r="J30" s="11">
        <v>1.706</v>
      </c>
      <c r="K30" s="17">
        <f t="shared" si="4"/>
        <v>0.836</v>
      </c>
      <c r="L30" s="11"/>
      <c r="M30" s="11">
        <v>4</v>
      </c>
      <c r="N30" s="16">
        <v>0.909</v>
      </c>
      <c r="O30" s="11">
        <v>1.287</v>
      </c>
      <c r="P30" s="37">
        <f t="shared" si="5"/>
        <v>0.378</v>
      </c>
    </row>
    <row r="31" spans="2:16">
      <c r="B31" s="15"/>
      <c r="C31" s="11">
        <v>5</v>
      </c>
      <c r="D31" s="16">
        <v>0.867</v>
      </c>
      <c r="E31" s="11">
        <v>2.668</v>
      </c>
      <c r="F31" s="17">
        <f t="shared" si="3"/>
        <v>1.801</v>
      </c>
      <c r="G31" s="11"/>
      <c r="H31" s="11">
        <v>5</v>
      </c>
      <c r="I31" s="16">
        <v>0.874</v>
      </c>
      <c r="J31" s="11">
        <v>1.795</v>
      </c>
      <c r="K31" s="17">
        <f t="shared" si="4"/>
        <v>0.921</v>
      </c>
      <c r="L31" s="11"/>
      <c r="M31" s="11">
        <v>5</v>
      </c>
      <c r="N31" s="16">
        <v>0.866</v>
      </c>
      <c r="O31" s="11">
        <v>1.247</v>
      </c>
      <c r="P31" s="37">
        <f t="shared" si="5"/>
        <v>0.381</v>
      </c>
    </row>
    <row r="32" spans="2:16">
      <c r="B32" s="15"/>
      <c r="C32" s="11">
        <v>6</v>
      </c>
      <c r="D32" s="16">
        <v>0.849</v>
      </c>
      <c r="E32" s="11">
        <v>2.729</v>
      </c>
      <c r="F32" s="17">
        <f t="shared" si="3"/>
        <v>1.88</v>
      </c>
      <c r="G32" s="11"/>
      <c r="H32" s="11">
        <v>6</v>
      </c>
      <c r="I32" s="16">
        <v>0.854</v>
      </c>
      <c r="J32" s="11">
        <v>1.727</v>
      </c>
      <c r="K32" s="17">
        <f t="shared" si="4"/>
        <v>0.873</v>
      </c>
      <c r="L32" s="11"/>
      <c r="M32" s="11">
        <v>6</v>
      </c>
      <c r="N32" s="16">
        <v>0.803</v>
      </c>
      <c r="O32" s="11">
        <v>1.182</v>
      </c>
      <c r="P32" s="37">
        <f t="shared" si="5"/>
        <v>0.379</v>
      </c>
    </row>
    <row r="33" spans="2:16">
      <c r="B33" s="15"/>
      <c r="C33" s="11">
        <v>7</v>
      </c>
      <c r="D33" s="16">
        <v>0.912</v>
      </c>
      <c r="E33" s="11">
        <v>2.679</v>
      </c>
      <c r="F33" s="17">
        <f t="shared" si="3"/>
        <v>1.767</v>
      </c>
      <c r="G33" s="11"/>
      <c r="H33" s="11">
        <v>7</v>
      </c>
      <c r="I33" s="16">
        <v>0.874</v>
      </c>
      <c r="J33" s="16">
        <v>1.83</v>
      </c>
      <c r="K33" s="17">
        <f t="shared" si="4"/>
        <v>0.956</v>
      </c>
      <c r="L33" s="11"/>
      <c r="M33" s="11">
        <v>7</v>
      </c>
      <c r="N33" s="16">
        <v>0.821</v>
      </c>
      <c r="O33" s="11">
        <v>1.194</v>
      </c>
      <c r="P33" s="37">
        <f t="shared" si="5"/>
        <v>0.373</v>
      </c>
    </row>
    <row r="34" spans="2:16">
      <c r="B34" s="15"/>
      <c r="C34" s="11">
        <v>8</v>
      </c>
      <c r="D34" s="16">
        <v>0.882</v>
      </c>
      <c r="E34" s="11">
        <v>2.665</v>
      </c>
      <c r="F34" s="17">
        <f t="shared" si="3"/>
        <v>1.783</v>
      </c>
      <c r="G34" s="11"/>
      <c r="H34" s="11">
        <v>8</v>
      </c>
      <c r="I34" s="16">
        <v>0.93</v>
      </c>
      <c r="J34" s="11">
        <v>1.874</v>
      </c>
      <c r="K34" s="17">
        <f t="shared" si="4"/>
        <v>0.944</v>
      </c>
      <c r="L34" s="11"/>
      <c r="M34" s="11">
        <v>8</v>
      </c>
      <c r="N34" s="16">
        <v>0.885</v>
      </c>
      <c r="O34" s="11">
        <v>1.255</v>
      </c>
      <c r="P34" s="37">
        <f t="shared" si="5"/>
        <v>0.37</v>
      </c>
    </row>
    <row r="35" spans="2:16">
      <c r="B35" s="15"/>
      <c r="C35" s="11">
        <v>9</v>
      </c>
      <c r="D35" s="16">
        <v>0.808</v>
      </c>
      <c r="E35" s="11">
        <v>2.635</v>
      </c>
      <c r="F35" s="17">
        <f t="shared" si="3"/>
        <v>1.827</v>
      </c>
      <c r="G35" s="11"/>
      <c r="H35" s="11">
        <v>9</v>
      </c>
      <c r="I35" s="16">
        <v>0.828</v>
      </c>
      <c r="J35" s="11">
        <v>1.688</v>
      </c>
      <c r="K35" s="17">
        <f t="shared" si="4"/>
        <v>0.86</v>
      </c>
      <c r="L35" s="11"/>
      <c r="M35" s="11">
        <v>9</v>
      </c>
      <c r="N35" s="16">
        <v>0.837</v>
      </c>
      <c r="O35" s="11">
        <v>1.206</v>
      </c>
      <c r="P35" s="37">
        <f t="shared" si="5"/>
        <v>0.369</v>
      </c>
    </row>
    <row r="36" spans="2:16">
      <c r="B36" s="15"/>
      <c r="C36" s="11">
        <v>10</v>
      </c>
      <c r="D36" s="16">
        <v>0.927</v>
      </c>
      <c r="E36" s="11">
        <v>2.664</v>
      </c>
      <c r="F36" s="17">
        <f t="shared" si="3"/>
        <v>1.737</v>
      </c>
      <c r="G36" s="11"/>
      <c r="H36" s="11">
        <v>10</v>
      </c>
      <c r="I36" s="16">
        <v>0.871</v>
      </c>
      <c r="J36" s="16">
        <v>1.74</v>
      </c>
      <c r="K36" s="17">
        <f t="shared" si="4"/>
        <v>0.869</v>
      </c>
      <c r="L36" s="11"/>
      <c r="M36" s="11">
        <v>10</v>
      </c>
      <c r="N36" s="16">
        <v>0.841</v>
      </c>
      <c r="O36" s="11">
        <v>1.211</v>
      </c>
      <c r="P36" s="37">
        <f t="shared" si="5"/>
        <v>0.37</v>
      </c>
    </row>
    <row r="37" spans="2:16">
      <c r="B37" s="15"/>
      <c r="C37" s="11"/>
      <c r="D37" s="11"/>
      <c r="E37" s="19" t="s">
        <v>13</v>
      </c>
      <c r="F37" s="19">
        <f>AVERAGE(F27:F36)</f>
        <v>1.8132</v>
      </c>
      <c r="G37" s="11"/>
      <c r="H37" s="11"/>
      <c r="I37" s="11"/>
      <c r="J37" s="19" t="s">
        <v>13</v>
      </c>
      <c r="K37" s="19">
        <f>AVERAGE(K27:K36)</f>
        <v>0.9012</v>
      </c>
      <c r="L37" s="11"/>
      <c r="M37" s="11"/>
      <c r="N37" s="11"/>
      <c r="O37" s="19" t="s">
        <v>13</v>
      </c>
      <c r="P37" s="38">
        <f>AVERAGE(P27:P36)</f>
        <v>0.3731</v>
      </c>
    </row>
    <row r="38" spans="2:16">
      <c r="B38" s="15"/>
      <c r="C38" s="11"/>
      <c r="D38" s="11"/>
      <c r="E38" s="19" t="s">
        <v>14</v>
      </c>
      <c r="F38" s="19">
        <f>STDEV(F27:F36)</f>
        <v>0.0487506125317643</v>
      </c>
      <c r="G38" s="11"/>
      <c r="H38" s="11"/>
      <c r="I38" s="11"/>
      <c r="J38" s="19" t="s">
        <v>14</v>
      </c>
      <c r="K38" s="19">
        <f>STDEV(K27:K36)</f>
        <v>0.0449711018321766</v>
      </c>
      <c r="L38" s="11"/>
      <c r="M38" s="11"/>
      <c r="N38" s="11"/>
      <c r="O38" s="19" t="s">
        <v>14</v>
      </c>
      <c r="P38" s="38">
        <f>STDEV(P27:P36)</f>
        <v>0.00477144282860716</v>
      </c>
    </row>
    <row r="39" ht="16.5" spans="2:16">
      <c r="B39" s="24"/>
      <c r="C39" s="25"/>
      <c r="D39" s="25"/>
      <c r="E39" s="26" t="s">
        <v>15</v>
      </c>
      <c r="F39" s="27">
        <f>(F38/F37)*100%</f>
        <v>0.0268865059186876</v>
      </c>
      <c r="G39" s="25"/>
      <c r="H39" s="25"/>
      <c r="I39" s="25"/>
      <c r="J39" s="26" t="s">
        <v>15</v>
      </c>
      <c r="K39" s="27">
        <f>(K38/K37)*100%</f>
        <v>0.0499013557835959</v>
      </c>
      <c r="L39" s="25"/>
      <c r="M39" s="25"/>
      <c r="N39" s="25"/>
      <c r="O39" s="26" t="s">
        <v>15</v>
      </c>
      <c r="P39" s="40">
        <f>(P38/P37)*100%</f>
        <v>0.0127886433358541</v>
      </c>
    </row>
    <row r="41" spans="1:16">
      <c r="A41" s="6" t="s">
        <v>19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ht="16.5" spans="2:12">
      <c r="B42" s="9" t="s">
        <v>20</v>
      </c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16">
      <c r="B43" s="7" t="s">
        <v>3</v>
      </c>
      <c r="C43" s="8"/>
      <c r="D43" s="8"/>
      <c r="E43" s="8"/>
      <c r="F43" s="8"/>
      <c r="G43" s="8" t="s">
        <v>3</v>
      </c>
      <c r="H43" s="8"/>
      <c r="I43" s="8"/>
      <c r="J43" s="8"/>
      <c r="K43" s="8"/>
      <c r="L43" s="8" t="s">
        <v>4</v>
      </c>
      <c r="M43" s="8"/>
      <c r="N43" s="8"/>
      <c r="O43" s="8"/>
      <c r="P43" s="34"/>
    </row>
    <row r="44" spans="2:16">
      <c r="B44" s="10" t="s">
        <v>5</v>
      </c>
      <c r="C44" s="11" t="s">
        <v>6</v>
      </c>
      <c r="D44" s="14" t="s">
        <v>18</v>
      </c>
      <c r="E44" s="11" t="s">
        <v>8</v>
      </c>
      <c r="F44" s="12" t="s">
        <v>9</v>
      </c>
      <c r="G44" s="14" t="s">
        <v>5</v>
      </c>
      <c r="H44" s="11" t="s">
        <v>6</v>
      </c>
      <c r="I44" s="14" t="s">
        <v>18</v>
      </c>
      <c r="J44" s="11" t="s">
        <v>8</v>
      </c>
      <c r="K44" s="12" t="s">
        <v>9</v>
      </c>
      <c r="L44" s="14" t="s">
        <v>5</v>
      </c>
      <c r="M44" s="11" t="s">
        <v>6</v>
      </c>
      <c r="N44" s="14" t="s">
        <v>18</v>
      </c>
      <c r="O44" s="11" t="s">
        <v>8</v>
      </c>
      <c r="P44" s="41" t="s">
        <v>9</v>
      </c>
    </row>
    <row r="45" spans="2:16">
      <c r="B45" s="15" t="s">
        <v>10</v>
      </c>
      <c r="C45" s="11">
        <v>1</v>
      </c>
      <c r="D45" s="28">
        <v>0.823</v>
      </c>
      <c r="E45" s="11">
        <v>2.683</v>
      </c>
      <c r="F45" s="17">
        <f t="shared" ref="F45:F54" si="6">E45-D45</f>
        <v>1.86</v>
      </c>
      <c r="G45" s="11" t="s">
        <v>11</v>
      </c>
      <c r="H45" s="11">
        <v>1</v>
      </c>
      <c r="I45" s="28">
        <v>0.882</v>
      </c>
      <c r="J45" s="11">
        <v>1.742</v>
      </c>
      <c r="K45" s="17">
        <f t="shared" ref="K45:K54" si="7">J45-I45</f>
        <v>0.86</v>
      </c>
      <c r="L45" s="11" t="s">
        <v>12</v>
      </c>
      <c r="M45" s="11">
        <v>1</v>
      </c>
      <c r="N45" s="28">
        <v>0.847</v>
      </c>
      <c r="O45" s="28">
        <v>1.24</v>
      </c>
      <c r="P45" s="37">
        <f t="shared" ref="P45:P54" si="8">O45-N45</f>
        <v>0.393</v>
      </c>
    </row>
    <row r="46" spans="2:16">
      <c r="B46" s="15"/>
      <c r="C46" s="11">
        <v>2</v>
      </c>
      <c r="D46" s="28">
        <v>0.898</v>
      </c>
      <c r="E46" s="11">
        <v>2.771</v>
      </c>
      <c r="F46" s="17">
        <f t="shared" si="6"/>
        <v>1.873</v>
      </c>
      <c r="G46" s="11"/>
      <c r="H46" s="11">
        <v>2</v>
      </c>
      <c r="I46" s="28">
        <v>0.874</v>
      </c>
      <c r="J46" s="11">
        <v>1.795</v>
      </c>
      <c r="K46" s="17">
        <f t="shared" si="7"/>
        <v>0.921</v>
      </c>
      <c r="L46" s="11"/>
      <c r="M46" s="11">
        <v>2</v>
      </c>
      <c r="N46" s="28">
        <v>0.881</v>
      </c>
      <c r="O46" s="11">
        <v>1.227</v>
      </c>
      <c r="P46" s="37">
        <f t="shared" si="8"/>
        <v>0.346</v>
      </c>
    </row>
    <row r="47" spans="2:16">
      <c r="B47" s="15"/>
      <c r="C47" s="11">
        <v>3</v>
      </c>
      <c r="D47" s="28">
        <v>0.89</v>
      </c>
      <c r="E47" s="11">
        <v>2.773</v>
      </c>
      <c r="F47" s="17">
        <f t="shared" si="6"/>
        <v>1.883</v>
      </c>
      <c r="G47" s="11"/>
      <c r="H47" s="11">
        <v>3</v>
      </c>
      <c r="I47" s="28">
        <v>0.837</v>
      </c>
      <c r="J47" s="11">
        <v>1.758</v>
      </c>
      <c r="K47" s="17">
        <f t="shared" si="7"/>
        <v>0.921</v>
      </c>
      <c r="L47" s="11"/>
      <c r="M47" s="11">
        <v>3</v>
      </c>
      <c r="N47" s="28">
        <v>0.873</v>
      </c>
      <c r="O47" s="11">
        <v>1.195</v>
      </c>
      <c r="P47" s="37">
        <f t="shared" si="8"/>
        <v>0.322</v>
      </c>
    </row>
    <row r="48" spans="2:16">
      <c r="B48" s="15"/>
      <c r="C48" s="11">
        <v>4</v>
      </c>
      <c r="D48" s="28">
        <v>0.888</v>
      </c>
      <c r="E48" s="11">
        <v>2.781</v>
      </c>
      <c r="F48" s="17">
        <f t="shared" si="6"/>
        <v>1.893</v>
      </c>
      <c r="G48" s="11"/>
      <c r="H48" s="11">
        <v>4</v>
      </c>
      <c r="I48" s="28">
        <v>0.87</v>
      </c>
      <c r="J48" s="11">
        <v>1.799</v>
      </c>
      <c r="K48" s="17">
        <f t="shared" si="7"/>
        <v>0.929</v>
      </c>
      <c r="L48" s="11"/>
      <c r="M48" s="11">
        <v>4</v>
      </c>
      <c r="N48" s="28">
        <v>0.909</v>
      </c>
      <c r="O48" s="11">
        <v>1.234</v>
      </c>
      <c r="P48" s="37">
        <f t="shared" si="8"/>
        <v>0.325</v>
      </c>
    </row>
    <row r="49" spans="2:16">
      <c r="B49" s="15"/>
      <c r="C49" s="11">
        <v>5</v>
      </c>
      <c r="D49" s="28">
        <v>0.867</v>
      </c>
      <c r="E49" s="11">
        <v>2.748</v>
      </c>
      <c r="F49" s="17">
        <f t="shared" si="6"/>
        <v>1.881</v>
      </c>
      <c r="G49" s="11"/>
      <c r="H49" s="11">
        <v>5</v>
      </c>
      <c r="I49" s="28">
        <v>0.874</v>
      </c>
      <c r="J49" s="11">
        <v>1.805</v>
      </c>
      <c r="K49" s="17">
        <f t="shared" si="7"/>
        <v>0.931</v>
      </c>
      <c r="L49" s="11"/>
      <c r="M49" s="11">
        <v>5</v>
      </c>
      <c r="N49" s="28">
        <v>0.866</v>
      </c>
      <c r="O49" s="28">
        <v>1.21</v>
      </c>
      <c r="P49" s="37">
        <f t="shared" si="8"/>
        <v>0.344</v>
      </c>
    </row>
    <row r="50" spans="2:16">
      <c r="B50" s="15"/>
      <c r="C50" s="11">
        <v>6</v>
      </c>
      <c r="D50" s="28">
        <v>0.849</v>
      </c>
      <c r="E50" s="11">
        <v>2.728</v>
      </c>
      <c r="F50" s="17">
        <f t="shared" si="6"/>
        <v>1.879</v>
      </c>
      <c r="G50" s="11"/>
      <c r="H50" s="11">
        <v>6</v>
      </c>
      <c r="I50" s="28">
        <v>0.854</v>
      </c>
      <c r="J50" s="11">
        <v>1.788</v>
      </c>
      <c r="K50" s="17">
        <f t="shared" si="7"/>
        <v>0.934</v>
      </c>
      <c r="L50" s="11"/>
      <c r="M50" s="11">
        <v>6</v>
      </c>
      <c r="N50" s="28">
        <v>0.803</v>
      </c>
      <c r="O50" s="11">
        <v>1.134</v>
      </c>
      <c r="P50" s="37">
        <f t="shared" si="8"/>
        <v>0.331</v>
      </c>
    </row>
    <row r="51" spans="2:16">
      <c r="B51" s="15"/>
      <c r="C51" s="11">
        <v>7</v>
      </c>
      <c r="D51" s="28">
        <v>0.912</v>
      </c>
      <c r="E51" s="11">
        <v>2.814</v>
      </c>
      <c r="F51" s="17">
        <f t="shared" si="6"/>
        <v>1.902</v>
      </c>
      <c r="G51" s="11"/>
      <c r="H51" s="11">
        <v>7</v>
      </c>
      <c r="I51" s="28">
        <v>0.874</v>
      </c>
      <c r="J51" s="28">
        <v>1.82</v>
      </c>
      <c r="K51" s="17">
        <f t="shared" si="7"/>
        <v>0.946</v>
      </c>
      <c r="L51" s="11"/>
      <c r="M51" s="11">
        <v>7</v>
      </c>
      <c r="N51" s="28">
        <v>0.821</v>
      </c>
      <c r="O51" s="28">
        <v>1.2</v>
      </c>
      <c r="P51" s="37">
        <f t="shared" si="8"/>
        <v>0.379</v>
      </c>
    </row>
    <row r="52" spans="2:16">
      <c r="B52" s="15"/>
      <c r="C52" s="11">
        <v>8</v>
      </c>
      <c r="D52" s="28">
        <v>0.882</v>
      </c>
      <c r="E52" s="11">
        <v>2.777</v>
      </c>
      <c r="F52" s="17">
        <f t="shared" si="6"/>
        <v>1.895</v>
      </c>
      <c r="G52" s="11"/>
      <c r="H52" s="11">
        <v>8</v>
      </c>
      <c r="I52" s="28">
        <v>0.93</v>
      </c>
      <c r="J52" s="11">
        <v>1.864</v>
      </c>
      <c r="K52" s="17">
        <f t="shared" si="7"/>
        <v>0.934</v>
      </c>
      <c r="L52" s="11"/>
      <c r="M52" s="11">
        <v>8</v>
      </c>
      <c r="N52" s="28">
        <v>0.885</v>
      </c>
      <c r="O52" s="11">
        <v>1.255</v>
      </c>
      <c r="P52" s="37">
        <f t="shared" si="8"/>
        <v>0.37</v>
      </c>
    </row>
    <row r="53" spans="2:16">
      <c r="B53" s="15"/>
      <c r="C53" s="11">
        <v>9</v>
      </c>
      <c r="D53" s="28">
        <v>0.808</v>
      </c>
      <c r="E53" s="11">
        <v>2.727</v>
      </c>
      <c r="F53" s="17">
        <f t="shared" si="6"/>
        <v>1.919</v>
      </c>
      <c r="G53" s="11"/>
      <c r="H53" s="11">
        <v>9</v>
      </c>
      <c r="I53" s="28">
        <v>0.828</v>
      </c>
      <c r="J53" s="11">
        <v>1.765</v>
      </c>
      <c r="K53" s="17">
        <f t="shared" si="7"/>
        <v>0.937</v>
      </c>
      <c r="L53" s="11"/>
      <c r="M53" s="11">
        <v>9</v>
      </c>
      <c r="N53" s="28">
        <v>0.837</v>
      </c>
      <c r="O53" s="11">
        <v>1.214</v>
      </c>
      <c r="P53" s="37">
        <f t="shared" si="8"/>
        <v>0.377</v>
      </c>
    </row>
    <row r="54" spans="2:16">
      <c r="B54" s="15"/>
      <c r="C54" s="11">
        <v>10</v>
      </c>
      <c r="D54" s="28">
        <v>0.927</v>
      </c>
      <c r="E54" s="11">
        <v>2.847</v>
      </c>
      <c r="F54" s="17">
        <f t="shared" si="6"/>
        <v>1.92</v>
      </c>
      <c r="G54" s="11"/>
      <c r="H54" s="11">
        <v>10</v>
      </c>
      <c r="I54" s="28">
        <v>0.871</v>
      </c>
      <c r="J54" s="11">
        <v>1.803</v>
      </c>
      <c r="K54" s="17">
        <f t="shared" si="7"/>
        <v>0.932</v>
      </c>
      <c r="L54" s="11"/>
      <c r="M54" s="11">
        <v>10</v>
      </c>
      <c r="N54" s="28">
        <v>0.841</v>
      </c>
      <c r="O54" s="11">
        <v>1.213</v>
      </c>
      <c r="P54" s="37">
        <f t="shared" si="8"/>
        <v>0.372</v>
      </c>
    </row>
    <row r="55" spans="2:16">
      <c r="B55" s="15"/>
      <c r="C55" s="11"/>
      <c r="D55" s="11"/>
      <c r="E55" s="19" t="s">
        <v>13</v>
      </c>
      <c r="F55" s="19">
        <f>AVERAGE(F45:F54)</f>
        <v>1.8905</v>
      </c>
      <c r="G55" s="11"/>
      <c r="H55" s="11"/>
      <c r="I55" s="11"/>
      <c r="J55" s="19" t="s">
        <v>13</v>
      </c>
      <c r="K55" s="19">
        <f>AVERAGE(K45:K54)</f>
        <v>0.9245</v>
      </c>
      <c r="L55" s="11"/>
      <c r="M55" s="11"/>
      <c r="N55" s="11"/>
      <c r="O55" s="19" t="s">
        <v>13</v>
      </c>
      <c r="P55" s="38">
        <f>AVERAGE(P45:P54)</f>
        <v>0.3559</v>
      </c>
    </row>
    <row r="56" spans="2:16">
      <c r="B56" s="15"/>
      <c r="C56" s="11"/>
      <c r="D56" s="11"/>
      <c r="E56" s="19" t="s">
        <v>14</v>
      </c>
      <c r="F56" s="19">
        <f>STDEV(F45:F54)</f>
        <v>0.0193117695834546</v>
      </c>
      <c r="G56" s="11"/>
      <c r="H56" s="11"/>
      <c r="I56" s="11"/>
      <c r="J56" s="19" t="s">
        <v>14</v>
      </c>
      <c r="K56" s="19">
        <f>STDEV(K45:K54)</f>
        <v>0.0238105952139892</v>
      </c>
      <c r="L56" s="11"/>
      <c r="M56" s="11"/>
      <c r="N56" s="11"/>
      <c r="O56" s="19" t="s">
        <v>14</v>
      </c>
      <c r="P56" s="38">
        <f>STDEV(P45:P54)</f>
        <v>0.0253353069406664</v>
      </c>
    </row>
    <row r="57" ht="16.5" spans="2:16">
      <c r="B57" s="24"/>
      <c r="C57" s="25"/>
      <c r="D57" s="25"/>
      <c r="E57" s="26" t="s">
        <v>15</v>
      </c>
      <c r="F57" s="27">
        <f>(F56/F55)*100%</f>
        <v>0.0102151650798491</v>
      </c>
      <c r="G57" s="25"/>
      <c r="H57" s="25"/>
      <c r="I57" s="25"/>
      <c r="J57" s="26" t="s">
        <v>15</v>
      </c>
      <c r="K57" s="27">
        <f>(K56/K55)*100%</f>
        <v>0.0257551056938769</v>
      </c>
      <c r="L57" s="25"/>
      <c r="M57" s="25"/>
      <c r="N57" s="25"/>
      <c r="O57" s="26" t="s">
        <v>15</v>
      </c>
      <c r="P57" s="40">
        <f>(P56/P55)*100%</f>
        <v>0.0711865887627603</v>
      </c>
    </row>
    <row r="59" spans="1:16">
      <c r="A59" s="6" t="s">
        <v>21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1" spans="2:16">
      <c r="B61" s="7" t="s">
        <v>3</v>
      </c>
      <c r="C61" s="8"/>
      <c r="D61" s="8"/>
      <c r="E61" s="8"/>
      <c r="F61" s="8"/>
      <c r="G61" s="8" t="s">
        <v>3</v>
      </c>
      <c r="H61" s="8"/>
      <c r="I61" s="8"/>
      <c r="J61" s="8"/>
      <c r="K61" s="8"/>
      <c r="L61" s="8" t="s">
        <v>4</v>
      </c>
      <c r="M61" s="8"/>
      <c r="N61" s="8"/>
      <c r="O61" s="8"/>
      <c r="P61" s="34"/>
    </row>
    <row r="62" spans="2:16">
      <c r="B62" s="10" t="s">
        <v>5</v>
      </c>
      <c r="C62" s="11" t="s">
        <v>6</v>
      </c>
      <c r="D62" s="14" t="s">
        <v>18</v>
      </c>
      <c r="E62" s="11" t="s">
        <v>8</v>
      </c>
      <c r="F62" s="12" t="s">
        <v>9</v>
      </c>
      <c r="G62" s="14" t="s">
        <v>5</v>
      </c>
      <c r="H62" s="11" t="s">
        <v>6</v>
      </c>
      <c r="I62" s="14" t="s">
        <v>18</v>
      </c>
      <c r="J62" s="11" t="s">
        <v>8</v>
      </c>
      <c r="K62" s="12" t="s">
        <v>9</v>
      </c>
      <c r="L62" s="14" t="s">
        <v>5</v>
      </c>
      <c r="M62" s="11" t="s">
        <v>6</v>
      </c>
      <c r="N62" s="14" t="s">
        <v>18</v>
      </c>
      <c r="O62" s="11" t="s">
        <v>8</v>
      </c>
      <c r="P62" s="41" t="s">
        <v>9</v>
      </c>
    </row>
    <row r="63" spans="2:16">
      <c r="B63" s="15" t="s">
        <v>10</v>
      </c>
      <c r="C63" s="11">
        <v>1</v>
      </c>
      <c r="D63" s="16">
        <v>0.823</v>
      </c>
      <c r="E63" s="11"/>
      <c r="F63" s="11"/>
      <c r="G63" s="11" t="s">
        <v>11</v>
      </c>
      <c r="H63" s="11">
        <v>1</v>
      </c>
      <c r="I63" s="16">
        <v>0.882</v>
      </c>
      <c r="J63" s="11"/>
      <c r="K63" s="11"/>
      <c r="L63" s="11" t="s">
        <v>12</v>
      </c>
      <c r="M63" s="11">
        <v>1</v>
      </c>
      <c r="N63" s="16">
        <v>0.847</v>
      </c>
      <c r="O63" s="11"/>
      <c r="P63" s="48"/>
    </row>
    <row r="64" spans="2:16">
      <c r="B64" s="15"/>
      <c r="C64" s="11">
        <v>2</v>
      </c>
      <c r="D64" s="16">
        <v>0.898</v>
      </c>
      <c r="E64" s="11"/>
      <c r="F64" s="11"/>
      <c r="G64" s="11"/>
      <c r="H64" s="11">
        <v>2</v>
      </c>
      <c r="I64" s="16">
        <v>0.874</v>
      </c>
      <c r="J64" s="11"/>
      <c r="K64" s="11"/>
      <c r="L64" s="11"/>
      <c r="M64" s="11">
        <v>2</v>
      </c>
      <c r="N64" s="16">
        <v>0.881</v>
      </c>
      <c r="O64" s="11"/>
      <c r="P64" s="48"/>
    </row>
    <row r="65" spans="2:16">
      <c r="B65" s="15"/>
      <c r="C65" s="11">
        <v>3</v>
      </c>
      <c r="D65" s="16">
        <v>0.89</v>
      </c>
      <c r="E65" s="11"/>
      <c r="F65" s="11"/>
      <c r="G65" s="11"/>
      <c r="H65" s="11">
        <v>3</v>
      </c>
      <c r="I65" s="16">
        <v>0.837</v>
      </c>
      <c r="J65" s="11"/>
      <c r="K65" s="11"/>
      <c r="L65" s="11"/>
      <c r="M65" s="11">
        <v>3</v>
      </c>
      <c r="N65" s="16">
        <v>0.873</v>
      </c>
      <c r="O65" s="11"/>
      <c r="P65" s="48"/>
    </row>
    <row r="66" spans="2:16">
      <c r="B66" s="15"/>
      <c r="C66" s="11">
        <v>4</v>
      </c>
      <c r="D66" s="16">
        <v>0.888</v>
      </c>
      <c r="E66" s="11"/>
      <c r="F66" s="11"/>
      <c r="G66" s="11"/>
      <c r="H66" s="11">
        <v>4</v>
      </c>
      <c r="I66" s="16">
        <v>0.87</v>
      </c>
      <c r="J66" s="11"/>
      <c r="K66" s="11"/>
      <c r="L66" s="11"/>
      <c r="M66" s="11">
        <v>4</v>
      </c>
      <c r="N66" s="16">
        <v>0.909</v>
      </c>
      <c r="O66" s="11"/>
      <c r="P66" s="48"/>
    </row>
    <row r="67" spans="2:16">
      <c r="B67" s="15"/>
      <c r="C67" s="11">
        <v>5</v>
      </c>
      <c r="D67" s="16">
        <v>0.867</v>
      </c>
      <c r="E67" s="11"/>
      <c r="F67" s="11"/>
      <c r="G67" s="11"/>
      <c r="H67" s="11">
        <v>5</v>
      </c>
      <c r="I67" s="16">
        <v>0.874</v>
      </c>
      <c r="J67" s="11"/>
      <c r="K67" s="11"/>
      <c r="L67" s="11"/>
      <c r="M67" s="11">
        <v>5</v>
      </c>
      <c r="N67" s="16">
        <v>0.866</v>
      </c>
      <c r="O67" s="11"/>
      <c r="P67" s="48"/>
    </row>
    <row r="68" spans="2:16">
      <c r="B68" s="15"/>
      <c r="C68" s="11">
        <v>6</v>
      </c>
      <c r="D68" s="16">
        <v>0.849</v>
      </c>
      <c r="E68" s="11"/>
      <c r="F68" s="11"/>
      <c r="G68" s="11"/>
      <c r="H68" s="11">
        <v>6</v>
      </c>
      <c r="I68" s="16">
        <v>0.854</v>
      </c>
      <c r="J68" s="11"/>
      <c r="K68" s="11"/>
      <c r="L68" s="11"/>
      <c r="M68" s="11">
        <v>6</v>
      </c>
      <c r="N68" s="16">
        <v>0.803</v>
      </c>
      <c r="O68" s="11"/>
      <c r="P68" s="48"/>
    </row>
    <row r="69" spans="2:16">
      <c r="B69" s="15"/>
      <c r="C69" s="11">
        <v>7</v>
      </c>
      <c r="D69" s="16">
        <v>0.912</v>
      </c>
      <c r="E69" s="11"/>
      <c r="F69" s="11"/>
      <c r="G69" s="11"/>
      <c r="H69" s="11">
        <v>7</v>
      </c>
      <c r="I69" s="16">
        <v>0.874</v>
      </c>
      <c r="J69" s="11"/>
      <c r="K69" s="11"/>
      <c r="L69" s="11"/>
      <c r="M69" s="11">
        <v>7</v>
      </c>
      <c r="N69" s="16">
        <v>0.821</v>
      </c>
      <c r="O69" s="11"/>
      <c r="P69" s="48"/>
    </row>
    <row r="70" spans="2:16">
      <c r="B70" s="15"/>
      <c r="C70" s="11">
        <v>8</v>
      </c>
      <c r="D70" s="16">
        <v>0.882</v>
      </c>
      <c r="E70" s="11"/>
      <c r="F70" s="11"/>
      <c r="G70" s="11"/>
      <c r="H70" s="11">
        <v>8</v>
      </c>
      <c r="I70" s="16">
        <v>0.93</v>
      </c>
      <c r="J70" s="11"/>
      <c r="K70" s="11"/>
      <c r="L70" s="11"/>
      <c r="M70" s="11">
        <v>8</v>
      </c>
      <c r="N70" s="16">
        <v>0.885</v>
      </c>
      <c r="O70" s="11"/>
      <c r="P70" s="48"/>
    </row>
    <row r="71" spans="2:16">
      <c r="B71" s="15"/>
      <c r="C71" s="11">
        <v>9</v>
      </c>
      <c r="D71" s="16">
        <v>0.808</v>
      </c>
      <c r="E71" s="11"/>
      <c r="F71" s="11"/>
      <c r="G71" s="11"/>
      <c r="H71" s="11">
        <v>9</v>
      </c>
      <c r="I71" s="16">
        <v>0.828</v>
      </c>
      <c r="J71" s="11"/>
      <c r="K71" s="11"/>
      <c r="L71" s="11"/>
      <c r="M71" s="11">
        <v>9</v>
      </c>
      <c r="N71" s="16">
        <v>0.837</v>
      </c>
      <c r="O71" s="11"/>
      <c r="P71" s="48"/>
    </row>
    <row r="72" spans="2:16">
      <c r="B72" s="15"/>
      <c r="C72" s="11">
        <v>10</v>
      </c>
      <c r="D72" s="16">
        <v>0.927</v>
      </c>
      <c r="E72" s="11"/>
      <c r="F72" s="11"/>
      <c r="G72" s="11"/>
      <c r="H72" s="11">
        <v>10</v>
      </c>
      <c r="I72" s="16">
        <v>0.871</v>
      </c>
      <c r="J72" s="11"/>
      <c r="K72" s="11"/>
      <c r="L72" s="11"/>
      <c r="M72" s="11">
        <v>10</v>
      </c>
      <c r="N72" s="16">
        <v>0.841</v>
      </c>
      <c r="O72" s="11"/>
      <c r="P72" s="48"/>
    </row>
    <row r="73" spans="2:16">
      <c r="B73" s="15"/>
      <c r="C73" s="11"/>
      <c r="D73" s="11"/>
      <c r="E73" s="19" t="s">
        <v>13</v>
      </c>
      <c r="F73" s="19" t="e">
        <f>AVERAGE(F63:F72)</f>
        <v>#DIV/0!</v>
      </c>
      <c r="G73" s="11"/>
      <c r="H73" s="11"/>
      <c r="I73" s="11"/>
      <c r="J73" s="19" t="s">
        <v>13</v>
      </c>
      <c r="K73" s="19" t="e">
        <f>AVERAGE(K63:K72)</f>
        <v>#DIV/0!</v>
      </c>
      <c r="L73" s="11"/>
      <c r="M73" s="11"/>
      <c r="N73" s="11"/>
      <c r="O73" s="19" t="s">
        <v>13</v>
      </c>
      <c r="P73" s="38" t="e">
        <f>AVERAGE(P63:P72)</f>
        <v>#DIV/0!</v>
      </c>
    </row>
    <row r="74" spans="2:16">
      <c r="B74" s="15"/>
      <c r="C74" s="11"/>
      <c r="D74" s="11"/>
      <c r="E74" s="19" t="s">
        <v>14</v>
      </c>
      <c r="F74" s="19" t="e">
        <f>STDEV(F63:F72)</f>
        <v>#DIV/0!</v>
      </c>
      <c r="G74" s="11"/>
      <c r="H74" s="11"/>
      <c r="I74" s="11"/>
      <c r="J74" s="19" t="s">
        <v>14</v>
      </c>
      <c r="K74" s="19" t="e">
        <f>STDEV(K63:K72)</f>
        <v>#DIV/0!</v>
      </c>
      <c r="L74" s="11"/>
      <c r="M74" s="11"/>
      <c r="N74" s="11"/>
      <c r="O74" s="19" t="s">
        <v>14</v>
      </c>
      <c r="P74" s="38" t="e">
        <f>STDEV(P63:P72)</f>
        <v>#DIV/0!</v>
      </c>
    </row>
    <row r="75" ht="16.5" spans="2:16">
      <c r="B75" s="24"/>
      <c r="C75" s="25"/>
      <c r="D75" s="25"/>
      <c r="E75" s="26" t="s">
        <v>15</v>
      </c>
      <c r="F75" s="27" t="e">
        <f>(F74/F73)*100%</f>
        <v>#DIV/0!</v>
      </c>
      <c r="G75" s="25"/>
      <c r="H75" s="25"/>
      <c r="I75" s="25"/>
      <c r="J75" s="26" t="s">
        <v>15</v>
      </c>
      <c r="K75" s="27" t="e">
        <f>(K74/K73)*100%</f>
        <v>#DIV/0!</v>
      </c>
      <c r="L75" s="25"/>
      <c r="M75" s="25"/>
      <c r="N75" s="25"/>
      <c r="O75" s="26" t="s">
        <v>15</v>
      </c>
      <c r="P75" s="40" t="e">
        <f>(P74/P73)*100%</f>
        <v>#DIV/0!</v>
      </c>
    </row>
  </sheetData>
  <mergeCells count="41">
    <mergeCell ref="A5:P5"/>
    <mergeCell ref="B7:F7"/>
    <mergeCell ref="G7:K7"/>
    <mergeCell ref="L7:P7"/>
    <mergeCell ref="A23:P23"/>
    <mergeCell ref="B25:F25"/>
    <mergeCell ref="G25:K25"/>
    <mergeCell ref="L25:P25"/>
    <mergeCell ref="A41:P41"/>
    <mergeCell ref="B43:F43"/>
    <mergeCell ref="G43:K43"/>
    <mergeCell ref="L43:P43"/>
    <mergeCell ref="A59:P59"/>
    <mergeCell ref="B61:F61"/>
    <mergeCell ref="G61:K61"/>
    <mergeCell ref="L61:P61"/>
    <mergeCell ref="B9:B18"/>
    <mergeCell ref="B27:B36"/>
    <mergeCell ref="B45:B54"/>
    <mergeCell ref="B63:B72"/>
    <mergeCell ref="G9:G18"/>
    <mergeCell ref="G27:G36"/>
    <mergeCell ref="G45:G54"/>
    <mergeCell ref="G63:G72"/>
    <mergeCell ref="L9:L18"/>
    <mergeCell ref="L27:L36"/>
    <mergeCell ref="L45:L54"/>
    <mergeCell ref="L63:L72"/>
    <mergeCell ref="B19:D21"/>
    <mergeCell ref="G19:I21"/>
    <mergeCell ref="L19:N21"/>
    <mergeCell ref="B2:P3"/>
    <mergeCell ref="B37:D39"/>
    <mergeCell ref="G37:I39"/>
    <mergeCell ref="B55:D57"/>
    <mergeCell ref="G55:I57"/>
    <mergeCell ref="L37:N39"/>
    <mergeCell ref="L55:N57"/>
    <mergeCell ref="B73:D75"/>
    <mergeCell ref="G73:I75"/>
    <mergeCell ref="L73:N7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83"/>
  <sheetViews>
    <sheetView tabSelected="1" zoomScale="85" zoomScaleNormal="85" workbookViewId="0">
      <selection activeCell="V20" sqref="V20"/>
    </sheetView>
  </sheetViews>
  <sheetFormatPr defaultColWidth="9" defaultRowHeight="15.75"/>
  <cols>
    <col min="1" max="2" width="9" style="1"/>
    <col min="3" max="3" width="12.625" style="1" customWidth="1"/>
    <col min="4" max="7" width="10.625" style="1" customWidth="1"/>
    <col min="8" max="8" width="9" style="1"/>
    <col min="9" max="9" width="12.625" style="1" customWidth="1"/>
    <col min="10" max="13" width="10.625" style="1" customWidth="1"/>
    <col min="14" max="14" width="9" style="1"/>
    <col min="15" max="15" width="12.625" style="1" customWidth="1"/>
    <col min="16" max="19" width="10.625" style="1" customWidth="1"/>
    <col min="20" max="16383" width="9" style="1"/>
  </cols>
  <sheetData>
    <row r="2" spans="2:19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2"/>
    </row>
    <row r="3" spans="2:19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33"/>
    </row>
    <row r="5" spans="1:19">
      <c r="A5" s="6" t="s">
        <v>22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7" spans="2:19">
      <c r="B7" s="7" t="s">
        <v>3</v>
      </c>
      <c r="C7" s="8"/>
      <c r="D7" s="8"/>
      <c r="E7" s="8"/>
      <c r="F7" s="8"/>
      <c r="G7" s="8"/>
      <c r="H7" s="8" t="s">
        <v>3</v>
      </c>
      <c r="I7" s="8"/>
      <c r="J7" s="8"/>
      <c r="K7" s="8"/>
      <c r="L7" s="8"/>
      <c r="M7" s="8"/>
      <c r="N7" s="8" t="s">
        <v>3</v>
      </c>
      <c r="O7" s="8"/>
      <c r="P7" s="8"/>
      <c r="Q7" s="8"/>
      <c r="R7" s="8"/>
      <c r="S7" s="34"/>
    </row>
    <row r="8" spans="1:19">
      <c r="A8" s="9"/>
      <c r="B8" s="10" t="s">
        <v>5</v>
      </c>
      <c r="C8" s="11" t="s">
        <v>6</v>
      </c>
      <c r="D8" s="11" t="s">
        <v>7</v>
      </c>
      <c r="E8" s="11" t="s">
        <v>8</v>
      </c>
      <c r="F8" s="12" t="s">
        <v>9</v>
      </c>
      <c r="G8" s="13" t="s">
        <v>23</v>
      </c>
      <c r="H8" s="14" t="s">
        <v>5</v>
      </c>
      <c r="I8" s="11" t="s">
        <v>6</v>
      </c>
      <c r="J8" s="11" t="s">
        <v>7</v>
      </c>
      <c r="K8" s="11" t="s">
        <v>8</v>
      </c>
      <c r="L8" s="12" t="s">
        <v>9</v>
      </c>
      <c r="M8" s="13" t="s">
        <v>23</v>
      </c>
      <c r="N8" s="11" t="s">
        <v>5</v>
      </c>
      <c r="O8" s="11" t="s">
        <v>6</v>
      </c>
      <c r="P8" s="11" t="s">
        <v>7</v>
      </c>
      <c r="Q8" s="11" t="s">
        <v>8</v>
      </c>
      <c r="R8" s="12" t="s">
        <v>9</v>
      </c>
      <c r="S8" s="35" t="s">
        <v>23</v>
      </c>
    </row>
    <row r="9" spans="1:19">
      <c r="A9" s="9"/>
      <c r="B9" s="15" t="s">
        <v>24</v>
      </c>
      <c r="C9" s="11">
        <v>1</v>
      </c>
      <c r="D9" s="16">
        <v>0.868</v>
      </c>
      <c r="E9" s="16">
        <v>1.166</v>
      </c>
      <c r="F9" s="17">
        <f>E9-D9</f>
        <v>0.298</v>
      </c>
      <c r="G9" s="18">
        <f>(0.3-F9)/0.3</f>
        <v>0.00666666666666686</v>
      </c>
      <c r="H9" s="11" t="s">
        <v>12</v>
      </c>
      <c r="I9" s="11">
        <v>1</v>
      </c>
      <c r="J9" s="16">
        <v>0.879</v>
      </c>
      <c r="K9" s="16">
        <v>1.384</v>
      </c>
      <c r="L9" s="17">
        <f>K9-J9</f>
        <v>0.505</v>
      </c>
      <c r="M9" s="18">
        <f>(0.5-L9)/0.5</f>
        <v>-0.00999999999999979</v>
      </c>
      <c r="N9" s="11" t="s">
        <v>25</v>
      </c>
      <c r="O9" s="11">
        <v>1</v>
      </c>
      <c r="P9" s="16">
        <v>0.849</v>
      </c>
      <c r="Q9" s="16">
        <v>1.649</v>
      </c>
      <c r="R9" s="17">
        <f t="shared" ref="R9:R18" si="0">Q9-P9</f>
        <v>0.8</v>
      </c>
      <c r="S9" s="36">
        <f>(0.8-R9)/0.8</f>
        <v>0</v>
      </c>
    </row>
    <row r="10" spans="1:19">
      <c r="A10" s="9"/>
      <c r="B10" s="15"/>
      <c r="C10" s="11">
        <v>2</v>
      </c>
      <c r="D10" s="16">
        <v>0.88</v>
      </c>
      <c r="E10" s="16">
        <v>1.179</v>
      </c>
      <c r="F10" s="17">
        <f t="shared" ref="F10:F18" si="1">E10-D10</f>
        <v>0.299</v>
      </c>
      <c r="G10" s="18">
        <f t="shared" ref="G10:G18" si="2">(0.3-F10)/0.3</f>
        <v>0.00333333333333315</v>
      </c>
      <c r="H10" s="11"/>
      <c r="I10" s="11">
        <v>2</v>
      </c>
      <c r="J10" s="16">
        <v>0.917</v>
      </c>
      <c r="K10" s="16">
        <v>1.418</v>
      </c>
      <c r="L10" s="17">
        <f t="shared" ref="L10:L18" si="3">K10-J10</f>
        <v>0.501</v>
      </c>
      <c r="M10" s="18">
        <f t="shared" ref="M10:M18" si="4">(0.5-L10)/0.5</f>
        <v>-0.00199999999999978</v>
      </c>
      <c r="N10" s="11"/>
      <c r="O10" s="11">
        <v>2</v>
      </c>
      <c r="P10" s="16">
        <v>0.886</v>
      </c>
      <c r="Q10" s="16">
        <v>1.678</v>
      </c>
      <c r="R10" s="17">
        <f t="shared" si="0"/>
        <v>0.792</v>
      </c>
      <c r="S10" s="36">
        <f t="shared" ref="S10:S18" si="5">(0.8-R10)/0.8</f>
        <v>0.0100000000000001</v>
      </c>
    </row>
    <row r="11" spans="1:19">
      <c r="A11" s="9"/>
      <c r="B11" s="15"/>
      <c r="C11" s="11">
        <v>3</v>
      </c>
      <c r="D11" s="16">
        <v>0.875</v>
      </c>
      <c r="E11" s="16">
        <v>1.178</v>
      </c>
      <c r="F11" s="17">
        <f t="shared" si="1"/>
        <v>0.303</v>
      </c>
      <c r="G11" s="18">
        <f t="shared" si="2"/>
        <v>-0.00999999999999982</v>
      </c>
      <c r="H11" s="11"/>
      <c r="I11" s="11">
        <v>3</v>
      </c>
      <c r="J11" s="16">
        <v>0.837</v>
      </c>
      <c r="K11" s="16">
        <v>1.339</v>
      </c>
      <c r="L11" s="17">
        <f t="shared" si="3"/>
        <v>0.502</v>
      </c>
      <c r="M11" s="18">
        <f t="shared" si="4"/>
        <v>-0.004</v>
      </c>
      <c r="N11" s="11"/>
      <c r="O11" s="11">
        <v>3</v>
      </c>
      <c r="P11" s="16">
        <v>0.875</v>
      </c>
      <c r="Q11" s="16">
        <v>1.673</v>
      </c>
      <c r="R11" s="17">
        <f t="shared" si="0"/>
        <v>0.798</v>
      </c>
      <c r="S11" s="36">
        <f t="shared" si="5"/>
        <v>0.0025</v>
      </c>
    </row>
    <row r="12" spans="1:19">
      <c r="A12" s="9"/>
      <c r="B12" s="15"/>
      <c r="C12" s="11">
        <v>4</v>
      </c>
      <c r="D12" s="16">
        <v>0.907</v>
      </c>
      <c r="E12" s="16">
        <v>1.211</v>
      </c>
      <c r="F12" s="17">
        <f t="shared" si="1"/>
        <v>0.304</v>
      </c>
      <c r="G12" s="18">
        <f t="shared" si="2"/>
        <v>-0.0133333333333335</v>
      </c>
      <c r="H12" s="11"/>
      <c r="I12" s="11">
        <v>4</v>
      </c>
      <c r="J12" s="16">
        <v>0.872</v>
      </c>
      <c r="K12" s="16">
        <v>1.368</v>
      </c>
      <c r="L12" s="17">
        <f t="shared" si="3"/>
        <v>0.496</v>
      </c>
      <c r="M12" s="18">
        <f t="shared" si="4"/>
        <v>0.00799999999999979</v>
      </c>
      <c r="N12" s="11"/>
      <c r="O12" s="11">
        <v>4</v>
      </c>
      <c r="P12" s="16">
        <v>0.929</v>
      </c>
      <c r="Q12" s="16">
        <v>1.718</v>
      </c>
      <c r="R12" s="17">
        <f t="shared" si="0"/>
        <v>0.789</v>
      </c>
      <c r="S12" s="36">
        <f t="shared" si="5"/>
        <v>0.0137500000000002</v>
      </c>
    </row>
    <row r="13" spans="1:19">
      <c r="A13" s="9"/>
      <c r="B13" s="15"/>
      <c r="C13" s="11">
        <v>5</v>
      </c>
      <c r="D13" s="16">
        <v>0.864</v>
      </c>
      <c r="E13" s="16">
        <v>1.168</v>
      </c>
      <c r="F13" s="17">
        <f t="shared" si="1"/>
        <v>0.304</v>
      </c>
      <c r="G13" s="18">
        <f t="shared" si="2"/>
        <v>-0.0133333333333332</v>
      </c>
      <c r="H13" s="11"/>
      <c r="I13" s="11">
        <v>5</v>
      </c>
      <c r="J13" s="16">
        <v>0.877</v>
      </c>
      <c r="K13" s="16">
        <v>1.368</v>
      </c>
      <c r="L13" s="17">
        <f t="shared" si="3"/>
        <v>0.491</v>
      </c>
      <c r="M13" s="18">
        <f t="shared" si="4"/>
        <v>0.0179999999999998</v>
      </c>
      <c r="N13" s="11"/>
      <c r="O13" s="11">
        <v>5</v>
      </c>
      <c r="P13" s="16">
        <v>0.824</v>
      </c>
      <c r="Q13" s="16">
        <v>1.623</v>
      </c>
      <c r="R13" s="17">
        <f t="shared" si="0"/>
        <v>0.799</v>
      </c>
      <c r="S13" s="36">
        <f t="shared" si="5"/>
        <v>0.00125</v>
      </c>
    </row>
    <row r="14" spans="1:19">
      <c r="A14" s="9"/>
      <c r="B14" s="15"/>
      <c r="C14" s="11">
        <v>6</v>
      </c>
      <c r="D14" s="16">
        <v>0.803</v>
      </c>
      <c r="E14" s="16">
        <v>1.1</v>
      </c>
      <c r="F14" s="17">
        <f t="shared" si="1"/>
        <v>0.297</v>
      </c>
      <c r="G14" s="18">
        <f t="shared" si="2"/>
        <v>0.00999999999999982</v>
      </c>
      <c r="H14" s="11"/>
      <c r="I14" s="11">
        <v>6</v>
      </c>
      <c r="J14" s="16">
        <v>0.884</v>
      </c>
      <c r="K14" s="16">
        <v>1.386</v>
      </c>
      <c r="L14" s="17">
        <f t="shared" si="3"/>
        <v>0.502</v>
      </c>
      <c r="M14" s="18">
        <f t="shared" si="4"/>
        <v>-0.00399999999999978</v>
      </c>
      <c r="N14" s="11"/>
      <c r="O14" s="11">
        <v>6</v>
      </c>
      <c r="P14" s="16">
        <v>0.825</v>
      </c>
      <c r="Q14" s="16">
        <v>1.618</v>
      </c>
      <c r="R14" s="17">
        <f t="shared" si="0"/>
        <v>0.793</v>
      </c>
      <c r="S14" s="36">
        <f t="shared" si="5"/>
        <v>0.00874999999999987</v>
      </c>
    </row>
    <row r="15" spans="1:19">
      <c r="A15" s="9"/>
      <c r="B15" s="15"/>
      <c r="C15" s="11">
        <v>7</v>
      </c>
      <c r="D15" s="16">
        <v>0.822</v>
      </c>
      <c r="E15" s="16">
        <v>1.124</v>
      </c>
      <c r="F15" s="17">
        <f t="shared" si="1"/>
        <v>0.302</v>
      </c>
      <c r="G15" s="18">
        <f t="shared" si="2"/>
        <v>-0.00666666666666723</v>
      </c>
      <c r="H15" s="11"/>
      <c r="I15" s="11">
        <v>7</v>
      </c>
      <c r="J15" s="16">
        <v>0.884</v>
      </c>
      <c r="K15" s="16">
        <v>1.391</v>
      </c>
      <c r="L15" s="17">
        <f t="shared" si="3"/>
        <v>0.507</v>
      </c>
      <c r="M15" s="18">
        <f t="shared" si="4"/>
        <v>-0.014</v>
      </c>
      <c r="N15" s="11"/>
      <c r="O15" s="11">
        <v>7</v>
      </c>
      <c r="P15" s="16">
        <v>0.828</v>
      </c>
      <c r="Q15" s="16">
        <v>1.616</v>
      </c>
      <c r="R15" s="17">
        <f t="shared" si="0"/>
        <v>0.788</v>
      </c>
      <c r="S15" s="36">
        <f t="shared" si="5"/>
        <v>0.0149999999999999</v>
      </c>
    </row>
    <row r="16" spans="1:19">
      <c r="A16" s="9"/>
      <c r="B16" s="15"/>
      <c r="C16" s="11">
        <v>8</v>
      </c>
      <c r="D16" s="16">
        <v>0.884</v>
      </c>
      <c r="E16" s="16">
        <v>1.184</v>
      </c>
      <c r="F16" s="17">
        <f t="shared" si="1"/>
        <v>0.3</v>
      </c>
      <c r="G16" s="18">
        <f t="shared" si="2"/>
        <v>0</v>
      </c>
      <c r="H16" s="11"/>
      <c r="I16" s="11">
        <v>8</v>
      </c>
      <c r="J16" s="16">
        <v>0.93</v>
      </c>
      <c r="K16" s="16">
        <v>1.437</v>
      </c>
      <c r="L16" s="17">
        <f t="shared" si="3"/>
        <v>0.507</v>
      </c>
      <c r="M16" s="18">
        <f t="shared" si="4"/>
        <v>-0.014</v>
      </c>
      <c r="N16" s="11"/>
      <c r="O16" s="11">
        <v>8</v>
      </c>
      <c r="P16" s="16">
        <v>0.886</v>
      </c>
      <c r="Q16" s="16">
        <v>1.679</v>
      </c>
      <c r="R16" s="17">
        <f t="shared" si="0"/>
        <v>0.793</v>
      </c>
      <c r="S16" s="36">
        <f t="shared" si="5"/>
        <v>0.00875000000000001</v>
      </c>
    </row>
    <row r="17" spans="1:19">
      <c r="A17" s="9"/>
      <c r="B17" s="15"/>
      <c r="C17" s="11">
        <v>9</v>
      </c>
      <c r="D17" s="16">
        <v>0.837</v>
      </c>
      <c r="E17" s="16">
        <v>1.138</v>
      </c>
      <c r="F17" s="17">
        <f t="shared" si="1"/>
        <v>0.301</v>
      </c>
      <c r="G17" s="18">
        <f t="shared" si="2"/>
        <v>-0.00333333333333315</v>
      </c>
      <c r="H17" s="11"/>
      <c r="I17" s="11">
        <v>9</v>
      </c>
      <c r="J17" s="16">
        <v>0.83</v>
      </c>
      <c r="K17" s="16">
        <v>1.331</v>
      </c>
      <c r="L17" s="17">
        <f t="shared" si="3"/>
        <v>0.501</v>
      </c>
      <c r="M17" s="18">
        <f t="shared" si="4"/>
        <v>-0.002</v>
      </c>
      <c r="N17" s="11"/>
      <c r="O17" s="11">
        <v>9</v>
      </c>
      <c r="P17" s="16">
        <v>0.868</v>
      </c>
      <c r="Q17" s="16">
        <v>1.664</v>
      </c>
      <c r="R17" s="17">
        <f t="shared" si="0"/>
        <v>0.796</v>
      </c>
      <c r="S17" s="36">
        <f t="shared" si="5"/>
        <v>0.00500000000000014</v>
      </c>
    </row>
    <row r="18" spans="1:19">
      <c r="A18" s="9"/>
      <c r="B18" s="15"/>
      <c r="C18" s="11">
        <v>10</v>
      </c>
      <c r="D18" s="16">
        <v>0.84</v>
      </c>
      <c r="E18" s="16">
        <v>1.143</v>
      </c>
      <c r="F18" s="17">
        <f t="shared" si="1"/>
        <v>0.303</v>
      </c>
      <c r="G18" s="18">
        <f t="shared" si="2"/>
        <v>-0.0100000000000002</v>
      </c>
      <c r="H18" s="11"/>
      <c r="I18" s="11">
        <v>10</v>
      </c>
      <c r="J18" s="16">
        <v>0.874</v>
      </c>
      <c r="K18" s="16">
        <v>1.377</v>
      </c>
      <c r="L18" s="17">
        <f t="shared" si="3"/>
        <v>0.503</v>
      </c>
      <c r="M18" s="18">
        <f t="shared" si="4"/>
        <v>-0.00600000000000001</v>
      </c>
      <c r="N18" s="11"/>
      <c r="O18" s="11">
        <v>10</v>
      </c>
      <c r="P18" s="16">
        <v>0.847</v>
      </c>
      <c r="Q18" s="16">
        <v>1.622</v>
      </c>
      <c r="R18" s="17">
        <f t="shared" si="0"/>
        <v>0.775</v>
      </c>
      <c r="S18" s="36">
        <f t="shared" si="5"/>
        <v>0.0312499999999999</v>
      </c>
    </row>
    <row r="19" spans="1:19">
      <c r="A19" s="9"/>
      <c r="B19" s="15"/>
      <c r="C19" s="11"/>
      <c r="D19" s="11"/>
      <c r="E19" s="19" t="s">
        <v>13</v>
      </c>
      <c r="F19" s="17">
        <f>AVERAGE(F9:F18)</f>
        <v>0.3011</v>
      </c>
      <c r="G19" s="17"/>
      <c r="H19" s="11"/>
      <c r="I19" s="11"/>
      <c r="J19" s="11"/>
      <c r="K19" s="19" t="s">
        <v>13</v>
      </c>
      <c r="L19" s="17">
        <f>AVERAGE(L9:L18)</f>
        <v>0.5015</v>
      </c>
      <c r="M19" s="17"/>
      <c r="N19" s="11"/>
      <c r="O19" s="11"/>
      <c r="P19" s="11"/>
      <c r="Q19" s="19" t="s">
        <v>13</v>
      </c>
      <c r="R19" s="17">
        <f>AVERAGE(R9:R18)</f>
        <v>0.7923</v>
      </c>
      <c r="S19" s="37"/>
    </row>
    <row r="20" spans="1:19">
      <c r="A20" s="9"/>
      <c r="B20" s="15"/>
      <c r="C20" s="11"/>
      <c r="D20" s="11"/>
      <c r="E20" s="19" t="s">
        <v>14</v>
      </c>
      <c r="F20" s="19">
        <f>STDEV(F9:F18)</f>
        <v>0.00251440295541949</v>
      </c>
      <c r="G20" s="19"/>
      <c r="H20" s="11"/>
      <c r="I20" s="11"/>
      <c r="J20" s="11"/>
      <c r="K20" s="19" t="s">
        <v>14</v>
      </c>
      <c r="L20" s="19">
        <f>STDEV(L9:L18)</f>
        <v>0.00490464632318734</v>
      </c>
      <c r="M20" s="19"/>
      <c r="N20" s="11"/>
      <c r="O20" s="11"/>
      <c r="P20" s="11"/>
      <c r="Q20" s="19" t="s">
        <v>14</v>
      </c>
      <c r="R20" s="19">
        <f>STDEV(R9:R18)</f>
        <v>0.00730372811955949</v>
      </c>
      <c r="S20" s="38"/>
    </row>
    <row r="21" spans="1:19">
      <c r="A21" s="9"/>
      <c r="B21" s="20"/>
      <c r="C21" s="21"/>
      <c r="D21" s="21"/>
      <c r="E21" s="22" t="s">
        <v>23</v>
      </c>
      <c r="F21" s="23">
        <f>(0.3-F19)/0.3</f>
        <v>-0.00366666666666682</v>
      </c>
      <c r="G21" s="23"/>
      <c r="H21" s="21"/>
      <c r="I21" s="21"/>
      <c r="J21" s="21"/>
      <c r="K21" s="22" t="s">
        <v>23</v>
      </c>
      <c r="L21" s="23">
        <f>(0.5-L19)/0.5</f>
        <v>-0.00300000000000011</v>
      </c>
      <c r="M21" s="23"/>
      <c r="N21" s="21"/>
      <c r="O21" s="21"/>
      <c r="P21" s="21"/>
      <c r="Q21" s="22" t="s">
        <v>23</v>
      </c>
      <c r="R21" s="23">
        <f>(0.8-R19)/0.8</f>
        <v>0.00962499999999977</v>
      </c>
      <c r="S21" s="39"/>
    </row>
    <row r="22" ht="16.5" spans="1:19">
      <c r="A22" s="9"/>
      <c r="B22" s="24"/>
      <c r="C22" s="25"/>
      <c r="D22" s="25"/>
      <c r="E22" s="26" t="s">
        <v>15</v>
      </c>
      <c r="F22" s="27">
        <f>(F20/F19)*100%</f>
        <v>0.00835072386389733</v>
      </c>
      <c r="G22" s="27"/>
      <c r="H22" s="25"/>
      <c r="I22" s="25"/>
      <c r="J22" s="25"/>
      <c r="K22" s="26" t="s">
        <v>15</v>
      </c>
      <c r="L22" s="27">
        <f>(L20/L19)*100%</f>
        <v>0.00977995278801065</v>
      </c>
      <c r="M22" s="27"/>
      <c r="N22" s="25"/>
      <c r="O22" s="25"/>
      <c r="P22" s="25"/>
      <c r="Q22" s="26" t="s">
        <v>15</v>
      </c>
      <c r="R22" s="27">
        <f>(R20/R19)*100%</f>
        <v>0.00921838712553261</v>
      </c>
      <c r="S22" s="40"/>
    </row>
    <row r="23" spans="1:19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S23" s="9"/>
    </row>
    <row r="24" spans="1:19">
      <c r="A24" s="6" t="s">
        <v>26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ht="16.5" spans="2:19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S25" s="9"/>
    </row>
    <row r="26" spans="2:19">
      <c r="B26" s="7" t="s">
        <v>3</v>
      </c>
      <c r="C26" s="8"/>
      <c r="D26" s="8"/>
      <c r="E26" s="8"/>
      <c r="F26" s="8"/>
      <c r="G26" s="8"/>
      <c r="H26" s="8" t="s">
        <v>3</v>
      </c>
      <c r="I26" s="8"/>
      <c r="J26" s="8"/>
      <c r="K26" s="8"/>
      <c r="L26" s="8"/>
      <c r="M26" s="8"/>
      <c r="N26" s="8" t="s">
        <v>3</v>
      </c>
      <c r="O26" s="8"/>
      <c r="P26" s="8"/>
      <c r="Q26" s="8"/>
      <c r="R26" s="8"/>
      <c r="S26" s="34"/>
    </row>
    <row r="27" spans="2:19">
      <c r="B27" s="10" t="s">
        <v>5</v>
      </c>
      <c r="C27" s="11" t="s">
        <v>6</v>
      </c>
      <c r="D27" s="14" t="s">
        <v>18</v>
      </c>
      <c r="E27" s="11" t="s">
        <v>8</v>
      </c>
      <c r="F27" s="12" t="s">
        <v>9</v>
      </c>
      <c r="G27" s="13" t="s">
        <v>23</v>
      </c>
      <c r="H27" s="14" t="s">
        <v>5</v>
      </c>
      <c r="I27" s="11" t="s">
        <v>6</v>
      </c>
      <c r="J27" s="14" t="s">
        <v>18</v>
      </c>
      <c r="K27" s="11" t="s">
        <v>8</v>
      </c>
      <c r="L27" s="12" t="s">
        <v>9</v>
      </c>
      <c r="M27" s="13" t="s">
        <v>23</v>
      </c>
      <c r="N27" s="14" t="s">
        <v>5</v>
      </c>
      <c r="O27" s="11" t="s">
        <v>6</v>
      </c>
      <c r="P27" s="14" t="s">
        <v>18</v>
      </c>
      <c r="Q27" s="11" t="s">
        <v>8</v>
      </c>
      <c r="R27" s="12" t="s">
        <v>9</v>
      </c>
      <c r="S27" s="35" t="s">
        <v>23</v>
      </c>
    </row>
    <row r="28" spans="2:19">
      <c r="B28" s="15" t="s">
        <v>24</v>
      </c>
      <c r="C28" s="11">
        <v>1</v>
      </c>
      <c r="D28" s="16">
        <v>0.905</v>
      </c>
      <c r="E28" s="28">
        <v>1.198</v>
      </c>
      <c r="F28" s="17">
        <f t="shared" ref="F28:F37" si="6">E28-D28</f>
        <v>0.293</v>
      </c>
      <c r="G28" s="18">
        <f>(0.3-F28)/0.3</f>
        <v>0.0233333333333335</v>
      </c>
      <c r="H28" s="11" t="s">
        <v>12</v>
      </c>
      <c r="I28" s="11">
        <v>1</v>
      </c>
      <c r="J28" s="16">
        <v>0.887</v>
      </c>
      <c r="K28" s="11">
        <v>1.379</v>
      </c>
      <c r="L28" s="17">
        <f>K28-J28</f>
        <v>0.492</v>
      </c>
      <c r="M28" s="18">
        <f>(0.5-L28)/0.5</f>
        <v>0.016</v>
      </c>
      <c r="N28" s="11" t="s">
        <v>25</v>
      </c>
      <c r="O28" s="11">
        <v>1</v>
      </c>
      <c r="P28" s="16">
        <v>1.128</v>
      </c>
      <c r="Q28" s="11">
        <v>1.921</v>
      </c>
      <c r="R28" s="17">
        <f t="shared" ref="R28:R37" si="7">Q28-P28</f>
        <v>0.793</v>
      </c>
      <c r="S28" s="36">
        <f>(0.8-R28)/0.8</f>
        <v>0.00874999999999987</v>
      </c>
    </row>
    <row r="29" spans="2:19">
      <c r="B29" s="15"/>
      <c r="C29" s="11">
        <v>2</v>
      </c>
      <c r="D29" s="16">
        <v>0.912</v>
      </c>
      <c r="E29" s="11">
        <v>1.207</v>
      </c>
      <c r="F29" s="17">
        <f t="shared" si="6"/>
        <v>0.295</v>
      </c>
      <c r="G29" s="18">
        <f t="shared" ref="G29:G37" si="8">(0.3-F29)/0.3</f>
        <v>0.0166666666666665</v>
      </c>
      <c r="H29" s="11"/>
      <c r="I29" s="11">
        <v>2</v>
      </c>
      <c r="J29" s="16">
        <v>0.917</v>
      </c>
      <c r="K29" s="31">
        <v>1.408</v>
      </c>
      <c r="L29" s="17">
        <f t="shared" ref="L28:L37" si="9">K29-J29</f>
        <v>0.491</v>
      </c>
      <c r="M29" s="18">
        <f t="shared" ref="M29:M37" si="10">(0.5-L29)/0.5</f>
        <v>0.0180000000000002</v>
      </c>
      <c r="N29" s="11"/>
      <c r="O29" s="11">
        <v>2</v>
      </c>
      <c r="P29" s="16">
        <v>0.916</v>
      </c>
      <c r="Q29" s="31">
        <v>1.719</v>
      </c>
      <c r="R29" s="17">
        <f t="shared" si="7"/>
        <v>0.803</v>
      </c>
      <c r="S29" s="36">
        <f t="shared" ref="S29:S37" si="11">(0.8-R29)/0.8</f>
        <v>-0.00375</v>
      </c>
    </row>
    <row r="30" spans="2:19">
      <c r="B30" s="15"/>
      <c r="C30" s="11">
        <v>3</v>
      </c>
      <c r="D30" s="16">
        <v>0.898</v>
      </c>
      <c r="E30" s="11">
        <v>1.197</v>
      </c>
      <c r="F30" s="17">
        <f t="shared" si="6"/>
        <v>0.299</v>
      </c>
      <c r="G30" s="18">
        <f t="shared" si="8"/>
        <v>0.00333333333333315</v>
      </c>
      <c r="H30" s="11"/>
      <c r="I30" s="11">
        <v>3</v>
      </c>
      <c r="J30" s="16">
        <v>0.9</v>
      </c>
      <c r="K30" s="11">
        <v>1.399</v>
      </c>
      <c r="L30" s="17">
        <f t="shared" si="9"/>
        <v>0.499</v>
      </c>
      <c r="M30" s="18">
        <f t="shared" si="10"/>
        <v>0.002</v>
      </c>
      <c r="N30" s="11"/>
      <c r="O30" s="11">
        <v>3</v>
      </c>
      <c r="P30" s="16">
        <v>0.943</v>
      </c>
      <c r="Q30" s="11">
        <v>1.749</v>
      </c>
      <c r="R30" s="17">
        <f t="shared" si="7"/>
        <v>0.806</v>
      </c>
      <c r="S30" s="36">
        <f t="shared" si="11"/>
        <v>-0.00750000000000015</v>
      </c>
    </row>
    <row r="31" spans="2:19">
      <c r="B31" s="15"/>
      <c r="C31" s="11">
        <v>4</v>
      </c>
      <c r="D31" s="16">
        <v>0.948</v>
      </c>
      <c r="E31" s="11">
        <v>1.247</v>
      </c>
      <c r="F31" s="17">
        <f t="shared" si="6"/>
        <v>0.299</v>
      </c>
      <c r="G31" s="18">
        <f t="shared" si="8"/>
        <v>0.00333333333333278</v>
      </c>
      <c r="H31" s="11"/>
      <c r="I31" s="11">
        <v>4</v>
      </c>
      <c r="J31" s="16">
        <v>0.928</v>
      </c>
      <c r="K31" s="11">
        <v>1.427</v>
      </c>
      <c r="L31" s="17">
        <f t="shared" si="9"/>
        <v>0.499</v>
      </c>
      <c r="M31" s="18">
        <f t="shared" si="10"/>
        <v>0.002</v>
      </c>
      <c r="N31" s="11"/>
      <c r="O31" s="11">
        <v>4</v>
      </c>
      <c r="P31" s="16">
        <v>0.864</v>
      </c>
      <c r="Q31" s="11">
        <v>1.658</v>
      </c>
      <c r="R31" s="17">
        <f t="shared" si="7"/>
        <v>0.794</v>
      </c>
      <c r="S31" s="36">
        <f t="shared" si="11"/>
        <v>0.00750000000000015</v>
      </c>
    </row>
    <row r="32" spans="2:19">
      <c r="B32" s="15"/>
      <c r="C32" s="11">
        <v>5</v>
      </c>
      <c r="D32" s="16">
        <v>0.905</v>
      </c>
      <c r="E32" s="11">
        <v>1.207</v>
      </c>
      <c r="F32" s="17">
        <f t="shared" si="6"/>
        <v>0.302</v>
      </c>
      <c r="G32" s="18">
        <f t="shared" si="8"/>
        <v>-0.00666666666666686</v>
      </c>
      <c r="H32" s="11"/>
      <c r="I32" s="11">
        <v>5</v>
      </c>
      <c r="J32" s="16">
        <v>0.9</v>
      </c>
      <c r="K32" s="11">
        <v>1.396</v>
      </c>
      <c r="L32" s="17">
        <f t="shared" si="9"/>
        <v>0.496</v>
      </c>
      <c r="M32" s="18">
        <f t="shared" si="10"/>
        <v>0.00800000000000023</v>
      </c>
      <c r="N32" s="11"/>
      <c r="O32" s="11">
        <v>5</v>
      </c>
      <c r="P32" s="16">
        <v>0.874</v>
      </c>
      <c r="Q32" s="11">
        <v>1.668</v>
      </c>
      <c r="R32" s="17">
        <f t="shared" si="7"/>
        <v>0.794</v>
      </c>
      <c r="S32" s="36">
        <f t="shared" si="11"/>
        <v>0.00750000000000015</v>
      </c>
    </row>
    <row r="33" hidden="1" spans="2:19">
      <c r="B33" s="15"/>
      <c r="C33" s="11">
        <v>6</v>
      </c>
      <c r="D33" s="16">
        <v>0.843</v>
      </c>
      <c r="E33" s="11">
        <v>1.141</v>
      </c>
      <c r="F33" s="17">
        <f t="shared" si="6"/>
        <v>0.298</v>
      </c>
      <c r="G33" s="18">
        <f t="shared" si="8"/>
        <v>0.00666666666666649</v>
      </c>
      <c r="H33" s="11"/>
      <c r="I33" s="11">
        <v>6</v>
      </c>
      <c r="J33" s="16">
        <v>0.802</v>
      </c>
      <c r="K33" s="11">
        <v>1.306</v>
      </c>
      <c r="L33" s="17">
        <f t="shared" si="9"/>
        <v>0.504</v>
      </c>
      <c r="M33" s="18">
        <f t="shared" si="10"/>
        <v>-0.00800000000000001</v>
      </c>
      <c r="N33" s="11"/>
      <c r="O33" s="11">
        <v>6</v>
      </c>
      <c r="P33" s="16">
        <v>0.836</v>
      </c>
      <c r="Q33" s="11">
        <v>1.626</v>
      </c>
      <c r="R33" s="17">
        <f t="shared" si="7"/>
        <v>0.79</v>
      </c>
      <c r="S33" s="36">
        <f t="shared" si="11"/>
        <v>0.0125000000000001</v>
      </c>
    </row>
    <row r="34" spans="2:19">
      <c r="B34" s="15"/>
      <c r="C34" s="11">
        <v>7</v>
      </c>
      <c r="D34" s="16">
        <v>0.852</v>
      </c>
      <c r="E34" s="28">
        <v>1.144</v>
      </c>
      <c r="F34" s="17">
        <f t="shared" si="6"/>
        <v>0.292</v>
      </c>
      <c r="G34" s="18">
        <f t="shared" si="8"/>
        <v>0.0266666666666669</v>
      </c>
      <c r="H34" s="11"/>
      <c r="I34" s="11">
        <v>7</v>
      </c>
      <c r="J34" s="16">
        <v>0.874</v>
      </c>
      <c r="K34" s="16">
        <v>1.37</v>
      </c>
      <c r="L34" s="17">
        <f t="shared" si="9"/>
        <v>0.496</v>
      </c>
      <c r="M34" s="18">
        <f t="shared" si="10"/>
        <v>0.00799999999999979</v>
      </c>
      <c r="N34" s="11"/>
      <c r="O34" s="11">
        <v>7</v>
      </c>
      <c r="P34" s="16">
        <v>0.863</v>
      </c>
      <c r="Q34" s="11">
        <v>1.658</v>
      </c>
      <c r="R34" s="17">
        <f t="shared" si="7"/>
        <v>0.795</v>
      </c>
      <c r="S34" s="36">
        <f t="shared" si="11"/>
        <v>0.00625000000000014</v>
      </c>
    </row>
    <row r="35" spans="2:19">
      <c r="B35" s="15"/>
      <c r="C35" s="11">
        <v>8</v>
      </c>
      <c r="D35" s="16">
        <v>0.893</v>
      </c>
      <c r="E35" s="11">
        <v>1.19</v>
      </c>
      <c r="F35" s="17">
        <f t="shared" si="6"/>
        <v>0.297</v>
      </c>
      <c r="G35" s="18">
        <f t="shared" si="8"/>
        <v>0.0100000000000002</v>
      </c>
      <c r="H35" s="11"/>
      <c r="I35" s="11">
        <v>8</v>
      </c>
      <c r="J35" s="16">
        <v>0.88</v>
      </c>
      <c r="K35" s="11">
        <v>1.375</v>
      </c>
      <c r="L35" s="17">
        <f t="shared" si="9"/>
        <v>0.495</v>
      </c>
      <c r="M35" s="18">
        <f t="shared" si="10"/>
        <v>0.01</v>
      </c>
      <c r="N35" s="11"/>
      <c r="O35" s="11">
        <v>8</v>
      </c>
      <c r="P35" s="16">
        <v>0.904</v>
      </c>
      <c r="Q35" s="11">
        <v>1.698</v>
      </c>
      <c r="R35" s="17">
        <f t="shared" si="7"/>
        <v>0.794</v>
      </c>
      <c r="S35" s="36">
        <f t="shared" si="11"/>
        <v>0.00750000000000015</v>
      </c>
    </row>
    <row r="36" spans="2:19">
      <c r="B36" s="15"/>
      <c r="C36" s="11">
        <v>9</v>
      </c>
      <c r="D36" s="16">
        <v>0.879</v>
      </c>
      <c r="E36" s="11">
        <v>1.175</v>
      </c>
      <c r="F36" s="17">
        <f t="shared" si="6"/>
        <v>0.296</v>
      </c>
      <c r="G36" s="18">
        <f t="shared" si="8"/>
        <v>0.0133333333333332</v>
      </c>
      <c r="H36" s="11"/>
      <c r="I36" s="11">
        <v>9</v>
      </c>
      <c r="J36" s="16">
        <v>0.826</v>
      </c>
      <c r="K36" s="11">
        <v>1.334</v>
      </c>
      <c r="L36" s="17">
        <f t="shared" si="9"/>
        <v>0.508</v>
      </c>
      <c r="M36" s="18">
        <f t="shared" si="10"/>
        <v>-0.0160000000000002</v>
      </c>
      <c r="N36" s="11"/>
      <c r="O36" s="11">
        <v>9</v>
      </c>
      <c r="P36" s="16">
        <v>0.892</v>
      </c>
      <c r="Q36" s="28">
        <v>1.674</v>
      </c>
      <c r="R36" s="17">
        <f t="shared" si="7"/>
        <v>0.782</v>
      </c>
      <c r="S36" s="36">
        <f t="shared" si="11"/>
        <v>0.0225000000000002</v>
      </c>
    </row>
    <row r="37" spans="2:19">
      <c r="B37" s="15"/>
      <c r="C37" s="11">
        <v>10</v>
      </c>
      <c r="D37" s="16">
        <v>0.86</v>
      </c>
      <c r="E37" s="28">
        <v>1.151</v>
      </c>
      <c r="F37" s="17">
        <f t="shared" si="6"/>
        <v>0.291</v>
      </c>
      <c r="G37" s="18">
        <f t="shared" si="8"/>
        <v>0.0299999999999998</v>
      </c>
      <c r="H37" s="11"/>
      <c r="I37" s="11">
        <v>10</v>
      </c>
      <c r="J37" s="16">
        <v>0.841</v>
      </c>
      <c r="K37" s="16">
        <v>1.338</v>
      </c>
      <c r="L37" s="17">
        <f t="shared" si="9"/>
        <v>0.497</v>
      </c>
      <c r="M37" s="18">
        <f t="shared" si="10"/>
        <v>0.00599999999999978</v>
      </c>
      <c r="N37" s="11"/>
      <c r="O37" s="11">
        <v>10</v>
      </c>
      <c r="P37" s="16">
        <v>0.89</v>
      </c>
      <c r="Q37" s="11">
        <v>1.683</v>
      </c>
      <c r="R37" s="17">
        <f t="shared" si="7"/>
        <v>0.793</v>
      </c>
      <c r="S37" s="36">
        <f t="shared" si="11"/>
        <v>0.00875000000000001</v>
      </c>
    </row>
    <row r="38" spans="2:19">
      <c r="B38" s="15"/>
      <c r="C38" s="11"/>
      <c r="D38" s="11"/>
      <c r="E38" s="19" t="s">
        <v>13</v>
      </c>
      <c r="F38" s="17">
        <f>AVERAGE(F28:F37)</f>
        <v>0.2962</v>
      </c>
      <c r="G38" s="17"/>
      <c r="H38" s="11"/>
      <c r="I38" s="11"/>
      <c r="J38" s="11"/>
      <c r="K38" s="19" t="s">
        <v>13</v>
      </c>
      <c r="L38" s="17">
        <f>AVERAGE(L28:L37)</f>
        <v>0.4977</v>
      </c>
      <c r="M38" s="17"/>
      <c r="N38" s="11"/>
      <c r="O38" s="11"/>
      <c r="P38" s="11"/>
      <c r="Q38" s="19" t="s">
        <v>13</v>
      </c>
      <c r="R38" s="17">
        <f>AVERAGE(R28:R37)</f>
        <v>0.7944</v>
      </c>
      <c r="S38" s="37"/>
    </row>
    <row r="39" spans="2:19">
      <c r="B39" s="15"/>
      <c r="C39" s="11"/>
      <c r="D39" s="11"/>
      <c r="E39" s="19" t="s">
        <v>14</v>
      </c>
      <c r="F39" s="19">
        <f>STDEV(F28:F37)</f>
        <v>0.00348966728754734</v>
      </c>
      <c r="G39" s="19"/>
      <c r="H39" s="11"/>
      <c r="I39" s="11"/>
      <c r="J39" s="11"/>
      <c r="K39" s="19" t="s">
        <v>14</v>
      </c>
      <c r="L39" s="19">
        <f>STDEV(L28:L37)</f>
        <v>0.0051650535116084</v>
      </c>
      <c r="M39" s="19"/>
      <c r="N39" s="11"/>
      <c r="O39" s="11"/>
      <c r="P39" s="11"/>
      <c r="Q39" s="19" t="s">
        <v>14</v>
      </c>
      <c r="R39" s="19">
        <f>STDEV(R28:R37)</f>
        <v>0.00655235326682972</v>
      </c>
      <c r="S39" s="38"/>
    </row>
    <row r="40" spans="2:19">
      <c r="B40" s="20"/>
      <c r="C40" s="21"/>
      <c r="D40" s="21"/>
      <c r="E40" s="22" t="s">
        <v>23</v>
      </c>
      <c r="F40" s="23">
        <f>(0.3-F38)/2</f>
        <v>0.00189999999999999</v>
      </c>
      <c r="G40" s="23"/>
      <c r="H40" s="21"/>
      <c r="I40" s="21"/>
      <c r="J40" s="21"/>
      <c r="K40" s="22" t="s">
        <v>23</v>
      </c>
      <c r="L40" s="23">
        <f>(0.5-L38)/0.5</f>
        <v>0.00459999999999994</v>
      </c>
      <c r="M40" s="23"/>
      <c r="N40" s="21"/>
      <c r="O40" s="21"/>
      <c r="P40" s="21"/>
      <c r="Q40" s="22" t="s">
        <v>23</v>
      </c>
      <c r="R40" s="23">
        <f>(0.8-R38)/0.8</f>
        <v>0.00700000000000006</v>
      </c>
      <c r="S40" s="39"/>
    </row>
    <row r="41" ht="16.5" spans="2:19">
      <c r="B41" s="24"/>
      <c r="C41" s="25"/>
      <c r="D41" s="25"/>
      <c r="E41" s="26" t="s">
        <v>15</v>
      </c>
      <c r="F41" s="27">
        <f>(F39/F38)*100%</f>
        <v>0.0117814560686946</v>
      </c>
      <c r="G41" s="27"/>
      <c r="H41" s="25"/>
      <c r="I41" s="25"/>
      <c r="J41" s="25"/>
      <c r="K41" s="26" t="s">
        <v>15</v>
      </c>
      <c r="L41" s="27">
        <f>(L39/L38)*100%</f>
        <v>0.0103778451107261</v>
      </c>
      <c r="M41" s="27"/>
      <c r="N41" s="25"/>
      <c r="O41" s="25"/>
      <c r="P41" s="25"/>
      <c r="Q41" s="26" t="s">
        <v>15</v>
      </c>
      <c r="R41" s="27">
        <f>(R39/R38)*100%</f>
        <v>0.00824817883538484</v>
      </c>
      <c r="S41" s="40"/>
    </row>
    <row r="43" ht="14.25" hidden="1" spans="1:19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ht="16.5" hidden="1" spans="2:19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S44" s="9"/>
    </row>
    <row r="45" hidden="1" spans="2:19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34"/>
    </row>
    <row r="46" hidden="1" spans="2:19">
      <c r="B46" s="10" t="s">
        <v>5</v>
      </c>
      <c r="C46" s="11" t="s">
        <v>6</v>
      </c>
      <c r="D46" s="14" t="s">
        <v>18</v>
      </c>
      <c r="E46" s="11" t="s">
        <v>8</v>
      </c>
      <c r="F46" s="12" t="s">
        <v>9</v>
      </c>
      <c r="G46" s="12"/>
      <c r="H46" s="14" t="s">
        <v>5</v>
      </c>
      <c r="I46" s="11" t="s">
        <v>6</v>
      </c>
      <c r="J46" s="14" t="s">
        <v>18</v>
      </c>
      <c r="K46" s="11" t="s">
        <v>8</v>
      </c>
      <c r="L46" s="12" t="s">
        <v>9</v>
      </c>
      <c r="M46" s="12"/>
      <c r="N46" s="14" t="s">
        <v>5</v>
      </c>
      <c r="O46" s="11" t="s">
        <v>6</v>
      </c>
      <c r="P46" s="14" t="s">
        <v>18</v>
      </c>
      <c r="Q46" s="11" t="s">
        <v>8</v>
      </c>
      <c r="R46" s="12" t="s">
        <v>9</v>
      </c>
      <c r="S46" s="41"/>
    </row>
    <row r="47" hidden="1" spans="2:19">
      <c r="B47" s="15"/>
      <c r="C47" s="11">
        <v>1</v>
      </c>
      <c r="D47" s="28">
        <v>0.863</v>
      </c>
      <c r="E47" s="11">
        <v>1.174</v>
      </c>
      <c r="F47" s="17">
        <f t="shared" ref="F47:F56" si="12">E47-D47</f>
        <v>0.311</v>
      </c>
      <c r="G47" s="17"/>
      <c r="H47" s="11" t="s">
        <v>12</v>
      </c>
      <c r="I47" s="11">
        <v>1</v>
      </c>
      <c r="J47" s="28">
        <v>0.86</v>
      </c>
      <c r="K47" s="11">
        <v>1.856</v>
      </c>
      <c r="L47" s="17">
        <f t="shared" ref="L47:L56" si="13">K47-J47</f>
        <v>0.996</v>
      </c>
      <c r="M47" s="17"/>
      <c r="N47" s="11" t="s">
        <v>25</v>
      </c>
      <c r="O47" s="11">
        <v>1</v>
      </c>
      <c r="P47" s="28">
        <v>0.867</v>
      </c>
      <c r="Q47" s="11">
        <v>1.368</v>
      </c>
      <c r="R47" s="17">
        <f t="shared" ref="R47:R56" si="14">Q47-P47</f>
        <v>0.501</v>
      </c>
      <c r="S47" s="37"/>
    </row>
    <row r="48" hidden="1" spans="2:19">
      <c r="B48" s="15"/>
      <c r="C48" s="11">
        <v>2</v>
      </c>
      <c r="D48" s="28">
        <v>0.899</v>
      </c>
      <c r="E48" s="11">
        <v>1.212</v>
      </c>
      <c r="F48" s="17">
        <f t="shared" si="12"/>
        <v>0.313</v>
      </c>
      <c r="G48" s="17"/>
      <c r="H48" s="11"/>
      <c r="I48" s="11">
        <v>2</v>
      </c>
      <c r="J48" s="28">
        <v>0.914</v>
      </c>
      <c r="K48" s="11">
        <v>1.91</v>
      </c>
      <c r="L48" s="17">
        <f t="shared" si="13"/>
        <v>0.996</v>
      </c>
      <c r="M48" s="17"/>
      <c r="N48" s="11"/>
      <c r="O48" s="11">
        <v>2</v>
      </c>
      <c r="P48" s="28">
        <v>0.903</v>
      </c>
      <c r="Q48" s="11">
        <v>1.4</v>
      </c>
      <c r="R48" s="17">
        <f t="shared" si="14"/>
        <v>0.497</v>
      </c>
      <c r="S48" s="37"/>
    </row>
    <row r="49" hidden="1" spans="2:19">
      <c r="B49" s="15"/>
      <c r="C49" s="11">
        <v>3</v>
      </c>
      <c r="D49" s="28">
        <v>0.887</v>
      </c>
      <c r="E49" s="11">
        <v>1.197</v>
      </c>
      <c r="F49" s="17">
        <f t="shared" si="12"/>
        <v>0.31</v>
      </c>
      <c r="G49" s="17"/>
      <c r="H49" s="11"/>
      <c r="I49" s="11">
        <v>3</v>
      </c>
      <c r="J49" s="28">
        <v>0.907</v>
      </c>
      <c r="K49" s="11">
        <v>1.885</v>
      </c>
      <c r="L49" s="17">
        <f t="shared" si="13"/>
        <v>0.978</v>
      </c>
      <c r="M49" s="17"/>
      <c r="N49" s="11"/>
      <c r="O49" s="11">
        <v>3</v>
      </c>
      <c r="P49" s="28">
        <v>0.908</v>
      </c>
      <c r="Q49" s="11">
        <v>1.405</v>
      </c>
      <c r="R49" s="17">
        <f t="shared" si="14"/>
        <v>0.497</v>
      </c>
      <c r="S49" s="37"/>
    </row>
    <row r="50" hidden="1" spans="2:19">
      <c r="B50" s="15"/>
      <c r="C50" s="11">
        <v>4</v>
      </c>
      <c r="D50" s="28">
        <v>0.914</v>
      </c>
      <c r="E50" s="28">
        <v>1.22</v>
      </c>
      <c r="F50" s="17">
        <f t="shared" si="12"/>
        <v>0.306</v>
      </c>
      <c r="G50" s="17"/>
      <c r="H50" s="11"/>
      <c r="I50" s="11">
        <v>4</v>
      </c>
      <c r="J50" s="28">
        <v>0.945</v>
      </c>
      <c r="K50" s="11">
        <v>1.945</v>
      </c>
      <c r="L50" s="17">
        <f t="shared" si="13"/>
        <v>1</v>
      </c>
      <c r="M50" s="17"/>
      <c r="N50" s="11"/>
      <c r="O50" s="11">
        <v>4</v>
      </c>
      <c r="P50" s="28">
        <v>0.93</v>
      </c>
      <c r="Q50" s="11">
        <v>1.423</v>
      </c>
      <c r="R50" s="17">
        <f t="shared" si="14"/>
        <v>0.493</v>
      </c>
      <c r="S50" s="37"/>
    </row>
    <row r="51" hidden="1" spans="2:19">
      <c r="B51" s="15"/>
      <c r="C51" s="11">
        <v>5</v>
      </c>
      <c r="D51" s="28">
        <v>0.887</v>
      </c>
      <c r="E51" s="11">
        <v>1.192</v>
      </c>
      <c r="F51" s="17">
        <f t="shared" si="12"/>
        <v>0.305</v>
      </c>
      <c r="G51" s="17"/>
      <c r="H51" s="11"/>
      <c r="I51" s="11">
        <v>5</v>
      </c>
      <c r="J51" s="28">
        <v>0.89</v>
      </c>
      <c r="K51" s="11">
        <v>1.857</v>
      </c>
      <c r="L51" s="17">
        <f t="shared" si="13"/>
        <v>0.967</v>
      </c>
      <c r="M51" s="17"/>
      <c r="N51" s="11"/>
      <c r="O51" s="11">
        <v>5</v>
      </c>
      <c r="P51" s="28">
        <v>0.898</v>
      </c>
      <c r="Q51" s="11">
        <v>1.395</v>
      </c>
      <c r="R51" s="17">
        <f t="shared" si="14"/>
        <v>0.497</v>
      </c>
      <c r="S51" s="37"/>
    </row>
    <row r="52" hidden="1" spans="2:19">
      <c r="B52" s="15"/>
      <c r="C52" s="11">
        <v>6</v>
      </c>
      <c r="D52" s="28">
        <v>0.822</v>
      </c>
      <c r="E52" s="11">
        <v>1.134</v>
      </c>
      <c r="F52" s="17">
        <f t="shared" si="12"/>
        <v>0.312</v>
      </c>
      <c r="G52" s="17"/>
      <c r="H52" s="11"/>
      <c r="I52" s="11">
        <v>6</v>
      </c>
      <c r="J52" s="28">
        <v>0.869</v>
      </c>
      <c r="K52" s="11">
        <v>1.852</v>
      </c>
      <c r="L52" s="17">
        <f t="shared" si="13"/>
        <v>0.983</v>
      </c>
      <c r="M52" s="17"/>
      <c r="N52" s="11"/>
      <c r="O52" s="11">
        <v>6</v>
      </c>
      <c r="P52" s="28">
        <v>0.836</v>
      </c>
      <c r="Q52" s="11">
        <v>1.327</v>
      </c>
      <c r="R52" s="17">
        <f t="shared" si="14"/>
        <v>0.491</v>
      </c>
      <c r="S52" s="37"/>
    </row>
    <row r="53" hidden="1" spans="2:19">
      <c r="B53" s="15"/>
      <c r="C53" s="11">
        <v>7</v>
      </c>
      <c r="D53" s="28">
        <v>0.829</v>
      </c>
      <c r="E53" s="28">
        <v>1.139</v>
      </c>
      <c r="F53" s="17">
        <f t="shared" si="12"/>
        <v>0.31</v>
      </c>
      <c r="G53" s="17"/>
      <c r="H53" s="11"/>
      <c r="I53" s="11">
        <v>7</v>
      </c>
      <c r="J53" s="28">
        <v>0.852</v>
      </c>
      <c r="K53" s="28">
        <v>1.848</v>
      </c>
      <c r="L53" s="17">
        <f t="shared" si="13"/>
        <v>0.996</v>
      </c>
      <c r="M53" s="17"/>
      <c r="N53" s="11"/>
      <c r="O53" s="11">
        <v>7</v>
      </c>
      <c r="P53" s="28">
        <v>0.909</v>
      </c>
      <c r="Q53" s="11">
        <v>1.401</v>
      </c>
      <c r="R53" s="17">
        <f t="shared" si="14"/>
        <v>0.492</v>
      </c>
      <c r="S53" s="37"/>
    </row>
    <row r="54" hidden="1" spans="2:19">
      <c r="B54" s="15"/>
      <c r="C54" s="11">
        <v>8</v>
      </c>
      <c r="D54" s="28">
        <v>0.891</v>
      </c>
      <c r="E54" s="11">
        <v>1.2</v>
      </c>
      <c r="F54" s="17">
        <f t="shared" si="12"/>
        <v>0.309</v>
      </c>
      <c r="G54" s="17"/>
      <c r="H54" s="11"/>
      <c r="I54" s="11">
        <v>8</v>
      </c>
      <c r="J54" s="28">
        <v>0.917</v>
      </c>
      <c r="K54" s="11">
        <v>1.939</v>
      </c>
      <c r="L54" s="17">
        <f t="shared" si="13"/>
        <v>1.022</v>
      </c>
      <c r="M54" s="17"/>
      <c r="N54" s="11"/>
      <c r="O54" s="11">
        <v>8</v>
      </c>
      <c r="P54" s="28">
        <v>0.908</v>
      </c>
      <c r="Q54" s="11">
        <v>1.401</v>
      </c>
      <c r="R54" s="17">
        <f t="shared" si="14"/>
        <v>0.493</v>
      </c>
      <c r="S54" s="37"/>
    </row>
    <row r="55" hidden="1" spans="2:19">
      <c r="B55" s="15"/>
      <c r="C55" s="11">
        <v>9</v>
      </c>
      <c r="D55" s="28">
        <v>0.849</v>
      </c>
      <c r="E55" s="11">
        <v>1.159</v>
      </c>
      <c r="F55" s="17">
        <f t="shared" si="12"/>
        <v>0.31</v>
      </c>
      <c r="G55" s="17"/>
      <c r="H55" s="11"/>
      <c r="I55" s="11">
        <v>9</v>
      </c>
      <c r="J55" s="28">
        <v>0.869</v>
      </c>
      <c r="K55" s="11">
        <v>1.874</v>
      </c>
      <c r="L55" s="17">
        <f t="shared" si="13"/>
        <v>1.005</v>
      </c>
      <c r="M55" s="17"/>
      <c r="N55" s="11"/>
      <c r="O55" s="11">
        <v>9</v>
      </c>
      <c r="P55" s="28">
        <v>0.87</v>
      </c>
      <c r="Q55" s="11">
        <v>1.369</v>
      </c>
      <c r="R55" s="17">
        <f t="shared" si="14"/>
        <v>0.499</v>
      </c>
      <c r="S55" s="37"/>
    </row>
    <row r="56" hidden="1" spans="2:19">
      <c r="B56" s="15"/>
      <c r="C56" s="11">
        <v>10</v>
      </c>
      <c r="D56" s="28">
        <v>0.858</v>
      </c>
      <c r="E56" s="11">
        <v>1.17</v>
      </c>
      <c r="F56" s="17">
        <f t="shared" si="12"/>
        <v>0.312</v>
      </c>
      <c r="G56" s="17"/>
      <c r="H56" s="11"/>
      <c r="I56" s="11">
        <v>10</v>
      </c>
      <c r="J56" s="28">
        <v>0.863</v>
      </c>
      <c r="K56" s="11">
        <v>1.872</v>
      </c>
      <c r="L56" s="17">
        <f t="shared" si="13"/>
        <v>1.009</v>
      </c>
      <c r="M56" s="17"/>
      <c r="N56" s="11"/>
      <c r="O56" s="11">
        <v>10</v>
      </c>
      <c r="P56" s="28">
        <v>0.873</v>
      </c>
      <c r="Q56" s="28">
        <v>1.371</v>
      </c>
      <c r="R56" s="17">
        <f t="shared" si="14"/>
        <v>0.498</v>
      </c>
      <c r="S56" s="37"/>
    </row>
    <row r="57" hidden="1" spans="2:19">
      <c r="B57" s="15"/>
      <c r="C57" s="11"/>
      <c r="D57" s="11"/>
      <c r="E57" s="19" t="s">
        <v>13</v>
      </c>
      <c r="F57" s="17">
        <f>AVERAGE(F47:F56)</f>
        <v>0.3098</v>
      </c>
      <c r="G57" s="17"/>
      <c r="H57" s="11"/>
      <c r="I57" s="11"/>
      <c r="J57" s="11"/>
      <c r="K57" s="19" t="s">
        <v>13</v>
      </c>
      <c r="L57" s="17">
        <f>AVERAGE(L47:L56)</f>
        <v>0.9952</v>
      </c>
      <c r="M57" s="17"/>
      <c r="N57" s="11"/>
      <c r="O57" s="11"/>
      <c r="P57" s="11"/>
      <c r="Q57" s="19" t="s">
        <v>13</v>
      </c>
      <c r="R57" s="17">
        <f>AVERAGE(R47:R56)</f>
        <v>0.4958</v>
      </c>
      <c r="S57" s="37"/>
    </row>
    <row r="58" hidden="1" spans="2:19">
      <c r="B58" s="15"/>
      <c r="C58" s="11"/>
      <c r="D58" s="11"/>
      <c r="E58" s="19" t="s">
        <v>14</v>
      </c>
      <c r="F58" s="19">
        <f>STDEV(F47:F56)</f>
        <v>0.00257336787541584</v>
      </c>
      <c r="G58" s="19"/>
      <c r="H58" s="11"/>
      <c r="I58" s="11"/>
      <c r="J58" s="11"/>
      <c r="K58" s="19" t="s">
        <v>14</v>
      </c>
      <c r="L58" s="19">
        <f>STDEV(L47:L56)</f>
        <v>0.0158801063528485</v>
      </c>
      <c r="M58" s="19"/>
      <c r="N58" s="11"/>
      <c r="O58" s="11"/>
      <c r="P58" s="11"/>
      <c r="Q58" s="19" t="s">
        <v>14</v>
      </c>
      <c r="R58" s="19">
        <f>STDEV(R47:R56)</f>
        <v>0.00332665998663326</v>
      </c>
      <c r="S58" s="38"/>
    </row>
    <row r="59" hidden="1" spans="2:19">
      <c r="B59" s="15"/>
      <c r="C59" s="11"/>
      <c r="D59" s="11"/>
      <c r="E59" s="29" t="s">
        <v>23</v>
      </c>
      <c r="F59" s="30">
        <f>(0.3-F57)/2</f>
        <v>-0.00489999999999999</v>
      </c>
      <c r="G59" s="30"/>
      <c r="H59" s="11"/>
      <c r="I59" s="11"/>
      <c r="J59" s="11"/>
      <c r="K59" s="29" t="s">
        <v>23</v>
      </c>
      <c r="L59" s="30">
        <f>(1-L57)/1</f>
        <v>0.0047999999999998</v>
      </c>
      <c r="M59" s="30"/>
      <c r="N59" s="11"/>
      <c r="O59" s="11"/>
      <c r="P59" s="11"/>
      <c r="Q59" s="29" t="s">
        <v>23</v>
      </c>
      <c r="R59" s="30">
        <f>(0.5-R57)/0.5</f>
        <v>0.00839999999999996</v>
      </c>
      <c r="S59" s="39"/>
    </row>
    <row r="60" ht="16.5" hidden="1" spans="2:19">
      <c r="B60" s="24"/>
      <c r="C60" s="25"/>
      <c r="D60" s="25"/>
      <c r="E60" s="26" t="s">
        <v>15</v>
      </c>
      <c r="F60" s="27">
        <f>(F58/F57)*100%</f>
        <v>0.00830654575666831</v>
      </c>
      <c r="G60" s="27"/>
      <c r="H60" s="25"/>
      <c r="I60" s="25"/>
      <c r="J60" s="25"/>
      <c r="K60" s="26" t="s">
        <v>15</v>
      </c>
      <c r="L60" s="27">
        <f>(L58/L57)*100%</f>
        <v>0.0159566985056757</v>
      </c>
      <c r="M60" s="27"/>
      <c r="N60" s="25"/>
      <c r="O60" s="25"/>
      <c r="P60" s="25"/>
      <c r="Q60" s="26" t="s">
        <v>15</v>
      </c>
      <c r="R60" s="27">
        <f>(R58/R57)*100%</f>
        <v>0.00670968129615421</v>
      </c>
      <c r="S60" s="40"/>
    </row>
    <row r="61" spans="1:19">
      <c r="A61" s="6" t="s">
        <v>27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hidden="1" spans="1:19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hidden="1" spans="1:19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hidden="1" spans="1:19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hidden="1" spans="1:19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hidden="1" spans="1:19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hidden="1" spans="1:19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hidden="1" spans="1:19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hidden="1" spans="1:1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hidden="1" spans="1:19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hidden="1" spans="1:19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hidden="1" spans="1:19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hidden="1" spans="1:19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hidden="1" spans="1:19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hidden="1" spans="1:19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hidden="1" spans="1:19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hidden="1" spans="1:19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hidden="1" spans="1:19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hidden="1" spans="1:1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</sheetData>
  <mergeCells count="32">
    <mergeCell ref="A5:R5"/>
    <mergeCell ref="B7:F7"/>
    <mergeCell ref="H7:L7"/>
    <mergeCell ref="N7:R7"/>
    <mergeCell ref="A24:R24"/>
    <mergeCell ref="B26:F26"/>
    <mergeCell ref="H26:L26"/>
    <mergeCell ref="N26:R26"/>
    <mergeCell ref="A43:R43"/>
    <mergeCell ref="B45:F45"/>
    <mergeCell ref="H45:L45"/>
    <mergeCell ref="N45:R45"/>
    <mergeCell ref="B9:B18"/>
    <mergeCell ref="B28:B37"/>
    <mergeCell ref="B47:B56"/>
    <mergeCell ref="H9:H18"/>
    <mergeCell ref="H28:H37"/>
    <mergeCell ref="H47:H56"/>
    <mergeCell ref="N9:N18"/>
    <mergeCell ref="N28:N37"/>
    <mergeCell ref="N47:N56"/>
    <mergeCell ref="B57:D60"/>
    <mergeCell ref="H57:J60"/>
    <mergeCell ref="N57:P60"/>
    <mergeCell ref="B38:D41"/>
    <mergeCell ref="H38:J41"/>
    <mergeCell ref="N38:P41"/>
    <mergeCell ref="B19:D22"/>
    <mergeCell ref="H19:J22"/>
    <mergeCell ref="N19:P22"/>
    <mergeCell ref="B2:S3"/>
    <mergeCell ref="A61:S83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直接吸样测量</vt:lpstr>
      <vt:lpstr>加电磁阀测量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cc</cp:lastModifiedBy>
  <dcterms:created xsi:type="dcterms:W3CDTF">2016-01-22T03:37:00Z</dcterms:created>
  <dcterms:modified xsi:type="dcterms:W3CDTF">2018-07-25T07:44:02Z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