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773199B9-1CE6-461B-ABEB-656574679598}" xr6:coauthVersionLast="47" xr6:coauthVersionMax="47" xr10:uidLastSave="{00000000-0000-0000-0000-000000000000}"/>
  <bookViews>
    <workbookView xWindow="-120" yWindow="-120" windowWidth="29040" windowHeight="15840" tabRatio="762" activeTab="1" xr2:uid="{00000000-000D-0000-FFFF-FFFF00000000}"/>
  </bookViews>
  <sheets>
    <sheet name="Instructions" sheetId="12" r:id="rId1"/>
    <sheet name="Linear Function" sheetId="1" r:id="rId2"/>
    <sheet name="Categorical Function" sheetId="14" r:id="rId3"/>
    <sheet name="Logistic Function" sheetId="13" r:id="rId4"/>
    <sheet name="Sheet2" sheetId="1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4" l="1"/>
  <c r="G12" i="14"/>
  <c r="F12" i="14"/>
  <c r="H12" i="1"/>
  <c r="G8" i="1" l="1"/>
  <c r="F8" i="1" s="1"/>
  <c r="H8" i="1" s="1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G10" i="1"/>
  <c r="G11" i="1"/>
  <c r="F11" i="1" s="1"/>
  <c r="H11" i="1" s="1"/>
  <c r="G12" i="1"/>
  <c r="F12" i="1"/>
  <c r="F10" i="1"/>
  <c r="H10" i="1" s="1"/>
  <c r="G9" i="1"/>
  <c r="F9" i="1" s="1"/>
  <c r="H9" i="1" s="1"/>
  <c r="E9" i="1" l="1"/>
  <c r="E10" i="1"/>
  <c r="E11" i="1"/>
  <c r="E12" i="1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B60" i="13"/>
  <c r="C60" i="13" s="1"/>
  <c r="G7" i="13" s="1"/>
  <c r="B64" i="13"/>
  <c r="C64" i="13" s="1"/>
  <c r="G11" i="13" s="1"/>
  <c r="B68" i="13"/>
  <c r="C68" i="13" s="1"/>
  <c r="B69" i="13"/>
  <c r="C69" i="13" s="1"/>
  <c r="B57" i="13"/>
  <c r="C57" i="13" s="1"/>
  <c r="B59" i="13"/>
  <c r="C59" i="13" s="1"/>
  <c r="B61" i="13"/>
  <c r="C61" i="13" s="1"/>
  <c r="G8" i="13" s="1"/>
  <c r="B63" i="13"/>
  <c r="C63" i="13" s="1"/>
  <c r="G10" i="13" s="1"/>
  <c r="B65" i="13"/>
  <c r="C65" i="13" s="1"/>
  <c r="G12" i="13" s="1"/>
  <c r="B67" i="13"/>
  <c r="C67" i="13" s="1"/>
  <c r="B58" i="13"/>
  <c r="C58" i="13" s="1"/>
  <c r="B62" i="13"/>
  <c r="C62" i="13" s="1"/>
  <c r="G9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  <c r="G3" i="1" l="1"/>
  <c r="G6" i="1" l="1"/>
  <c r="F6" i="1" s="1"/>
  <c r="H6" i="1" s="1"/>
  <c r="G7" i="1"/>
  <c r="F7" i="1" s="1"/>
  <c r="H7" i="1" s="1"/>
  <c r="E6" i="1"/>
  <c r="E7" i="1"/>
  <c r="E8" i="1"/>
  <c r="G5" i="1" l="1"/>
  <c r="F5" i="1" s="1"/>
  <c r="H5" i="1" s="1"/>
  <c r="E5" i="1"/>
  <c r="G4" i="1"/>
  <c r="F4" i="1" s="1"/>
  <c r="H4" i="1" s="1"/>
  <c r="E4" i="1"/>
  <c r="E3" i="1"/>
  <c r="F3" i="1" l="1"/>
  <c r="H3" i="1" s="1"/>
</calcChain>
</file>

<file path=xl/sharedStrings.xml><?xml version="1.0" encoding="utf-8"?>
<sst xmlns="http://schemas.openxmlformats.org/spreadsheetml/2006/main" count="80" uniqueCount="63">
  <si>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</si>
  <si>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</si>
  <si>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</si>
  <si>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</si>
  <si>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</si>
  <si>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</si>
  <si>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</si>
  <si>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</si>
  <si>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 xml:space="preserve">3) 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</si>
  <si>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</si>
  <si>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</si>
  <si>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</si>
  <si>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</si>
  <si>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</si>
  <si>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 xml:space="preserve">1) 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</si>
  <si>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</si>
  <si>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</si>
  <si>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</si>
  <si>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 xml:space="preserve">2) 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</si>
  <si>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</si>
  <si>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</si>
  <si>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</si>
  <si>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</si>
  <si>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</si>
  <si>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</si>
  <si>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</si>
  <si>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</si>
  <si>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</si>
  <si>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</si>
  <si>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</si>
  <si>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</si>
  <si>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</si>
  <si>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</si>
  <si>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</si>
  <si>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</si>
  <si>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</si>
  <si>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</si>
  <si>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</si>
  <si>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</si>
  <si>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</si>
  <si>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</si>
  <si>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</si>
  <si>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</si>
  <si>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</si>
  <si>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</si>
  <si>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</si>
  <si>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</si>
  <si>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</si>
  <si>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</si>
  <si>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</si>
  <si>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</si>
  <si>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</si>
  <si>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</si>
  <si>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</si>
  <si>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</si>
  <si>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</si>
  <si>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</si>
  <si>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</si>
  <si>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 xml:space="preserve">The number of break points per parameter is limited to 10 for linear and logistic functions. </t>
  </si>
  <si>
    <t>The number of categories for categorical functions should not exceed 5. Greater than 5 categories should be quantified as a linear or logistic function</t>
  </si>
  <si>
    <t>7)</t>
  </si>
  <si>
    <t>Documentation</t>
  </si>
  <si>
    <t>Num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</si>
</sst>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Font="1" applyFill="1" applyBorder="1" applyAlignment="1">
      <alignment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92416"/>
        <c:axId val="358690456"/>
      </c:scatterChart>
      <c:valAx>
        <c:axId val="3586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Num Drawdown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0456"/>
        <c:crosses val="autoZero"/>
        <c:crossBetween val="midCat"/>
      </c:valAx>
      <c:valAx>
        <c:axId val="3586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365856"/>
        <c:axId val="401096760"/>
      </c:barChart>
      <c:catAx>
        <c:axId val="4063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96760"/>
        <c:crosses val="autoZero"/>
        <c:auto val="0"/>
        <c:lblAlgn val="ctr"/>
        <c:lblOffset val="100"/>
        <c:tickMarkSkip val="1"/>
        <c:noMultiLvlLbl val="0"/>
      </c:catAx>
      <c:valAx>
        <c:axId val="401096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5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Function'!$F$2</c:f>
              <c:strCache>
                <c:ptCount val="1"/>
                <c:pt idx="0">
                  <c:v>Environmental Variable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Function'!$F$3:$F$12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'Logistic Function'!$G$3:$G$12</c:f>
              <c:numCache>
                <c:formatCode>General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88888"/>
        <c:axId val="398598232"/>
      </c:scatterChart>
      <c:valAx>
        <c:axId val="35868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8232"/>
        <c:crosses val="autoZero"/>
        <c:crossBetween val="midCat"/>
      </c:valAx>
      <c:valAx>
        <c:axId val="3985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8888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284321</xdr:colOff>
      <xdr:row>16</xdr:row>
      <xdr:rowOff>150018</xdr:rowOff>
    </xdr:from>
    <xdr:to>
      <xdr:col>4</xdr:col>
      <xdr:colOff>438150</xdr:colOff>
      <xdr:row>29</xdr:row>
      <xdr:rowOff>89058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88371</xdr:rowOff>
    </xdr:from>
    <xdr:to>
      <xdr:col>3</xdr:col>
      <xdr:colOff>785813</xdr:colOff>
      <xdr:row>80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showGridLines="0" workbookViewId="0">
      <selection activeCell="E2" sqref="E2"/>
    </sheetView>
  </sheetViews>
  <sheetFormatPr defaultColWidth="9.140625" defaultRowHeight="15" x14ac:dyDescent="0.25"/>
  <cols>
    <col min="1" max="1" width="11.140625" style="4" bestFit="1" customWidth="1"/>
    <col min="2" max="2" width="39.7109375" style="9" customWidth="1"/>
    <col min="3" max="3" width="9.140625" style="4"/>
    <col min="4" max="4" width="11.140625" style="4" bestFit="1" customWidth="1"/>
    <col min="5" max="5" width="100.7109375" style="4" customWidth="1"/>
    <col min="6" max="16384" width="9.140625" style="4"/>
  </cols>
  <sheetData>
    <row r="1" spans="1:5" ht="15.75" thickTop="1" x14ac:dyDescent="0.25">
      <c r="A1" s="69" t="s">
        <v>24</v>
      </c>
      <c r="B1" s="70"/>
      <c r="D1" s="71" t="s">
        <v>20</v>
      </c>
      <c r="E1" s="72"/>
    </row>
    <row r="2" spans="1:5" ht="27" customHeight="1" x14ac:dyDescent="0.25">
      <c r="A2" s="5" t="s">
        <v>6</v>
      </c>
      <c r="B2" s="49" t="s">
        <v>16</v>
      </c>
      <c r="D2" s="64" t="s">
        <v>14</v>
      </c>
      <c r="E2" s="45" t="s">
        <v>17</v>
      </c>
    </row>
    <row r="3" spans="1:5" ht="16.5" customHeight="1" x14ac:dyDescent="0.25">
      <c r="A3" s="5" t="s">
        <v>7</v>
      </c>
      <c r="B3" s="50" t="s">
        <v>15</v>
      </c>
      <c r="D3" s="65" t="s">
        <v>18</v>
      </c>
      <c r="E3" s="46" t="s">
        <v>58</v>
      </c>
    </row>
    <row r="4" spans="1:5" ht="30.75" customHeight="1" x14ac:dyDescent="0.25">
      <c r="A4" s="43" t="s">
        <v>8</v>
      </c>
      <c r="B4" s="51" t="s">
        <v>9</v>
      </c>
      <c r="D4" s="66" t="s">
        <v>8</v>
      </c>
      <c r="E4" s="63" t="s">
        <v>59</v>
      </c>
    </row>
    <row r="5" spans="1:5" ht="30.75" thickBot="1" x14ac:dyDescent="0.3">
      <c r="D5" s="65" t="s">
        <v>40</v>
      </c>
      <c r="E5" s="46" t="s">
        <v>19</v>
      </c>
    </row>
    <row r="6" spans="1:5" ht="24.6" customHeight="1" thickTop="1" x14ac:dyDescent="0.25">
      <c r="A6" s="73" t="s">
        <v>32</v>
      </c>
      <c r="B6" s="74"/>
      <c r="D6" s="65" t="s">
        <v>41</v>
      </c>
      <c r="E6" s="46" t="s">
        <v>22</v>
      </c>
    </row>
    <row r="7" spans="1:5" ht="30.75" customHeight="1" x14ac:dyDescent="0.25">
      <c r="A7" s="10" t="s">
        <v>14</v>
      </c>
      <c r="B7" s="49" t="s">
        <v>33</v>
      </c>
      <c r="D7" s="65" t="s">
        <v>42</v>
      </c>
      <c r="E7" s="47" t="s">
        <v>21</v>
      </c>
    </row>
    <row r="8" spans="1:5" ht="43.5" customHeight="1" x14ac:dyDescent="0.25">
      <c r="A8" s="11" t="s">
        <v>18</v>
      </c>
      <c r="B8" s="52" t="s">
        <v>34</v>
      </c>
      <c r="D8" s="67" t="s">
        <v>60</v>
      </c>
      <c r="E8" s="48" t="s">
        <v>44</v>
      </c>
    </row>
    <row r="9" spans="1:5" ht="15" customHeight="1" x14ac:dyDescent="0.25">
      <c r="A9" s="10" t="s">
        <v>39</v>
      </c>
      <c r="B9" s="52" t="s">
        <v>35</v>
      </c>
    </row>
    <row r="10" spans="1:5" ht="30" x14ac:dyDescent="0.25">
      <c r="A10" s="11" t="s">
        <v>40</v>
      </c>
      <c r="B10" s="53" t="s">
        <v>36</v>
      </c>
    </row>
    <row r="11" spans="1:5" x14ac:dyDescent="0.25">
      <c r="A11" s="10" t="s">
        <v>41</v>
      </c>
      <c r="B11" s="52" t="s">
        <v>37</v>
      </c>
    </row>
    <row r="12" spans="1:5" ht="30" x14ac:dyDescent="0.25">
      <c r="A12" s="44" t="s">
        <v>42</v>
      </c>
      <c r="B12" s="54" t="s">
        <v>38</v>
      </c>
    </row>
    <row r="13" spans="1:5" x14ac:dyDescent="0.25">
      <c r="B13" s="4"/>
    </row>
    <row r="14" spans="1:5" x14ac:dyDescent="0.25">
      <c r="B14" s="4"/>
    </row>
    <row r="15" spans="1:5" x14ac:dyDescent="0.25">
      <c r="B15" s="4"/>
    </row>
  </sheetData>
  <sheetProtection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5"/>
  <sheetViews>
    <sheetView showGridLines="0" tabSelected="1" zoomScale="80" zoomScaleNormal="80" workbookViewId="0">
      <selection activeCell="C6" sqref="C6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28515625" customWidth="1"/>
    <col min="5" max="5" width="9.7109375" bestFit="1" customWidth="1"/>
    <col min="7" max="7" width="12.42578125" bestFit="1" customWidth="1"/>
    <col min="8" max="8" width="43.85546875" bestFit="1" customWidth="1"/>
    <col min="9" max="9" width="3.2851562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5" t="s">
        <v>31</v>
      </c>
      <c r="B1" s="75"/>
      <c r="C1" s="75"/>
      <c r="I1" s="14"/>
      <c r="J1" s="14"/>
    </row>
    <row r="2" spans="1:15" x14ac:dyDescent="0.25">
      <c r="A2" s="6" t="s">
        <v>0</v>
      </c>
      <c r="B2" s="35" t="s">
        <v>62</v>
      </c>
      <c r="C2" s="35" t="s">
        <v>1</v>
      </c>
      <c r="E2" s="28" t="s">
        <v>2</v>
      </c>
      <c r="F2" s="29" t="s">
        <v>3</v>
      </c>
      <c r="G2" s="29" t="s">
        <v>4</v>
      </c>
      <c r="H2" s="30" t="s">
        <v>5</v>
      </c>
      <c r="I2" s="12"/>
      <c r="J2" s="76" t="s">
        <v>61</v>
      </c>
      <c r="K2" s="77"/>
      <c r="L2" s="77"/>
      <c r="M2" s="77"/>
      <c r="N2" s="77"/>
      <c r="O2" s="78"/>
    </row>
    <row r="3" spans="1:15" x14ac:dyDescent="0.25">
      <c r="A3" s="7">
        <v>1</v>
      </c>
      <c r="B3" s="36">
        <v>6</v>
      </c>
      <c r="C3" s="37">
        <v>0.21</v>
      </c>
      <c r="E3" s="21" t="str">
        <f>CONCATENATE(B3," -",B4)</f>
        <v>6 -11</v>
      </c>
      <c r="F3" s="22">
        <f>C4-(B4*G3)</f>
        <v>0.11400000000000002</v>
      </c>
      <c r="G3" s="23">
        <f>(C4-C3)/(B4-B3)</f>
        <v>1.5999999999999997E-2</v>
      </c>
      <c r="H3" s="24" t="str">
        <f>CONCATENATE("Y= ",ROUND(F3,2)," + (",ROUND(G3,4)," * ",$B$2,")")</f>
        <v>Y= 0.11 + (0.016 * Num Drawdown)</v>
      </c>
      <c r="J3" s="79"/>
      <c r="K3" s="80"/>
      <c r="L3" s="80"/>
      <c r="M3" s="80"/>
      <c r="N3" s="80"/>
      <c r="O3" s="81"/>
    </row>
    <row r="4" spans="1:15" x14ac:dyDescent="0.25">
      <c r="A4" s="7">
        <v>2</v>
      </c>
      <c r="B4" s="36">
        <v>11</v>
      </c>
      <c r="C4" s="37">
        <v>0.28999999999999998</v>
      </c>
      <c r="E4" s="21" t="str">
        <f>CONCATENATE(B4," -",B5)</f>
        <v>11 -16</v>
      </c>
      <c r="F4" s="22">
        <f>C5-(B5*G4)</f>
        <v>9.1999999999999915E-2</v>
      </c>
      <c r="G4" s="23">
        <f>(C5-C4)/(B5-B4)</f>
        <v>1.8000000000000006E-2</v>
      </c>
      <c r="H4" s="24" t="str">
        <f t="shared" ref="H4:H7" si="0">CONCATENATE("Y= ",ROUND(F4,2)," + (",ROUND(G4,4)," * ",$B$2,")")</f>
        <v>Y= 0.09 + (0.018 * Num Drawdown)</v>
      </c>
      <c r="J4" s="82"/>
      <c r="K4" s="83"/>
      <c r="L4" s="83"/>
      <c r="M4" s="83"/>
      <c r="N4" s="83"/>
      <c r="O4" s="84"/>
    </row>
    <row r="5" spans="1:15" x14ac:dyDescent="0.25">
      <c r="A5" s="7">
        <v>3</v>
      </c>
      <c r="B5" s="36">
        <v>16</v>
      </c>
      <c r="C5" s="37">
        <v>0.38</v>
      </c>
      <c r="E5" s="21" t="str">
        <f>CONCATENATE(B5," -",B6)</f>
        <v>16 -20</v>
      </c>
      <c r="F5" s="22">
        <f>C6-(B6*G5)</f>
        <v>0.33999999999999997</v>
      </c>
      <c r="G5" s="23">
        <f>(C6-C5)/(B6-B5)</f>
        <v>2.5000000000000022E-3</v>
      </c>
      <c r="H5" s="24" t="str">
        <f t="shared" si="0"/>
        <v>Y= 0.34 + (0.0025 * Num Drawdown)</v>
      </c>
      <c r="J5" s="82"/>
      <c r="K5" s="83"/>
      <c r="L5" s="83"/>
      <c r="M5" s="83"/>
      <c r="N5" s="83"/>
      <c r="O5" s="84"/>
    </row>
    <row r="6" spans="1:15" x14ac:dyDescent="0.25">
      <c r="A6" s="7">
        <v>4</v>
      </c>
      <c r="B6" s="36">
        <v>20</v>
      </c>
      <c r="C6" s="37">
        <v>0.39</v>
      </c>
      <c r="E6" s="21" t="str">
        <f t="shared" ref="E6:E12" si="1">CONCATENATE(B6," -",B7)</f>
        <v>20 -</v>
      </c>
      <c r="F6" s="22">
        <f t="shared" ref="F6:F7" si="2">C7-(B7*G6)</f>
        <v>0</v>
      </c>
      <c r="G6" s="23">
        <f t="shared" ref="G6:G7" si="3">(C7-C6)/(B7-B6)</f>
        <v>1.95E-2</v>
      </c>
      <c r="H6" s="24" t="str">
        <f t="shared" si="0"/>
        <v>Y= 0 + (0.0195 * Num Drawdown)</v>
      </c>
      <c r="J6" s="82"/>
      <c r="K6" s="83"/>
      <c r="L6" s="83"/>
      <c r="M6" s="83"/>
      <c r="N6" s="83"/>
      <c r="O6" s="84"/>
    </row>
    <row r="7" spans="1:15" x14ac:dyDescent="0.25">
      <c r="A7" s="7">
        <v>5</v>
      </c>
      <c r="B7" s="36"/>
      <c r="C7" s="36"/>
      <c r="E7" s="21" t="str">
        <f t="shared" si="1"/>
        <v xml:space="preserve"> -</v>
      </c>
      <c r="F7" s="22" t="e">
        <f t="shared" si="2"/>
        <v>#DIV/0!</v>
      </c>
      <c r="G7" s="23" t="e">
        <f t="shared" si="3"/>
        <v>#DIV/0!</v>
      </c>
      <c r="H7" s="24" t="e">
        <f t="shared" si="0"/>
        <v>#DIV/0!</v>
      </c>
      <c r="I7" s="13"/>
      <c r="J7" s="82"/>
      <c r="K7" s="83"/>
      <c r="L7" s="83"/>
      <c r="M7" s="83"/>
      <c r="N7" s="83"/>
      <c r="O7" s="84"/>
    </row>
    <row r="8" spans="1:15" x14ac:dyDescent="0.25">
      <c r="A8" s="7">
        <v>6</v>
      </c>
      <c r="B8" s="36"/>
      <c r="C8" s="36"/>
      <c r="E8" s="21" t="str">
        <f t="shared" si="1"/>
        <v xml:space="preserve"> -</v>
      </c>
      <c r="F8" s="22" t="str">
        <f>IFERROR(C9-(B9*G8),"")</f>
        <v/>
      </c>
      <c r="G8" s="23" t="str">
        <f>IFERROR((C9-C8)/(B9-B8),"")</f>
        <v/>
      </c>
      <c r="H8" s="24" t="str">
        <f>IFERROR(CONCATENATE("Y= ",ROUND(F8,2)," +  (",ROUND(G8,4)," * ",$B$2,")"),"")</f>
        <v/>
      </c>
      <c r="J8" s="82"/>
      <c r="K8" s="83"/>
      <c r="L8" s="83"/>
      <c r="M8" s="83"/>
      <c r="N8" s="83"/>
      <c r="O8" s="84"/>
    </row>
    <row r="9" spans="1:15" x14ac:dyDescent="0.25">
      <c r="A9" s="7">
        <v>7</v>
      </c>
      <c r="B9" s="36"/>
      <c r="C9" s="36"/>
      <c r="E9" s="21" t="str">
        <f t="shared" si="1"/>
        <v xml:space="preserve">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2"/>
      <c r="K9" s="83"/>
      <c r="L9" s="83"/>
      <c r="M9" s="83"/>
      <c r="N9" s="83"/>
      <c r="O9" s="84"/>
    </row>
    <row r="10" spans="1:15" x14ac:dyDescent="0.25">
      <c r="A10" s="7">
        <v>8</v>
      </c>
      <c r="B10" s="36"/>
      <c r="C10" s="36"/>
      <c r="E10" s="21" t="str">
        <f t="shared" si="1"/>
        <v xml:space="preserve"> -</v>
      </c>
      <c r="F10" s="22" t="str">
        <f>IF(ISBLANK(C11),"",C11-(B11*G10))</f>
        <v/>
      </c>
      <c r="G10" s="23" t="str">
        <f t="shared" ref="G10:G12" si="4">(IF(ISBLANK(C11),"",(C11-C10)/(B11-B10)))</f>
        <v/>
      </c>
      <c r="H10" s="24" t="str">
        <f t="shared" ref="H10:H12" si="5">IF(ISBLANK(C11),"",CONCATENATE("Y= ",ROUND(F10,2)," +  (",ROUND(G10,4)," * ",$B$2,")"))</f>
        <v/>
      </c>
      <c r="J10" s="82"/>
      <c r="K10" s="83"/>
      <c r="L10" s="83"/>
      <c r="M10" s="83"/>
      <c r="N10" s="83"/>
      <c r="O10" s="84"/>
    </row>
    <row r="11" spans="1:15" x14ac:dyDescent="0.25">
      <c r="A11" s="7">
        <v>9</v>
      </c>
      <c r="B11" s="36"/>
      <c r="C11" s="36"/>
      <c r="E11" s="21" t="str">
        <f t="shared" si="1"/>
        <v xml:space="preserve"> -</v>
      </c>
      <c r="F11" s="22" t="str">
        <f t="shared" ref="F11:F12" si="6">IF(ISBLANK(C12),"",C12-(B12*G11))</f>
        <v/>
      </c>
      <c r="G11" s="23" t="str">
        <f t="shared" si="4"/>
        <v/>
      </c>
      <c r="H11" s="24" t="str">
        <f t="shared" si="5"/>
        <v/>
      </c>
      <c r="J11" s="82"/>
      <c r="K11" s="83"/>
      <c r="L11" s="83"/>
      <c r="M11" s="83"/>
      <c r="N11" s="83"/>
      <c r="O11" s="84"/>
    </row>
    <row r="12" spans="1:15" x14ac:dyDescent="0.25">
      <c r="A12" s="8">
        <v>10</v>
      </c>
      <c r="B12" s="38"/>
      <c r="C12" s="38"/>
      <c r="E12" s="25" t="str">
        <f t="shared" si="1"/>
        <v xml:space="preserve"> -</v>
      </c>
      <c r="F12" s="26" t="str">
        <f t="shared" si="6"/>
        <v/>
      </c>
      <c r="G12" s="27" t="str">
        <f t="shared" si="4"/>
        <v/>
      </c>
      <c r="H12" s="55" t="str">
        <f t="shared" si="5"/>
        <v/>
      </c>
      <c r="J12" s="85"/>
      <c r="K12" s="86"/>
      <c r="L12" s="86"/>
      <c r="M12" s="86"/>
      <c r="N12" s="86"/>
      <c r="O12" s="87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zoomScale="80" zoomScaleNormal="80" workbookViewId="0">
      <selection activeCell="H31" sqref="H31"/>
    </sheetView>
  </sheetViews>
  <sheetFormatPr defaultRowHeight="15" x14ac:dyDescent="0.25"/>
  <cols>
    <col min="1" max="1" width="12.140625" bestFit="1" customWidth="1"/>
    <col min="2" max="2" width="35.140625" bestFit="1" customWidth="1"/>
    <col min="3" max="3" width="20.140625" bestFit="1" customWidth="1"/>
    <col min="4" max="4" width="3.42578125" customWidth="1"/>
    <col min="5" max="5" width="9.7109375" bestFit="1" customWidth="1"/>
    <col min="7" max="7" width="12.42578125" bestFit="1" customWidth="1"/>
    <col min="8" max="8" width="43.85546875" bestFit="1" customWidth="1"/>
    <col min="9" max="9" width="2.7109375" customWidth="1"/>
    <col min="10" max="10" width="8.85546875" customWidth="1"/>
    <col min="12" max="12" width="10.140625" bestFit="1" customWidth="1"/>
    <col min="15" max="15" width="11.140625" bestFit="1" customWidth="1"/>
  </cols>
  <sheetData>
    <row r="1" spans="1:15" x14ac:dyDescent="0.25">
      <c r="A1" s="75" t="s">
        <v>31</v>
      </c>
      <c r="B1" s="75"/>
      <c r="C1" s="75"/>
      <c r="I1" s="14"/>
      <c r="J1" s="14"/>
    </row>
    <row r="2" spans="1:15" x14ac:dyDescent="0.25">
      <c r="A2" s="6" t="s">
        <v>0</v>
      </c>
      <c r="B2" s="68" t="s">
        <v>23</v>
      </c>
      <c r="C2" s="62" t="s">
        <v>1</v>
      </c>
      <c r="E2" s="76" t="s">
        <v>53</v>
      </c>
      <c r="F2" s="77"/>
      <c r="G2" s="77"/>
      <c r="H2" s="78"/>
      <c r="I2" s="12"/>
      <c r="J2" s="76" t="s">
        <v>61</v>
      </c>
      <c r="K2" s="77"/>
      <c r="L2" s="77"/>
      <c r="M2" s="77"/>
      <c r="N2" s="77"/>
      <c r="O2" s="78"/>
    </row>
    <row r="3" spans="1:15" x14ac:dyDescent="0.25">
      <c r="A3" s="7">
        <v>1</v>
      </c>
      <c r="B3" s="59" t="s">
        <v>49</v>
      </c>
      <c r="C3" s="60"/>
      <c r="E3" s="56" t="s">
        <v>54</v>
      </c>
      <c r="F3" s="22"/>
      <c r="G3" s="23"/>
      <c r="H3" s="24"/>
      <c r="J3" s="79"/>
      <c r="K3" s="80"/>
      <c r="L3" s="80"/>
      <c r="M3" s="80"/>
      <c r="N3" s="80"/>
      <c r="O3" s="81"/>
    </row>
    <row r="4" spans="1:15" x14ac:dyDescent="0.25">
      <c r="A4" s="7">
        <v>2</v>
      </c>
      <c r="B4" s="59" t="s">
        <v>50</v>
      </c>
      <c r="C4" s="60"/>
      <c r="E4" s="56" t="s">
        <v>55</v>
      </c>
      <c r="F4" s="22"/>
      <c r="G4" s="23"/>
      <c r="H4" s="24"/>
      <c r="J4" s="82"/>
      <c r="K4" s="83"/>
      <c r="L4" s="83"/>
      <c r="M4" s="83"/>
      <c r="N4" s="83"/>
      <c r="O4" s="84"/>
    </row>
    <row r="5" spans="1:15" x14ac:dyDescent="0.25">
      <c r="A5" s="7">
        <v>3</v>
      </c>
      <c r="B5" s="59" t="s">
        <v>51</v>
      </c>
      <c r="C5" s="60"/>
      <c r="E5" s="56" t="s">
        <v>57</v>
      </c>
      <c r="F5" s="22"/>
      <c r="G5" s="23"/>
      <c r="H5" s="24"/>
      <c r="J5" s="82"/>
      <c r="K5" s="83"/>
      <c r="L5" s="83"/>
      <c r="M5" s="83"/>
      <c r="N5" s="83"/>
      <c r="O5" s="84"/>
    </row>
    <row r="6" spans="1:15" x14ac:dyDescent="0.25">
      <c r="A6" s="7">
        <v>4</v>
      </c>
      <c r="B6" s="59" t="s">
        <v>52</v>
      </c>
      <c r="C6" s="60"/>
      <c r="E6" s="56" t="s">
        <v>56</v>
      </c>
      <c r="F6" s="22"/>
      <c r="G6" s="23"/>
      <c r="H6" s="24"/>
      <c r="J6" s="82"/>
      <c r="K6" s="83"/>
      <c r="L6" s="83"/>
      <c r="M6" s="83"/>
      <c r="N6" s="83"/>
      <c r="O6" s="84"/>
    </row>
    <row r="7" spans="1:15" x14ac:dyDescent="0.25">
      <c r="A7" s="7">
        <v>5</v>
      </c>
      <c r="B7" s="59"/>
      <c r="C7" s="61"/>
      <c r="E7" s="56"/>
      <c r="F7" s="22"/>
      <c r="G7" s="23"/>
      <c r="H7" s="24"/>
      <c r="I7" s="13"/>
      <c r="J7" s="82"/>
      <c r="K7" s="83"/>
      <c r="L7" s="83"/>
      <c r="M7" s="83"/>
      <c r="N7" s="83"/>
      <c r="O7" s="84"/>
    </row>
    <row r="8" spans="1:15" x14ac:dyDescent="0.25">
      <c r="A8" s="7">
        <v>6</v>
      </c>
      <c r="B8" s="59"/>
      <c r="C8" s="61"/>
      <c r="E8" s="56"/>
      <c r="F8" s="22"/>
      <c r="G8" s="23"/>
      <c r="H8" s="24"/>
      <c r="J8" s="82"/>
      <c r="K8" s="83"/>
      <c r="L8" s="83"/>
      <c r="M8" s="83"/>
      <c r="N8" s="83"/>
      <c r="O8" s="84"/>
    </row>
    <row r="9" spans="1:15" x14ac:dyDescent="0.25">
      <c r="A9" s="7">
        <v>7</v>
      </c>
      <c r="B9" s="59"/>
      <c r="C9" s="61"/>
      <c r="E9" s="56"/>
      <c r="F9" s="22"/>
      <c r="G9" s="23"/>
      <c r="H9" s="24"/>
      <c r="J9" s="82"/>
      <c r="K9" s="83"/>
      <c r="L9" s="83"/>
      <c r="M9" s="83"/>
      <c r="N9" s="83"/>
      <c r="O9" s="84"/>
    </row>
    <row r="10" spans="1:15" x14ac:dyDescent="0.25">
      <c r="A10" s="7">
        <v>8</v>
      </c>
      <c r="B10" s="59"/>
      <c r="C10" s="61"/>
      <c r="E10" s="56"/>
      <c r="F10" s="22"/>
      <c r="G10" s="23"/>
      <c r="H10" s="24"/>
      <c r="J10" s="82"/>
      <c r="K10" s="83"/>
      <c r="L10" s="83"/>
      <c r="M10" s="83"/>
      <c r="N10" s="83"/>
      <c r="O10" s="84"/>
    </row>
    <row r="11" spans="1:15" x14ac:dyDescent="0.25">
      <c r="A11" s="7">
        <v>9</v>
      </c>
      <c r="B11" s="59"/>
      <c r="C11" s="61"/>
      <c r="E11" s="56"/>
      <c r="F11" s="22"/>
      <c r="G11" s="23"/>
      <c r="H11" s="24"/>
      <c r="J11" s="82"/>
      <c r="K11" s="83"/>
      <c r="L11" s="83"/>
      <c r="M11" s="83"/>
      <c r="N11" s="83"/>
      <c r="O11" s="84"/>
    </row>
    <row r="12" spans="1:15" x14ac:dyDescent="0.25">
      <c r="A12" s="8">
        <v>10</v>
      </c>
      <c r="B12" s="59"/>
      <c r="C12" s="61"/>
      <c r="E12" s="57"/>
      <c r="F12" s="26" t="str">
        <f t="shared" ref="F12" si="0">IF(ISBLANK(C13),"",C13-(B13*G12))</f>
        <v/>
      </c>
      <c r="G12" s="27" t="str">
        <f t="shared" ref="G12" si="1">(IF(ISBLANK(C13),"",(C13-C12)/(B13-B12)))</f>
        <v/>
      </c>
      <c r="H12" s="55" t="str">
        <f t="shared" ref="H12" si="2">IF(ISBLANK(C13),"",CONCATENATE("Y= ",ROUND(F12,2)," +  (",ROUND(G12,4)," * ",$B$2,")"))</f>
        <v/>
      </c>
      <c r="J12" s="85"/>
      <c r="K12" s="86"/>
      <c r="L12" s="86"/>
      <c r="M12" s="86"/>
      <c r="N12" s="86"/>
      <c r="O12" s="87"/>
    </row>
    <row r="13" spans="1:15" x14ac:dyDescent="0.25">
      <c r="B13" s="1"/>
      <c r="C13" s="1"/>
    </row>
    <row r="14" spans="1:15" x14ac:dyDescent="0.25">
      <c r="B14" s="1"/>
      <c r="C14" s="1"/>
    </row>
    <row r="15" spans="1:15" x14ac:dyDescent="0.25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N163"/>
  <sheetViews>
    <sheetView showGridLines="0" zoomScale="80" zoomScaleNormal="80" workbookViewId="0">
      <selection activeCell="B7" sqref="B7"/>
    </sheetView>
  </sheetViews>
  <sheetFormatPr defaultColWidth="11.5703125" defaultRowHeight="12.75" x14ac:dyDescent="0.2"/>
  <cols>
    <col min="1" max="1" width="40.85546875" style="2" customWidth="1"/>
    <col min="2" max="2" width="13.42578125" style="2" customWidth="1"/>
    <col min="3" max="4" width="13.42578125" style="2" bestFit="1" customWidth="1"/>
    <col min="5" max="5" width="12.5703125" style="2" bestFit="1" customWidth="1"/>
    <col min="6" max="6" width="22.28515625" style="2" bestFit="1" customWidth="1"/>
    <col min="7" max="7" width="14.7109375" style="2" bestFit="1" customWidth="1"/>
    <col min="8" max="8" width="2.28515625" style="2" customWidth="1"/>
    <col min="9" max="9" width="8.85546875" style="2" customWidth="1"/>
    <col min="10" max="10" width="9.140625" style="2"/>
    <col min="11" max="11" width="10.140625" style="2" bestFit="1" customWidth="1"/>
    <col min="12" max="13" width="9.140625" style="2"/>
    <col min="14" max="14" width="11.140625" style="2" bestFit="1" customWidth="1"/>
    <col min="15" max="16384" width="11.5703125" style="2"/>
  </cols>
  <sheetData>
    <row r="1" spans="1:14" x14ac:dyDescent="0.2">
      <c r="A1" s="88" t="s">
        <v>31</v>
      </c>
      <c r="B1" s="88"/>
    </row>
    <row r="2" spans="1:14" ht="15" x14ac:dyDescent="0.25">
      <c r="A2" s="41" t="s">
        <v>10</v>
      </c>
      <c r="B2" s="42" t="s">
        <v>2</v>
      </c>
      <c r="E2" s="6" t="s">
        <v>0</v>
      </c>
      <c r="F2" s="34" t="s">
        <v>23</v>
      </c>
      <c r="G2" s="40" t="s">
        <v>1</v>
      </c>
      <c r="I2" s="76" t="s">
        <v>61</v>
      </c>
      <c r="J2" s="77"/>
      <c r="K2" s="77"/>
      <c r="L2" s="77"/>
      <c r="M2" s="77"/>
      <c r="N2" s="78"/>
    </row>
    <row r="3" spans="1:14" ht="15" x14ac:dyDescent="0.25">
      <c r="A3" s="19" t="s">
        <v>45</v>
      </c>
      <c r="B3" s="31">
        <v>20</v>
      </c>
      <c r="E3" s="15">
        <v>1</v>
      </c>
      <c r="F3" s="33">
        <v>6</v>
      </c>
      <c r="G3" s="16">
        <v>0.21</v>
      </c>
      <c r="I3" s="79"/>
      <c r="J3" s="80"/>
      <c r="K3" s="80"/>
      <c r="L3" s="80"/>
      <c r="M3" s="80"/>
      <c r="N3" s="81"/>
    </row>
    <row r="4" spans="1:14" ht="15" x14ac:dyDescent="0.25">
      <c r="A4" s="19" t="s">
        <v>46</v>
      </c>
      <c r="B4" s="39"/>
      <c r="E4" s="15">
        <v>2</v>
      </c>
      <c r="F4" s="33">
        <v>11</v>
      </c>
      <c r="G4" s="16">
        <v>0.28999999999999998</v>
      </c>
      <c r="I4" s="82"/>
      <c r="J4" s="83"/>
      <c r="K4" s="83"/>
      <c r="L4" s="83"/>
      <c r="M4" s="83"/>
      <c r="N4" s="84"/>
    </row>
    <row r="5" spans="1:14" ht="15" x14ac:dyDescent="0.25">
      <c r="A5" s="19" t="s">
        <v>47</v>
      </c>
      <c r="B5" s="31">
        <v>5</v>
      </c>
      <c r="E5" s="15">
        <v>3</v>
      </c>
      <c r="F5" s="33">
        <v>16</v>
      </c>
      <c r="G5" s="16">
        <v>0.38</v>
      </c>
      <c r="I5" s="82"/>
      <c r="J5" s="83"/>
      <c r="K5" s="83"/>
      <c r="L5" s="83"/>
      <c r="M5" s="83"/>
      <c r="N5" s="84"/>
    </row>
    <row r="6" spans="1:14" ht="15" x14ac:dyDescent="0.25">
      <c r="A6" s="20" t="s">
        <v>48</v>
      </c>
      <c r="B6" s="32">
        <v>0.21</v>
      </c>
      <c r="E6" s="15">
        <v>4</v>
      </c>
      <c r="F6" s="33">
        <v>20</v>
      </c>
      <c r="G6" s="16">
        <v>0.39</v>
      </c>
      <c r="I6" s="82"/>
      <c r="J6" s="83"/>
      <c r="K6" s="83"/>
      <c r="L6" s="83"/>
      <c r="M6" s="83"/>
      <c r="N6" s="84"/>
    </row>
    <row r="7" spans="1:14" ht="15" x14ac:dyDescent="0.25">
      <c r="E7" s="15">
        <v>5</v>
      </c>
      <c r="F7" s="33"/>
      <c r="G7" s="16" t="e">
        <f t="shared" ref="G3:G12" si="0">C60</f>
        <v>#NUM!</v>
      </c>
      <c r="I7" s="82"/>
      <c r="J7" s="83"/>
      <c r="K7" s="83"/>
      <c r="L7" s="83"/>
      <c r="M7" s="83"/>
      <c r="N7" s="84"/>
    </row>
    <row r="8" spans="1:14" ht="15" x14ac:dyDescent="0.25">
      <c r="E8" s="15">
        <v>6</v>
      </c>
      <c r="F8" s="33"/>
      <c r="G8" s="16" t="e">
        <f t="shared" si="0"/>
        <v>#NUM!</v>
      </c>
      <c r="I8" s="82"/>
      <c r="J8" s="83"/>
      <c r="K8" s="83"/>
      <c r="L8" s="83"/>
      <c r="M8" s="83"/>
      <c r="N8" s="84"/>
    </row>
    <row r="9" spans="1:14" ht="15" x14ac:dyDescent="0.25">
      <c r="E9" s="15">
        <v>7</v>
      </c>
      <c r="F9" s="33"/>
      <c r="G9" s="16" t="e">
        <f t="shared" si="0"/>
        <v>#NUM!</v>
      </c>
      <c r="I9" s="82"/>
      <c r="J9" s="83"/>
      <c r="K9" s="83"/>
      <c r="L9" s="83"/>
      <c r="M9" s="83"/>
      <c r="N9" s="84"/>
    </row>
    <row r="10" spans="1:14" ht="15" x14ac:dyDescent="0.25">
      <c r="E10" s="15">
        <v>8</v>
      </c>
      <c r="F10" s="33"/>
      <c r="G10" s="16" t="e">
        <f t="shared" si="0"/>
        <v>#NUM!</v>
      </c>
      <c r="I10" s="82"/>
      <c r="J10" s="83"/>
      <c r="K10" s="83"/>
      <c r="L10" s="83"/>
      <c r="M10" s="83"/>
      <c r="N10" s="84"/>
    </row>
    <row r="11" spans="1:14" ht="15" x14ac:dyDescent="0.25">
      <c r="E11" s="15">
        <v>9</v>
      </c>
      <c r="F11" s="33"/>
      <c r="G11" s="16" t="e">
        <f t="shared" si="0"/>
        <v>#NUM!</v>
      </c>
      <c r="I11" s="82"/>
      <c r="J11" s="83"/>
      <c r="K11" s="83"/>
      <c r="L11" s="83"/>
      <c r="M11" s="83"/>
      <c r="N11" s="84"/>
    </row>
    <row r="12" spans="1:14" ht="15" x14ac:dyDescent="0.25">
      <c r="E12" s="17">
        <v>10</v>
      </c>
      <c r="F12" s="58"/>
      <c r="G12" s="18" t="e">
        <f t="shared" si="0"/>
        <v>#NUM!</v>
      </c>
      <c r="I12" s="85"/>
      <c r="J12" s="86"/>
      <c r="K12" s="86"/>
      <c r="L12" s="86"/>
      <c r="M12" s="86"/>
      <c r="N12" s="87"/>
    </row>
    <row r="15" spans="1:14" ht="15" x14ac:dyDescent="0.25">
      <c r="A15"/>
      <c r="B15"/>
      <c r="C15"/>
      <c r="D15"/>
      <c r="I15" s="3"/>
    </row>
    <row r="16" spans="1:14" ht="15" x14ac:dyDescent="0.25">
      <c r="A16"/>
      <c r="B16"/>
      <c r="C16"/>
      <c r="D16"/>
      <c r="I16" s="3"/>
    </row>
    <row r="17" spans="1:12" ht="15" x14ac:dyDescent="0.25">
      <c r="D17"/>
      <c r="I17" s="3"/>
    </row>
    <row r="18" spans="1:12" ht="15" x14ac:dyDescent="0.25">
      <c r="D18"/>
      <c r="I18" s="3"/>
    </row>
    <row r="19" spans="1:12" ht="15" x14ac:dyDescent="0.25">
      <c r="D19"/>
      <c r="I19" s="3"/>
    </row>
    <row r="20" spans="1:12" ht="15" x14ac:dyDescent="0.25">
      <c r="D20"/>
      <c r="I20" s="3"/>
    </row>
    <row r="21" spans="1:12" ht="15" x14ac:dyDescent="0.25">
      <c r="D21"/>
      <c r="I21" s="3"/>
      <c r="J21"/>
      <c r="K21" s="1"/>
      <c r="L21" s="1"/>
    </row>
    <row r="22" spans="1:12" ht="15" x14ac:dyDescent="0.25">
      <c r="D22"/>
      <c r="I22" s="3"/>
      <c r="J22"/>
      <c r="K22" s="1"/>
      <c r="L22" s="1"/>
    </row>
    <row r="23" spans="1:12" ht="15" x14ac:dyDescent="0.25">
      <c r="D23"/>
      <c r="H23"/>
    </row>
    <row r="24" spans="1:12" ht="15" hidden="1" x14ac:dyDescent="0.25">
      <c r="D24"/>
      <c r="H24"/>
    </row>
    <row r="25" spans="1:12" ht="15" hidden="1" x14ac:dyDescent="0.25">
      <c r="A25" t="s">
        <v>26</v>
      </c>
      <c r="B25" t="e">
        <f>LN(B4/(1-B4))</f>
        <v>#NUM!</v>
      </c>
      <c r="C25"/>
      <c r="D25"/>
      <c r="H25"/>
    </row>
    <row r="26" spans="1:12" ht="15" hidden="1" x14ac:dyDescent="0.25">
      <c r="A26" t="s">
        <v>27</v>
      </c>
      <c r="B26">
        <f>LN(B6/(1-B6))</f>
        <v>-1.3249254147435987</v>
      </c>
      <c r="C26"/>
      <c r="D26"/>
      <c r="H26"/>
    </row>
    <row r="27" spans="1:12" ht="15" hidden="1" x14ac:dyDescent="0.25">
      <c r="A27" t="s">
        <v>25</v>
      </c>
      <c r="B27" s="2" t="e">
        <f>($B$25-$B$26)/($B$3-$B$5)</f>
        <v>#NUM!</v>
      </c>
      <c r="C27"/>
      <c r="D27"/>
      <c r="H27"/>
    </row>
    <row r="28" spans="1:12" ht="15" hidden="1" x14ac:dyDescent="0.25">
      <c r="A28" t="s">
        <v>11</v>
      </c>
      <c r="B28" s="2" t="e">
        <f>$B$25-($B$27*$B$3)</f>
        <v>#NUM!</v>
      </c>
      <c r="C28"/>
      <c r="D28"/>
      <c r="H28"/>
    </row>
    <row r="29" spans="1:12" ht="15" hidden="1" x14ac:dyDescent="0.25">
      <c r="A29"/>
      <c r="B29"/>
      <c r="C29"/>
      <c r="D29"/>
      <c r="H29"/>
    </row>
    <row r="30" spans="1:12" ht="15" hidden="1" x14ac:dyDescent="0.25">
      <c r="A30"/>
      <c r="B30"/>
      <c r="C30"/>
      <c r="D30"/>
      <c r="H30"/>
    </row>
    <row r="31" spans="1:12" ht="15" hidden="1" x14ac:dyDescent="0.25">
      <c r="A31" t="s">
        <v>28</v>
      </c>
      <c r="B31" t="s">
        <v>12</v>
      </c>
      <c r="C31" t="s">
        <v>29</v>
      </c>
      <c r="D31" t="s">
        <v>43</v>
      </c>
      <c r="H31"/>
    </row>
    <row r="32" spans="1:12" ht="15" hidden="1" x14ac:dyDescent="0.25">
      <c r="A32" s="2">
        <v>0</v>
      </c>
      <c r="B32" t="e">
        <f t="shared" ref="B32:B52" si="1">EXP($B$28+($B$27*A32))</f>
        <v>#NUM!</v>
      </c>
      <c r="C32" t="e">
        <f>B32/(1+B32)</f>
        <v>#NUM!</v>
      </c>
      <c r="D32">
        <v>1</v>
      </c>
      <c r="H32"/>
    </row>
    <row r="33" spans="1:8" ht="15" hidden="1" x14ac:dyDescent="0.25">
      <c r="A33">
        <f t="shared" ref="A33:A52" si="2">A32+($B$3/20)</f>
        <v>1</v>
      </c>
      <c r="B33" t="e">
        <f t="shared" si="1"/>
        <v>#NUM!</v>
      </c>
      <c r="C33" t="e">
        <f t="shared" ref="C33:C52" si="3">B33/(1+B33)</f>
        <v>#NUM!</v>
      </c>
      <c r="D33">
        <v>2</v>
      </c>
      <c r="H33"/>
    </row>
    <row r="34" spans="1:8" ht="15" hidden="1" x14ac:dyDescent="0.25">
      <c r="A34">
        <f t="shared" si="2"/>
        <v>2</v>
      </c>
      <c r="B34" t="e">
        <f t="shared" si="1"/>
        <v>#NUM!</v>
      </c>
      <c r="C34" t="e">
        <f t="shared" si="3"/>
        <v>#NUM!</v>
      </c>
      <c r="D34">
        <v>3</v>
      </c>
      <c r="H34"/>
    </row>
    <row r="35" spans="1:8" ht="15" hidden="1" x14ac:dyDescent="0.25">
      <c r="A35">
        <f t="shared" si="2"/>
        <v>3</v>
      </c>
      <c r="B35" t="e">
        <f t="shared" si="1"/>
        <v>#NUM!</v>
      </c>
      <c r="C35" t="e">
        <f t="shared" si="3"/>
        <v>#NUM!</v>
      </c>
      <c r="D35">
        <v>4</v>
      </c>
      <c r="H35"/>
    </row>
    <row r="36" spans="1:8" ht="15" hidden="1" x14ac:dyDescent="0.25">
      <c r="A36">
        <f t="shared" si="2"/>
        <v>4</v>
      </c>
      <c r="B36" t="e">
        <f t="shared" si="1"/>
        <v>#NUM!</v>
      </c>
      <c r="C36" t="e">
        <f t="shared" si="3"/>
        <v>#NUM!</v>
      </c>
      <c r="D36">
        <v>5</v>
      </c>
      <c r="H36"/>
    </row>
    <row r="37" spans="1:8" ht="15" hidden="1" x14ac:dyDescent="0.25">
      <c r="A37">
        <f t="shared" si="2"/>
        <v>5</v>
      </c>
      <c r="B37" t="e">
        <f t="shared" si="1"/>
        <v>#NUM!</v>
      </c>
      <c r="C37" t="e">
        <f t="shared" si="3"/>
        <v>#NUM!</v>
      </c>
      <c r="D37">
        <v>6</v>
      </c>
      <c r="H37"/>
    </row>
    <row r="38" spans="1:8" ht="15" hidden="1" x14ac:dyDescent="0.25">
      <c r="A38">
        <f t="shared" si="2"/>
        <v>6</v>
      </c>
      <c r="B38" t="e">
        <f t="shared" si="1"/>
        <v>#NUM!</v>
      </c>
      <c r="C38" t="e">
        <f t="shared" si="3"/>
        <v>#NUM!</v>
      </c>
      <c r="D38">
        <v>7</v>
      </c>
      <c r="E38"/>
      <c r="F38"/>
      <c r="G38"/>
      <c r="H38"/>
    </row>
    <row r="39" spans="1:8" ht="15" hidden="1" x14ac:dyDescent="0.25">
      <c r="A39">
        <f t="shared" si="2"/>
        <v>7</v>
      </c>
      <c r="B39" t="e">
        <f t="shared" si="1"/>
        <v>#NUM!</v>
      </c>
      <c r="C39" t="e">
        <f t="shared" si="3"/>
        <v>#NUM!</v>
      </c>
      <c r="D39">
        <v>8</v>
      </c>
      <c r="E39"/>
      <c r="F39"/>
      <c r="G39"/>
      <c r="H39"/>
    </row>
    <row r="40" spans="1:8" ht="15" hidden="1" x14ac:dyDescent="0.25">
      <c r="A40">
        <f t="shared" si="2"/>
        <v>8</v>
      </c>
      <c r="B40" t="e">
        <f t="shared" si="1"/>
        <v>#NUM!</v>
      </c>
      <c r="C40" t="e">
        <f t="shared" si="3"/>
        <v>#NUM!</v>
      </c>
      <c r="D40">
        <v>9</v>
      </c>
      <c r="E40"/>
      <c r="F40"/>
      <c r="G40"/>
      <c r="H40"/>
    </row>
    <row r="41" spans="1:8" ht="15" hidden="1" x14ac:dyDescent="0.25">
      <c r="A41">
        <f t="shared" si="2"/>
        <v>9</v>
      </c>
      <c r="B41" t="e">
        <f t="shared" si="1"/>
        <v>#NUM!</v>
      </c>
      <c r="C41" t="e">
        <f t="shared" si="3"/>
        <v>#NUM!</v>
      </c>
      <c r="D41">
        <v>10</v>
      </c>
      <c r="E41"/>
      <c r="F41"/>
      <c r="G41"/>
      <c r="H41"/>
    </row>
    <row r="42" spans="1:8" ht="15" hidden="1" x14ac:dyDescent="0.25">
      <c r="A42">
        <f t="shared" si="2"/>
        <v>10</v>
      </c>
      <c r="B42" t="e">
        <f t="shared" si="1"/>
        <v>#NUM!</v>
      </c>
      <c r="C42" t="e">
        <f t="shared" si="3"/>
        <v>#NUM!</v>
      </c>
      <c r="D42">
        <v>11</v>
      </c>
      <c r="E42"/>
      <c r="F42"/>
      <c r="G42"/>
      <c r="H42"/>
    </row>
    <row r="43" spans="1:8" ht="15" hidden="1" x14ac:dyDescent="0.25">
      <c r="A43">
        <f t="shared" si="2"/>
        <v>11</v>
      </c>
      <c r="B43" t="e">
        <f t="shared" si="1"/>
        <v>#NUM!</v>
      </c>
      <c r="C43" t="e">
        <f t="shared" si="3"/>
        <v>#NUM!</v>
      </c>
      <c r="D43">
        <v>12</v>
      </c>
      <c r="E43"/>
      <c r="F43"/>
      <c r="G43"/>
      <c r="H43"/>
    </row>
    <row r="44" spans="1:8" ht="15" hidden="1" x14ac:dyDescent="0.25">
      <c r="A44">
        <f t="shared" si="2"/>
        <v>12</v>
      </c>
      <c r="B44" t="e">
        <f t="shared" si="1"/>
        <v>#NUM!</v>
      </c>
      <c r="C44" t="e">
        <f t="shared" si="3"/>
        <v>#NUM!</v>
      </c>
      <c r="D44">
        <v>13</v>
      </c>
      <c r="E44"/>
      <c r="F44"/>
      <c r="G44"/>
      <c r="H44"/>
    </row>
    <row r="45" spans="1:8" ht="15" hidden="1" x14ac:dyDescent="0.25">
      <c r="A45">
        <f t="shared" si="2"/>
        <v>13</v>
      </c>
      <c r="B45" t="e">
        <f t="shared" si="1"/>
        <v>#NUM!</v>
      </c>
      <c r="C45" t="e">
        <f t="shared" si="3"/>
        <v>#NUM!</v>
      </c>
      <c r="D45">
        <v>14</v>
      </c>
      <c r="E45"/>
      <c r="F45"/>
      <c r="G45"/>
      <c r="H45"/>
    </row>
    <row r="46" spans="1:8" ht="15" hidden="1" x14ac:dyDescent="0.25">
      <c r="A46">
        <f t="shared" si="2"/>
        <v>14</v>
      </c>
      <c r="B46" t="e">
        <f t="shared" si="1"/>
        <v>#NUM!</v>
      </c>
      <c r="C46" t="e">
        <f t="shared" si="3"/>
        <v>#NUM!</v>
      </c>
      <c r="D46">
        <v>15</v>
      </c>
      <c r="E46"/>
      <c r="F46"/>
      <c r="G46"/>
      <c r="H46"/>
    </row>
    <row r="47" spans="1:8" ht="15" hidden="1" x14ac:dyDescent="0.25">
      <c r="A47">
        <f t="shared" si="2"/>
        <v>15</v>
      </c>
      <c r="B47" t="e">
        <f t="shared" si="1"/>
        <v>#NUM!</v>
      </c>
      <c r="C47" t="e">
        <f t="shared" si="3"/>
        <v>#NUM!</v>
      </c>
      <c r="D47">
        <v>16</v>
      </c>
      <c r="E47"/>
      <c r="F47"/>
      <c r="G47"/>
      <c r="H47"/>
    </row>
    <row r="48" spans="1:8" ht="15" hidden="1" x14ac:dyDescent="0.25">
      <c r="A48">
        <f t="shared" si="2"/>
        <v>16</v>
      </c>
      <c r="B48" t="e">
        <f t="shared" si="1"/>
        <v>#NUM!</v>
      </c>
      <c r="C48" t="e">
        <f t="shared" si="3"/>
        <v>#NUM!</v>
      </c>
      <c r="D48">
        <v>17</v>
      </c>
      <c r="E48"/>
      <c r="F48"/>
      <c r="G48"/>
      <c r="H48"/>
    </row>
    <row r="49" spans="1:8" ht="15" hidden="1" x14ac:dyDescent="0.25">
      <c r="A49">
        <f t="shared" si="2"/>
        <v>17</v>
      </c>
      <c r="B49" t="e">
        <f t="shared" si="1"/>
        <v>#NUM!</v>
      </c>
      <c r="C49" t="e">
        <f t="shared" si="3"/>
        <v>#NUM!</v>
      </c>
      <c r="D49">
        <v>18</v>
      </c>
      <c r="E49"/>
      <c r="F49"/>
      <c r="G49"/>
      <c r="H49"/>
    </row>
    <row r="50" spans="1:8" ht="15" hidden="1" x14ac:dyDescent="0.25">
      <c r="A50">
        <f t="shared" si="2"/>
        <v>18</v>
      </c>
      <c r="B50" t="e">
        <f t="shared" si="1"/>
        <v>#NUM!</v>
      </c>
      <c r="C50" t="e">
        <f t="shared" si="3"/>
        <v>#NUM!</v>
      </c>
      <c r="D50">
        <v>19</v>
      </c>
      <c r="E50"/>
      <c r="F50"/>
      <c r="G50"/>
      <c r="H50"/>
    </row>
    <row r="51" spans="1:8" ht="15" hidden="1" x14ac:dyDescent="0.25">
      <c r="A51">
        <f t="shared" si="2"/>
        <v>19</v>
      </c>
      <c r="B51" t="e">
        <f t="shared" si="1"/>
        <v>#NUM!</v>
      </c>
      <c r="C51" t="e">
        <f t="shared" si="3"/>
        <v>#NUM!</v>
      </c>
      <c r="D51">
        <v>20</v>
      </c>
      <c r="E51"/>
      <c r="F51"/>
      <c r="G51"/>
      <c r="H51"/>
    </row>
    <row r="52" spans="1:8" ht="15" hidden="1" x14ac:dyDescent="0.25">
      <c r="A52">
        <f t="shared" si="2"/>
        <v>20</v>
      </c>
      <c r="B52" t="e">
        <f t="shared" si="1"/>
        <v>#NUM!</v>
      </c>
      <c r="C52" t="e">
        <f t="shared" si="3"/>
        <v>#NUM!</v>
      </c>
      <c r="D52">
        <v>21</v>
      </c>
      <c r="E52"/>
      <c r="F52"/>
      <c r="G52"/>
      <c r="H52"/>
    </row>
    <row r="53" spans="1:8" ht="15" hidden="1" x14ac:dyDescent="0.25">
      <c r="A53"/>
      <c r="B53"/>
      <c r="C53"/>
      <c r="D53"/>
      <c r="E53"/>
      <c r="F53"/>
      <c r="G53"/>
      <c r="H53"/>
    </row>
    <row r="54" spans="1:8" ht="15" hidden="1" x14ac:dyDescent="0.25">
      <c r="D54"/>
      <c r="E54"/>
      <c r="F54"/>
      <c r="G54"/>
      <c r="H54"/>
    </row>
    <row r="55" spans="1:8" ht="15" hidden="1" x14ac:dyDescent="0.25">
      <c r="A55" t="s">
        <v>30</v>
      </c>
      <c r="B55"/>
      <c r="C55"/>
      <c r="D55" t="s">
        <v>43</v>
      </c>
      <c r="E55"/>
      <c r="F55"/>
      <c r="G55"/>
      <c r="H55"/>
    </row>
    <row r="56" spans="1:8" ht="15" hidden="1" x14ac:dyDescent="0.25">
      <c r="A56">
        <f t="shared" ref="A56:A61" si="4">F3</f>
        <v>6</v>
      </c>
      <c r="B56" t="e">
        <f t="shared" ref="B56:B69" si="5">EXP($B$28+($B$27*A56))</f>
        <v>#NUM!</v>
      </c>
      <c r="C56" t="e">
        <f t="shared" ref="C56:C69" si="6">B56/(1+B56)</f>
        <v>#NUM!</v>
      </c>
      <c r="D56">
        <v>1</v>
      </c>
      <c r="E56"/>
      <c r="F56"/>
      <c r="G56"/>
      <c r="H56"/>
    </row>
    <row r="57" spans="1:8" ht="15" hidden="1" x14ac:dyDescent="0.25">
      <c r="A57">
        <f t="shared" si="4"/>
        <v>11</v>
      </c>
      <c r="B57" t="e">
        <f t="shared" si="5"/>
        <v>#NUM!</v>
      </c>
      <c r="C57" t="e">
        <f t="shared" si="6"/>
        <v>#NUM!</v>
      </c>
      <c r="D57">
        <v>2</v>
      </c>
      <c r="E57"/>
      <c r="F57"/>
      <c r="G57"/>
      <c r="H57"/>
    </row>
    <row r="58" spans="1:8" ht="15" hidden="1" x14ac:dyDescent="0.25">
      <c r="A58">
        <f t="shared" si="4"/>
        <v>16</v>
      </c>
      <c r="B58" t="e">
        <f t="shared" si="5"/>
        <v>#NUM!</v>
      </c>
      <c r="C58" t="e">
        <f t="shared" si="6"/>
        <v>#NUM!</v>
      </c>
      <c r="D58">
        <v>3</v>
      </c>
      <c r="E58"/>
      <c r="F58"/>
      <c r="G58"/>
      <c r="H58"/>
    </row>
    <row r="59" spans="1:8" ht="15" hidden="1" x14ac:dyDescent="0.25">
      <c r="A59">
        <f t="shared" si="4"/>
        <v>20</v>
      </c>
      <c r="B59" t="e">
        <f t="shared" si="5"/>
        <v>#NUM!</v>
      </c>
      <c r="C59" t="e">
        <f t="shared" si="6"/>
        <v>#NUM!</v>
      </c>
      <c r="D59">
        <v>4</v>
      </c>
      <c r="E59"/>
      <c r="F59"/>
      <c r="G59"/>
      <c r="H59"/>
    </row>
    <row r="60" spans="1:8" ht="15" hidden="1" x14ac:dyDescent="0.25">
      <c r="A60">
        <f t="shared" si="4"/>
        <v>0</v>
      </c>
      <c r="B60" t="e">
        <f t="shared" si="5"/>
        <v>#NUM!</v>
      </c>
      <c r="C60" t="e">
        <f t="shared" si="6"/>
        <v>#NUM!</v>
      </c>
      <c r="D60">
        <v>5</v>
      </c>
      <c r="E60"/>
      <c r="F60"/>
      <c r="G60"/>
      <c r="H60"/>
    </row>
    <row r="61" spans="1:8" ht="15" hidden="1" x14ac:dyDescent="0.25">
      <c r="A61">
        <f t="shared" si="4"/>
        <v>0</v>
      </c>
      <c r="B61" t="e">
        <f t="shared" si="5"/>
        <v>#NUM!</v>
      </c>
      <c r="C61" t="e">
        <f t="shared" si="6"/>
        <v>#NUM!</v>
      </c>
      <c r="D61">
        <v>6</v>
      </c>
      <c r="E61"/>
      <c r="F61"/>
      <c r="G61"/>
      <c r="H61"/>
    </row>
    <row r="62" spans="1:8" ht="15" hidden="1" x14ac:dyDescent="0.25">
      <c r="A62">
        <f t="shared" ref="A62:A65" si="7">F9</f>
        <v>0</v>
      </c>
      <c r="B62" t="e">
        <f t="shared" si="5"/>
        <v>#NUM!</v>
      </c>
      <c r="C62" t="e">
        <f t="shared" si="6"/>
        <v>#NUM!</v>
      </c>
      <c r="D62">
        <v>7</v>
      </c>
      <c r="E62"/>
      <c r="F62"/>
      <c r="G62"/>
      <c r="H62"/>
    </row>
    <row r="63" spans="1:8" ht="15" hidden="1" x14ac:dyDescent="0.25">
      <c r="A63">
        <f t="shared" si="7"/>
        <v>0</v>
      </c>
      <c r="B63" t="e">
        <f t="shared" si="5"/>
        <v>#NUM!</v>
      </c>
      <c r="C63" t="e">
        <f t="shared" si="6"/>
        <v>#NUM!</v>
      </c>
      <c r="D63">
        <v>8</v>
      </c>
      <c r="E63"/>
      <c r="F63"/>
      <c r="G63"/>
      <c r="H63"/>
    </row>
    <row r="64" spans="1:8" ht="15" hidden="1" x14ac:dyDescent="0.25">
      <c r="A64">
        <f t="shared" si="7"/>
        <v>0</v>
      </c>
      <c r="B64" t="e">
        <f t="shared" si="5"/>
        <v>#NUM!</v>
      </c>
      <c r="C64" t="e">
        <f t="shared" si="6"/>
        <v>#NUM!</v>
      </c>
      <c r="D64">
        <v>9</v>
      </c>
      <c r="E64"/>
      <c r="F64"/>
      <c r="G64"/>
      <c r="H64"/>
    </row>
    <row r="65" spans="1:8" ht="15" hidden="1" x14ac:dyDescent="0.25">
      <c r="A65">
        <f t="shared" si="7"/>
        <v>0</v>
      </c>
      <c r="B65" t="e">
        <f t="shared" si="5"/>
        <v>#NUM!</v>
      </c>
      <c r="C65" t="e">
        <f t="shared" si="6"/>
        <v>#NUM!</v>
      </c>
      <c r="D65">
        <v>10</v>
      </c>
      <c r="E65"/>
      <c r="F65"/>
      <c r="G65"/>
      <c r="H65"/>
    </row>
    <row r="66" spans="1:8" ht="15" hidden="1" x14ac:dyDescent="0.25">
      <c r="A66" t="e">
        <f>#REF!</f>
        <v>#REF!</v>
      </c>
      <c r="B66" t="e">
        <f t="shared" si="5"/>
        <v>#NUM!</v>
      </c>
      <c r="C66" t="e">
        <f t="shared" si="6"/>
        <v>#NUM!</v>
      </c>
      <c r="D66">
        <v>11</v>
      </c>
      <c r="E66"/>
      <c r="F66"/>
      <c r="G66"/>
      <c r="H66"/>
    </row>
    <row r="67" spans="1:8" ht="15" hidden="1" x14ac:dyDescent="0.25">
      <c r="A67" t="e">
        <f>#REF!</f>
        <v>#REF!</v>
      </c>
      <c r="B67" t="e">
        <f t="shared" si="5"/>
        <v>#NUM!</v>
      </c>
      <c r="C67" t="e">
        <f t="shared" si="6"/>
        <v>#NUM!</v>
      </c>
      <c r="D67">
        <v>12</v>
      </c>
      <c r="E67"/>
      <c r="F67"/>
      <c r="G67"/>
      <c r="H67"/>
    </row>
    <row r="68" spans="1:8" ht="15" hidden="1" x14ac:dyDescent="0.25">
      <c r="A68" t="e">
        <f>#REF!</f>
        <v>#REF!</v>
      </c>
      <c r="B68" t="e">
        <f t="shared" si="5"/>
        <v>#NUM!</v>
      </c>
      <c r="C68" t="e">
        <f t="shared" si="6"/>
        <v>#NUM!</v>
      </c>
      <c r="D68">
        <v>13</v>
      </c>
      <c r="E68"/>
      <c r="F68"/>
      <c r="G68"/>
      <c r="H68"/>
    </row>
    <row r="69" spans="1:8" ht="15" hidden="1" x14ac:dyDescent="0.25">
      <c r="A69" t="e">
        <f>#REF!</f>
        <v>#REF!</v>
      </c>
      <c r="B69" t="e">
        <f t="shared" si="5"/>
        <v>#NUM!</v>
      </c>
      <c r="C69" t="e">
        <f t="shared" si="6"/>
        <v>#NUM!</v>
      </c>
      <c r="D69">
        <v>14</v>
      </c>
      <c r="E69"/>
      <c r="F69"/>
      <c r="G69"/>
      <c r="H69"/>
    </row>
    <row r="70" spans="1:8" ht="15" hidden="1" x14ac:dyDescent="0.25">
      <c r="A70" t="e">
        <f>#REF!</f>
        <v>#REF!</v>
      </c>
      <c r="B70" t="e">
        <f t="shared" ref="B70:B76" si="8">EXP($B$28+($B$27*A70))</f>
        <v>#NUM!</v>
      </c>
      <c r="C70" t="e">
        <f t="shared" ref="C70:C73" si="9">B70/(1+B70)</f>
        <v>#NUM!</v>
      </c>
      <c r="D70">
        <v>15</v>
      </c>
      <c r="E70"/>
      <c r="F70"/>
      <c r="G70"/>
      <c r="H70"/>
    </row>
    <row r="71" spans="1:8" ht="15" hidden="1" x14ac:dyDescent="0.25">
      <c r="A71" t="e">
        <f>#REF!</f>
        <v>#REF!</v>
      </c>
      <c r="B71" t="e">
        <f t="shared" si="8"/>
        <v>#NUM!</v>
      </c>
      <c r="C71" t="e">
        <f t="shared" si="9"/>
        <v>#NUM!</v>
      </c>
      <c r="D71">
        <v>16</v>
      </c>
      <c r="E71"/>
      <c r="F71"/>
      <c r="G71"/>
      <c r="H71"/>
    </row>
    <row r="72" spans="1:8" ht="15" hidden="1" x14ac:dyDescent="0.25">
      <c r="A72" t="e">
        <f>#REF!</f>
        <v>#REF!</v>
      </c>
      <c r="B72" t="e">
        <f t="shared" si="8"/>
        <v>#NUM!</v>
      </c>
      <c r="C72" t="e">
        <f t="shared" si="9"/>
        <v>#NUM!</v>
      </c>
      <c r="D72">
        <v>17</v>
      </c>
      <c r="E72"/>
      <c r="F72"/>
      <c r="G72"/>
      <c r="H72"/>
    </row>
    <row r="73" spans="1:8" ht="15" hidden="1" x14ac:dyDescent="0.25">
      <c r="A73" t="e">
        <f>#REF!</f>
        <v>#REF!</v>
      </c>
      <c r="B73" t="e">
        <f t="shared" si="8"/>
        <v>#NUM!</v>
      </c>
      <c r="C73" t="e">
        <f t="shared" si="9"/>
        <v>#NUM!</v>
      </c>
      <c r="D73">
        <v>18</v>
      </c>
      <c r="E73"/>
      <c r="F73"/>
      <c r="G73"/>
      <c r="H73"/>
    </row>
    <row r="74" spans="1:8" ht="15" hidden="1" x14ac:dyDescent="0.25">
      <c r="A74" t="e">
        <f>#REF!</f>
        <v>#REF!</v>
      </c>
      <c r="B74" t="e">
        <f t="shared" si="8"/>
        <v>#NUM!</v>
      </c>
      <c r="C74" t="e">
        <f t="shared" ref="C74:C76" si="10">B74/(1+B74)</f>
        <v>#NUM!</v>
      </c>
      <c r="D74">
        <v>19</v>
      </c>
      <c r="E74"/>
      <c r="F74"/>
      <c r="G74"/>
      <c r="H74"/>
    </row>
    <row r="75" spans="1:8" ht="15" hidden="1" x14ac:dyDescent="0.25">
      <c r="A75" t="e">
        <f>#REF!</f>
        <v>#REF!</v>
      </c>
      <c r="B75" t="e">
        <f t="shared" si="8"/>
        <v>#NUM!</v>
      </c>
      <c r="C75" t="e">
        <f t="shared" si="10"/>
        <v>#NUM!</v>
      </c>
      <c r="D75">
        <v>20</v>
      </c>
      <c r="E75"/>
      <c r="F75"/>
      <c r="G75"/>
      <c r="H75"/>
    </row>
    <row r="76" spans="1:8" ht="15" hidden="1" x14ac:dyDescent="0.25">
      <c r="A76">
        <f>F13</f>
        <v>0</v>
      </c>
      <c r="B76" t="e">
        <f t="shared" si="8"/>
        <v>#NUM!</v>
      </c>
      <c r="C76" t="e">
        <f t="shared" si="10"/>
        <v>#NUM!</v>
      </c>
      <c r="D76">
        <v>21</v>
      </c>
      <c r="E76"/>
      <c r="F76"/>
      <c r="G76"/>
      <c r="H76"/>
    </row>
    <row r="77" spans="1:8" ht="15" hidden="1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E138"/>
      <c r="F138"/>
      <c r="G138"/>
      <c r="H138"/>
    </row>
    <row r="139" spans="1:8" ht="15" x14ac:dyDescent="0.25">
      <c r="A139"/>
      <c r="B139"/>
      <c r="C139"/>
      <c r="D139"/>
      <c r="H139"/>
    </row>
    <row r="140" spans="1:8" ht="15" x14ac:dyDescent="0.25">
      <c r="A140"/>
      <c r="B140"/>
      <c r="C140"/>
      <c r="D140"/>
      <c r="H140"/>
    </row>
    <row r="141" spans="1:8" ht="15" x14ac:dyDescent="0.25">
      <c r="A141"/>
      <c r="B141"/>
      <c r="C141"/>
      <c r="D141"/>
      <c r="H141"/>
    </row>
    <row r="142" spans="1:8" ht="15" x14ac:dyDescent="0.25">
      <c r="A142"/>
      <c r="B142"/>
      <c r="C142"/>
      <c r="D142"/>
      <c r="H142"/>
    </row>
    <row r="143" spans="1:8" ht="15" x14ac:dyDescent="0.25">
      <c r="A143"/>
      <c r="B143"/>
      <c r="C143"/>
      <c r="D143"/>
      <c r="H143"/>
    </row>
    <row r="144" spans="1:8" ht="15" x14ac:dyDescent="0.25">
      <c r="A144"/>
      <c r="B144"/>
      <c r="C144"/>
      <c r="D144"/>
      <c r="H144"/>
    </row>
    <row r="145" spans="1:8" ht="15" x14ac:dyDescent="0.25">
      <c r="A145"/>
      <c r="B145"/>
      <c r="C145"/>
      <c r="D145"/>
      <c r="H145"/>
    </row>
    <row r="146" spans="1:8" ht="15" x14ac:dyDescent="0.25">
      <c r="A146"/>
      <c r="B146"/>
      <c r="C146"/>
      <c r="D146"/>
      <c r="H146"/>
    </row>
    <row r="147" spans="1:8" ht="15" x14ac:dyDescent="0.25">
      <c r="A147"/>
      <c r="B147"/>
      <c r="C147"/>
      <c r="D147"/>
      <c r="H147"/>
    </row>
    <row r="148" spans="1:8" ht="15" x14ac:dyDescent="0.25">
      <c r="H148"/>
    </row>
    <row r="163" spans="1:1" x14ac:dyDescent="0.2">
      <c r="A163" s="2" t="s">
        <v>13</v>
      </c>
    </row>
  </sheetData>
  <sheetProtection selectLockedCells="1"/>
  <mergeCells count="3">
    <mergeCell ref="A1:B1"/>
    <mergeCell ref="I2:N2"/>
    <mergeCell ref="I3:N12"/>
  </mergeCells>
  <dataValidations count="2">
    <dataValidation type="decimal" operator="lessThanOrEqual" allowBlank="1" showInputMessage="1" showErrorMessage="1" errorTitle="Improper value" error="Please enter a number less than or equal to the maximum threshold" sqref="F3:F12" xr:uid="{00000000-0002-0000-03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3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2023-05-17T15:16:24Z</dcterms:modified>
</cp:coreProperties>
</file>