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"/>
    </mc:Choice>
  </mc:AlternateContent>
  <xr:revisionPtr revIDLastSave="0" documentId="8_{9B358597-ABB4-4321-8E02-D94E97D279C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6" r:id="rId1"/>
    <sheet name="results_09232020" sheetId="5" r:id="rId2"/>
    <sheet name="Sheet2" sheetId="12" r:id="rId3"/>
    <sheet name="HSI_Buffer" sheetId="10" r:id="rId4"/>
    <sheet name="HSI_Veliger_Survival" sheetId="11" r:id="rId5"/>
    <sheet name="Spatial_Buffer" sheetId="8" r:id="rId6"/>
    <sheet name="Veliger_Survival" sheetId="9" r:id="rId7"/>
  </sheets>
  <calcPr calcId="191029"/>
  <pivotCaches>
    <pivotCache cacheId="0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2" l="1"/>
  <c r="C9" i="12"/>
  <c r="B9" i="12"/>
  <c r="B10" i="12"/>
  <c r="B11" i="12" l="1"/>
  <c r="B12" i="12" s="1"/>
  <c r="B13" i="12" s="1"/>
  <c r="B14" i="12" s="1"/>
  <c r="C11" i="12"/>
  <c r="C12" i="12" s="1"/>
  <c r="C13" i="12" s="1"/>
  <c r="C14" i="12" s="1"/>
  <c r="E24" i="11"/>
  <c r="E25" i="11"/>
  <c r="E26" i="11"/>
  <c r="E27" i="11"/>
  <c r="E28" i="11"/>
  <c r="E29" i="11"/>
  <c r="E23" i="11"/>
  <c r="F23" i="11" s="1"/>
  <c r="E17" i="11"/>
  <c r="F17" i="11" s="1"/>
  <c r="E18" i="11"/>
  <c r="E19" i="11"/>
  <c r="E20" i="11"/>
  <c r="E21" i="11"/>
  <c r="E22" i="11"/>
  <c r="E16" i="11"/>
  <c r="F16" i="11" s="1"/>
  <c r="E10" i="11"/>
  <c r="E11" i="11"/>
  <c r="E12" i="11"/>
  <c r="E13" i="11"/>
  <c r="E14" i="11"/>
  <c r="E15" i="11"/>
  <c r="E9" i="11"/>
  <c r="F9" i="11" s="1"/>
  <c r="F10" i="11"/>
  <c r="F11" i="11"/>
  <c r="F12" i="11"/>
  <c r="F13" i="11"/>
  <c r="F14" i="11"/>
  <c r="F15" i="11"/>
  <c r="F18" i="11"/>
  <c r="F19" i="11"/>
  <c r="F20" i="11"/>
  <c r="F21" i="11"/>
  <c r="F22" i="11"/>
  <c r="F24" i="11"/>
  <c r="F25" i="11"/>
  <c r="F26" i="11"/>
  <c r="F27" i="11"/>
  <c r="F28" i="11"/>
  <c r="F29" i="11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9" i="10"/>
  <c r="E24" i="10"/>
  <c r="E25" i="10"/>
  <c r="E26" i="10"/>
  <c r="E27" i="10"/>
  <c r="E28" i="10"/>
  <c r="E29" i="10"/>
  <c r="E23" i="10"/>
  <c r="E17" i="10"/>
  <c r="E18" i="10"/>
  <c r="E19" i="10"/>
  <c r="E20" i="10"/>
  <c r="E21" i="10"/>
  <c r="E22" i="10"/>
  <c r="E16" i="10"/>
  <c r="E10" i="10"/>
  <c r="E11" i="10"/>
  <c r="E12" i="10"/>
  <c r="E13" i="10"/>
  <c r="E14" i="10"/>
  <c r="E15" i="10"/>
  <c r="E9" i="10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9" i="9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9" i="8"/>
  <c r="E24" i="8"/>
  <c r="E25" i="8"/>
  <c r="E26" i="8"/>
  <c r="E27" i="8"/>
  <c r="E28" i="8"/>
  <c r="E29" i="8"/>
  <c r="E23" i="8"/>
  <c r="E17" i="8"/>
  <c r="E18" i="8"/>
  <c r="E19" i="8"/>
  <c r="E20" i="8"/>
  <c r="E21" i="8"/>
  <c r="E22" i="8"/>
  <c r="E16" i="8"/>
  <c r="E15" i="8"/>
  <c r="E10" i="8"/>
  <c r="E11" i="8"/>
  <c r="E12" i="8"/>
  <c r="E13" i="8"/>
  <c r="E14" i="8"/>
  <c r="E9" i="8"/>
</calcChain>
</file>

<file path=xl/sharedStrings.xml><?xml version="1.0" encoding="utf-8"?>
<sst xmlns="http://schemas.openxmlformats.org/spreadsheetml/2006/main" count="259" uniqueCount="50">
  <si>
    <t>run number</t>
  </si>
  <si>
    <t>parameter</t>
  </si>
  <si>
    <t>survival 0.75</t>
  </si>
  <si>
    <t>survival 0.5</t>
  </si>
  <si>
    <t>survival 0.25</t>
  </si>
  <si>
    <t>null (infest intensity = 100, survival = 1)</t>
  </si>
  <si>
    <t>habitat + survive 0.75</t>
  </si>
  <si>
    <t>habitat + survive 0.5</t>
  </si>
  <si>
    <t>habitat + survive 0.25</t>
  </si>
  <si>
    <t xml:space="preserve">buffer Habitat </t>
  </si>
  <si>
    <t xml:space="preserve">Time Step </t>
  </si>
  <si>
    <t>Total lakes infested</t>
  </si>
  <si>
    <t>Percent difference</t>
  </si>
  <si>
    <t xml:space="preserve">buffer 0.5 null (infest intensity = 100, survival = 1) </t>
  </si>
  <si>
    <t xml:space="preserve">buffer 1.0 null (infest intensity = 100, survival = 1) </t>
  </si>
  <si>
    <t>buffer 100 HSI+Survive 100</t>
  </si>
  <si>
    <t>buffer 50 HSI+Survive 100</t>
  </si>
  <si>
    <t>Row Labels</t>
  </si>
  <si>
    <t>Grand Total</t>
  </si>
  <si>
    <t>Column Labels</t>
  </si>
  <si>
    <t>Sum of Total lakes infested</t>
  </si>
  <si>
    <t xml:space="preserve">buffer 35 null (survival = 100) </t>
  </si>
  <si>
    <t>null boat threshold 50</t>
  </si>
  <si>
    <t>null boat threshold 100</t>
  </si>
  <si>
    <t>null boat threshold 250</t>
  </si>
  <si>
    <t>null boat threshold 500</t>
  </si>
  <si>
    <t>null boat threshold 1000</t>
  </si>
  <si>
    <t>HSI 20% decrease</t>
  </si>
  <si>
    <t>HSI 10% decrease</t>
  </si>
  <si>
    <t>HSI Neutral</t>
  </si>
  <si>
    <t>HSI 10% increase</t>
  </si>
  <si>
    <t>HSO 20% increase</t>
  </si>
  <si>
    <t>null buffer 35 mi</t>
  </si>
  <si>
    <t>null buffer 50 mi</t>
  </si>
  <si>
    <t>null buffer 100 mi</t>
  </si>
  <si>
    <t>null buffer 200 mi</t>
  </si>
  <si>
    <t>null buffer 500 mi</t>
  </si>
  <si>
    <t>X1</t>
  </si>
  <si>
    <t>A1</t>
  </si>
  <si>
    <t>X2</t>
  </si>
  <si>
    <t>A2</t>
  </si>
  <si>
    <t>D</t>
  </si>
  <si>
    <t>D1</t>
  </si>
  <si>
    <t>Z</t>
  </si>
  <si>
    <t>logistic B</t>
  </si>
  <si>
    <t>logistic A</t>
  </si>
  <si>
    <t>report</t>
  </si>
  <si>
    <t>X</t>
  </si>
  <si>
    <t>Biobullet</t>
  </si>
  <si>
    <t>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</si>
</sst>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0" fontId="0" fillId="6" borderId="0" xfId="0" applyNumberFormat="1" applyFill="1"/>
    <xf numFmtId="10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50 boat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results_09232020!$C$2:$C$8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results_09232020!$D$2:$D$8</c:f>
              <c:numCache>
                <c:formatCode>General</c:formatCode>
                <c:ptCount val="7"/>
                <c:pt idx="0">
                  <c:v>11</c:v>
                </c:pt>
                <c:pt idx="1">
                  <c:v>115</c:v>
                </c:pt>
                <c:pt idx="2">
                  <c:v>215</c:v>
                </c:pt>
                <c:pt idx="3">
                  <c:v>261</c:v>
                </c:pt>
                <c:pt idx="4">
                  <c:v>303</c:v>
                </c:pt>
                <c:pt idx="5">
                  <c:v>316</c:v>
                </c:pt>
                <c:pt idx="6">
                  <c:v>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6-43A0-9816-D543C98EB336}"/>
            </c:ext>
          </c:extLst>
        </c:ser>
        <c:ser>
          <c:idx val="1"/>
          <c:order val="1"/>
          <c:tx>
            <c:v>100 boat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results_09232020!$C$9:$C$15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results_09232020!$D$9:$D$15</c:f>
              <c:numCache>
                <c:formatCode>General</c:formatCode>
                <c:ptCount val="7"/>
                <c:pt idx="0">
                  <c:v>11</c:v>
                </c:pt>
                <c:pt idx="1">
                  <c:v>76</c:v>
                </c:pt>
                <c:pt idx="2">
                  <c:v>148</c:v>
                </c:pt>
                <c:pt idx="3">
                  <c:v>173</c:v>
                </c:pt>
                <c:pt idx="4">
                  <c:v>188</c:v>
                </c:pt>
                <c:pt idx="5">
                  <c:v>193</c:v>
                </c:pt>
                <c:pt idx="6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6-43A0-9816-D543C98EB336}"/>
            </c:ext>
          </c:extLst>
        </c:ser>
        <c:ser>
          <c:idx val="2"/>
          <c:order val="2"/>
          <c:tx>
            <c:v>250 boat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results_09232020!$C$16:$C$22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results_09232020!$D$16:$D$22</c:f>
              <c:numCache>
                <c:formatCode>General</c:formatCode>
                <c:ptCount val="7"/>
                <c:pt idx="0">
                  <c:v>11</c:v>
                </c:pt>
                <c:pt idx="1">
                  <c:v>43</c:v>
                </c:pt>
                <c:pt idx="2">
                  <c:v>79</c:v>
                </c:pt>
                <c:pt idx="3">
                  <c:v>95</c:v>
                </c:pt>
                <c:pt idx="4">
                  <c:v>102</c:v>
                </c:pt>
                <c:pt idx="5">
                  <c:v>103</c:v>
                </c:pt>
                <c:pt idx="6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A6-43A0-9816-D543C98EB336}"/>
            </c:ext>
          </c:extLst>
        </c:ser>
        <c:ser>
          <c:idx val="3"/>
          <c:order val="3"/>
          <c:tx>
            <c:v>500 boat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results_09232020!$C$23:$C$29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results_09232020!$D$23:$D$29</c:f>
              <c:numCache>
                <c:formatCode>General</c:formatCode>
                <c:ptCount val="7"/>
                <c:pt idx="0">
                  <c:v>11</c:v>
                </c:pt>
                <c:pt idx="1">
                  <c:v>26</c:v>
                </c:pt>
                <c:pt idx="2">
                  <c:v>42</c:v>
                </c:pt>
                <c:pt idx="3">
                  <c:v>49</c:v>
                </c:pt>
                <c:pt idx="4">
                  <c:v>52</c:v>
                </c:pt>
                <c:pt idx="5">
                  <c:v>54</c:v>
                </c:pt>
                <c:pt idx="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A6-43A0-9816-D543C98EB336}"/>
            </c:ext>
          </c:extLst>
        </c:ser>
        <c:ser>
          <c:idx val="4"/>
          <c:order val="4"/>
          <c:tx>
            <c:v>1000 boat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results_09232020!$C$30:$C$36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results_09232020!$D$30:$D$36</c:f>
              <c:numCache>
                <c:formatCode>General</c:formatCode>
                <c:ptCount val="7"/>
                <c:pt idx="0">
                  <c:v>11</c:v>
                </c:pt>
                <c:pt idx="1">
                  <c:v>20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A6-43A0-9816-D543C98E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154223"/>
        <c:axId val="1111143823"/>
      </c:scatterChart>
      <c:valAx>
        <c:axId val="1111154223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43823"/>
        <c:crosses val="autoZero"/>
        <c:crossBetween val="midCat"/>
      </c:valAx>
      <c:valAx>
        <c:axId val="11111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5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20% decrease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results_09232020!$C$37:$C$43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results_09232020!$D$37:$D$43</c:f>
              <c:numCache>
                <c:formatCode>General</c:formatCode>
                <c:ptCount val="7"/>
                <c:pt idx="0">
                  <c:v>11</c:v>
                </c:pt>
                <c:pt idx="1">
                  <c:v>56</c:v>
                </c:pt>
                <c:pt idx="2">
                  <c:v>92</c:v>
                </c:pt>
                <c:pt idx="3">
                  <c:v>108</c:v>
                </c:pt>
                <c:pt idx="4">
                  <c:v>112</c:v>
                </c:pt>
                <c:pt idx="5">
                  <c:v>115</c:v>
                </c:pt>
                <c:pt idx="6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7-4948-B238-4FA737A1BF1A}"/>
            </c:ext>
          </c:extLst>
        </c:ser>
        <c:ser>
          <c:idx val="1"/>
          <c:order val="1"/>
          <c:tx>
            <c:v>10% decrease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results_09232020!$C$44:$C$50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results_09232020!$D$44:$D$50</c:f>
              <c:numCache>
                <c:formatCode>General</c:formatCode>
                <c:ptCount val="7"/>
                <c:pt idx="0">
                  <c:v>11</c:v>
                </c:pt>
                <c:pt idx="1">
                  <c:v>56</c:v>
                </c:pt>
                <c:pt idx="2">
                  <c:v>93</c:v>
                </c:pt>
                <c:pt idx="3">
                  <c:v>110</c:v>
                </c:pt>
                <c:pt idx="4">
                  <c:v>115</c:v>
                </c:pt>
                <c:pt idx="5">
                  <c:v>117</c:v>
                </c:pt>
                <c:pt idx="6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7-4948-B238-4FA737A1BF1A}"/>
            </c:ext>
          </c:extLst>
        </c:ser>
        <c:ser>
          <c:idx val="2"/>
          <c:order val="2"/>
          <c:tx>
            <c:v>0 change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results_09232020!$C$51:$C$57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results_09232020!$D$51:$D$57</c:f>
              <c:numCache>
                <c:formatCode>General</c:formatCode>
                <c:ptCount val="7"/>
                <c:pt idx="0">
                  <c:v>11</c:v>
                </c:pt>
                <c:pt idx="1">
                  <c:v>56</c:v>
                </c:pt>
                <c:pt idx="2">
                  <c:v>97</c:v>
                </c:pt>
                <c:pt idx="3">
                  <c:v>114</c:v>
                </c:pt>
                <c:pt idx="4">
                  <c:v>122</c:v>
                </c:pt>
                <c:pt idx="5">
                  <c:v>127</c:v>
                </c:pt>
                <c:pt idx="6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E7-4948-B238-4FA737A1BF1A}"/>
            </c:ext>
          </c:extLst>
        </c:ser>
        <c:ser>
          <c:idx val="3"/>
          <c:order val="3"/>
          <c:tx>
            <c:v>10% increase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results_09232020!$C$58:$C$64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results_09232020!$D$58:$D$64</c:f>
              <c:numCache>
                <c:formatCode>General</c:formatCode>
                <c:ptCount val="7"/>
                <c:pt idx="0">
                  <c:v>11</c:v>
                </c:pt>
                <c:pt idx="1">
                  <c:v>57</c:v>
                </c:pt>
                <c:pt idx="2">
                  <c:v>100</c:v>
                </c:pt>
                <c:pt idx="3">
                  <c:v>119</c:v>
                </c:pt>
                <c:pt idx="4">
                  <c:v>128</c:v>
                </c:pt>
                <c:pt idx="5">
                  <c:v>130</c:v>
                </c:pt>
                <c:pt idx="6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E7-4948-B238-4FA737A1BF1A}"/>
            </c:ext>
          </c:extLst>
        </c:ser>
        <c:ser>
          <c:idx val="4"/>
          <c:order val="4"/>
          <c:tx>
            <c:v>20% increase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results_09232020!$C$58:$C$64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results_09232020!$D$65:$D$71</c:f>
              <c:numCache>
                <c:formatCode>General</c:formatCode>
                <c:ptCount val="7"/>
                <c:pt idx="0">
                  <c:v>11</c:v>
                </c:pt>
                <c:pt idx="1">
                  <c:v>61</c:v>
                </c:pt>
                <c:pt idx="2">
                  <c:v>106</c:v>
                </c:pt>
                <c:pt idx="3">
                  <c:v>121</c:v>
                </c:pt>
                <c:pt idx="4">
                  <c:v>130</c:v>
                </c:pt>
                <c:pt idx="5">
                  <c:v>132</c:v>
                </c:pt>
                <c:pt idx="6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E7-4948-B238-4FA737A1B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501759"/>
        <c:axId val="985500927"/>
      </c:scatterChart>
      <c:valAx>
        <c:axId val="985501759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00927"/>
        <c:crosses val="autoZero"/>
        <c:crossBetween val="midCat"/>
      </c:valAx>
      <c:valAx>
        <c:axId val="9855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0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35 mi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results_09232020!$C$58:$C$64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results_09232020!$D$72:$D$78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A-4D15-A45A-2B8D85823E3C}"/>
            </c:ext>
          </c:extLst>
        </c:ser>
        <c:ser>
          <c:idx val="1"/>
          <c:order val="1"/>
          <c:tx>
            <c:v>50 mi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results_09232020!$C$86:$C$92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results_09232020!$D$79:$D$85</c:f>
              <c:numCache>
                <c:formatCode>General</c:formatCode>
                <c:ptCount val="7"/>
                <c:pt idx="0">
                  <c:v>9</c:v>
                </c:pt>
                <c:pt idx="1">
                  <c:v>14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A-4D15-A45A-2B8D85823E3C}"/>
            </c:ext>
          </c:extLst>
        </c:ser>
        <c:ser>
          <c:idx val="2"/>
          <c:order val="2"/>
          <c:tx>
            <c:v>100 mi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results_09232020!$C$86:$C$92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results_09232020!$D$86:$D$92</c:f>
              <c:numCache>
                <c:formatCode>General</c:formatCode>
                <c:ptCount val="7"/>
                <c:pt idx="0">
                  <c:v>11</c:v>
                </c:pt>
                <c:pt idx="1">
                  <c:v>29</c:v>
                </c:pt>
                <c:pt idx="2">
                  <c:v>34</c:v>
                </c:pt>
                <c:pt idx="3">
                  <c:v>45</c:v>
                </c:pt>
                <c:pt idx="4">
                  <c:v>51</c:v>
                </c:pt>
                <c:pt idx="5">
                  <c:v>56</c:v>
                </c:pt>
                <c:pt idx="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6A-4D15-A45A-2B8D85823E3C}"/>
            </c:ext>
          </c:extLst>
        </c:ser>
        <c:ser>
          <c:idx val="3"/>
          <c:order val="3"/>
          <c:tx>
            <c:v>200 mi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results_09232020!$C$93:$C$99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results_09232020!$D$93:$D$99</c:f>
              <c:numCache>
                <c:formatCode>General</c:formatCode>
                <c:ptCount val="7"/>
                <c:pt idx="0">
                  <c:v>11</c:v>
                </c:pt>
                <c:pt idx="1">
                  <c:v>28</c:v>
                </c:pt>
                <c:pt idx="2">
                  <c:v>53</c:v>
                </c:pt>
                <c:pt idx="3">
                  <c:v>64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6A-4D15-A45A-2B8D85823E3C}"/>
            </c:ext>
          </c:extLst>
        </c:ser>
        <c:ser>
          <c:idx val="4"/>
          <c:order val="4"/>
          <c:tx>
            <c:v>500 mi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results_09232020!$C$100:$C$106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results_09232020!$D$100:$D$106</c:f>
              <c:numCache>
                <c:formatCode>General</c:formatCode>
                <c:ptCount val="7"/>
                <c:pt idx="0">
                  <c:v>11</c:v>
                </c:pt>
                <c:pt idx="1">
                  <c:v>70</c:v>
                </c:pt>
                <c:pt idx="2">
                  <c:v>132</c:v>
                </c:pt>
                <c:pt idx="3">
                  <c:v>157</c:v>
                </c:pt>
                <c:pt idx="4">
                  <c:v>166</c:v>
                </c:pt>
                <c:pt idx="5">
                  <c:v>171</c:v>
                </c:pt>
                <c:pt idx="6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6A-4D15-A45A-2B8D85823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153711"/>
        <c:axId val="871164111"/>
      </c:scatterChart>
      <c:valAx>
        <c:axId val="871153711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64111"/>
        <c:crosses val="autoZero"/>
        <c:crossBetween val="midCat"/>
      </c:valAx>
      <c:valAx>
        <c:axId val="8711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5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35 mi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HSI_Buffer!$C$9:$C$15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HSI_Buffer!$F$9:$F$15</c:f>
              <c:numCache>
                <c:formatCode>General</c:formatCode>
                <c:ptCount val="7"/>
                <c:pt idx="0">
                  <c:v>-36.363636363636367</c:v>
                </c:pt>
                <c:pt idx="1">
                  <c:v>-86.842105263157904</c:v>
                </c:pt>
                <c:pt idx="2">
                  <c:v>-93.243243243243242</c:v>
                </c:pt>
                <c:pt idx="3">
                  <c:v>-94.219653179190757</c:v>
                </c:pt>
                <c:pt idx="4">
                  <c:v>-94.680851063829792</c:v>
                </c:pt>
                <c:pt idx="5">
                  <c:v>-94.818652849740943</c:v>
                </c:pt>
                <c:pt idx="6">
                  <c:v>-94.9748743718593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E-4E37-A9CF-6CFC8E924E36}"/>
            </c:ext>
          </c:extLst>
        </c:ser>
        <c:ser>
          <c:idx val="1"/>
          <c:order val="1"/>
          <c:tx>
            <c:v>50 mi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HSI_Buffer!$C$16:$C$22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HSI_Buffer!$F$16:$F$22</c:f>
              <c:numCache>
                <c:formatCode>General</c:formatCode>
                <c:ptCount val="7"/>
                <c:pt idx="0">
                  <c:v>-18.181818181818183</c:v>
                </c:pt>
                <c:pt idx="1">
                  <c:v>-81.578947368421055</c:v>
                </c:pt>
                <c:pt idx="2">
                  <c:v>-89.189189189189193</c:v>
                </c:pt>
                <c:pt idx="3">
                  <c:v>-90.751445086705203</c:v>
                </c:pt>
                <c:pt idx="4">
                  <c:v>-91.489361702127653</c:v>
                </c:pt>
                <c:pt idx="5">
                  <c:v>-91.709844559585491</c:v>
                </c:pt>
                <c:pt idx="6">
                  <c:v>-91.959798994974875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2E-4E37-A9CF-6CFC8E924E36}"/>
            </c:ext>
          </c:extLst>
        </c:ser>
        <c:ser>
          <c:idx val="2"/>
          <c:order val="2"/>
          <c:tx>
            <c:v>100 mi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HSI_Buffer!$C$23:$C$29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HSI_Buffer!$F$23:$F$29</c:f>
              <c:numCache>
                <c:formatCode>General</c:formatCode>
                <c:ptCount val="7"/>
                <c:pt idx="0">
                  <c:v>0</c:v>
                </c:pt>
                <c:pt idx="1">
                  <c:v>-64.473684210526315</c:v>
                </c:pt>
                <c:pt idx="2">
                  <c:v>-79.054054054054063</c:v>
                </c:pt>
                <c:pt idx="3">
                  <c:v>-75.72254335260115</c:v>
                </c:pt>
                <c:pt idx="4">
                  <c:v>-74.468085106382972</c:v>
                </c:pt>
                <c:pt idx="5">
                  <c:v>-72.538860103626945</c:v>
                </c:pt>
                <c:pt idx="6">
                  <c:v>-73.366834170854261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2E-4E37-A9CF-6CFC8E924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689104"/>
        <c:axId val="1676695344"/>
      </c:scatterChart>
      <c:valAx>
        <c:axId val="1676689104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95344"/>
        <c:crosses val="autoZero"/>
        <c:crossBetween val="midCat"/>
      </c:valAx>
      <c:valAx>
        <c:axId val="16766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from Null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75%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HSI_Veliger_Survival!$C$9:$C$15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HSI_Veliger_Survival!$F$9:$F$15</c:f>
              <c:numCache>
                <c:formatCode>0.00</c:formatCode>
                <c:ptCount val="7"/>
                <c:pt idx="0">
                  <c:v>0</c:v>
                </c:pt>
                <c:pt idx="1">
                  <c:v>-39.473684210526315</c:v>
                </c:pt>
                <c:pt idx="2">
                  <c:v>-50.675675675675677</c:v>
                </c:pt>
                <c:pt idx="3">
                  <c:v>-49.710982658959537</c:v>
                </c:pt>
                <c:pt idx="4">
                  <c:v>-47.872340425531917</c:v>
                </c:pt>
                <c:pt idx="5">
                  <c:v>-46.632124352331608</c:v>
                </c:pt>
                <c:pt idx="6">
                  <c:v>-47.738693467336688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4-4231-BD15-F01F73353B02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HSI_Veliger_Survival!$C$16:$C$22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HSI_Veliger_Survival!$F$16:$F$22</c:f>
              <c:numCache>
                <c:formatCode>0.00</c:formatCode>
                <c:ptCount val="7"/>
                <c:pt idx="0">
                  <c:v>0</c:v>
                </c:pt>
                <c:pt idx="1">
                  <c:v>-46.05263157894737</c:v>
                </c:pt>
                <c:pt idx="2">
                  <c:v>-60.810810810810814</c:v>
                </c:pt>
                <c:pt idx="3">
                  <c:v>-64.161849710982651</c:v>
                </c:pt>
                <c:pt idx="4">
                  <c:v>-67.021276595744681</c:v>
                </c:pt>
                <c:pt idx="5">
                  <c:v>-67.875647668393782</c:v>
                </c:pt>
                <c:pt idx="6">
                  <c:v>-68.844221105527637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4-4231-BD15-F01F73353B02}"/>
            </c:ext>
          </c:extLst>
        </c:ser>
        <c:ser>
          <c:idx val="2"/>
          <c:order val="2"/>
          <c:tx>
            <c:v>25%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HSI_Veliger_Survival!$C$23:$C$29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HSI_Veliger_Survival!$F$23:$F$29</c:f>
              <c:numCache>
                <c:formatCode>0.00</c:formatCode>
                <c:ptCount val="7"/>
                <c:pt idx="0">
                  <c:v>0</c:v>
                </c:pt>
                <c:pt idx="1">
                  <c:v>-67.10526315789474</c:v>
                </c:pt>
                <c:pt idx="2">
                  <c:v>-76.351351351351354</c:v>
                </c:pt>
                <c:pt idx="3">
                  <c:v>-79.76878612716763</c:v>
                </c:pt>
                <c:pt idx="4">
                  <c:v>-81.38297872340425</c:v>
                </c:pt>
                <c:pt idx="5">
                  <c:v>-81.865284974093271</c:v>
                </c:pt>
                <c:pt idx="6">
                  <c:v>-82.412060301507537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24-4231-BD15-F01F7335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80400"/>
        <c:axId val="81978320"/>
      </c:scatterChart>
      <c:valAx>
        <c:axId val="81980400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8320"/>
        <c:crosses val="autoZero"/>
        <c:crossBetween val="midCat"/>
      </c:valAx>
      <c:valAx>
        <c:axId val="8197832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Difference from Null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35 mi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Spatial_Buffer!$C$9:$C$15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Spatial_Buffer!$F$9:$F$16</c:f>
              <c:numCache>
                <c:formatCode>0.00</c:formatCode>
                <c:ptCount val="8"/>
                <c:pt idx="0">
                  <c:v>-36.363636363636367</c:v>
                </c:pt>
                <c:pt idx="1">
                  <c:v>-86.842105263157904</c:v>
                </c:pt>
                <c:pt idx="2">
                  <c:v>-93.243243243243242</c:v>
                </c:pt>
                <c:pt idx="3">
                  <c:v>-94.219653179190757</c:v>
                </c:pt>
                <c:pt idx="4">
                  <c:v>-94.680851063829792</c:v>
                </c:pt>
                <c:pt idx="5">
                  <c:v>-94.818652849740943</c:v>
                </c:pt>
                <c:pt idx="6">
                  <c:v>-94.9748743718593</c:v>
                </c:pt>
                <c:pt idx="7">
                  <c:v>-18.181818181818183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A-4051-A044-4120EE7C0D8D}"/>
            </c:ext>
          </c:extLst>
        </c:ser>
        <c:ser>
          <c:idx val="1"/>
          <c:order val="1"/>
          <c:tx>
            <c:v>50 mi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Spatial_Buffer!$C$16:$C$22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Spatial_Buffer!$F$16:$F$22</c:f>
              <c:numCache>
                <c:formatCode>0.00</c:formatCode>
                <c:ptCount val="7"/>
                <c:pt idx="0">
                  <c:v>-18.181818181818183</c:v>
                </c:pt>
                <c:pt idx="1">
                  <c:v>-81.578947368421055</c:v>
                </c:pt>
                <c:pt idx="2">
                  <c:v>-88.513513513513516</c:v>
                </c:pt>
                <c:pt idx="3">
                  <c:v>-90.173410404624278</c:v>
                </c:pt>
                <c:pt idx="4">
                  <c:v>-90.957446808510639</c:v>
                </c:pt>
                <c:pt idx="5">
                  <c:v>-91.191709844559583</c:v>
                </c:pt>
                <c:pt idx="6">
                  <c:v>-91.457286432160799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A-4051-A044-4120EE7C0D8D}"/>
            </c:ext>
          </c:extLst>
        </c:ser>
        <c:ser>
          <c:idx val="2"/>
          <c:order val="2"/>
          <c:tx>
            <c:v>100 mi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Spatial_Buffer!$C$23:$C$29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Spatial_Buffer!$F$23:$F$29</c:f>
              <c:numCache>
                <c:formatCode>0.00</c:formatCode>
                <c:ptCount val="7"/>
                <c:pt idx="0">
                  <c:v>0</c:v>
                </c:pt>
                <c:pt idx="1">
                  <c:v>-61.842105263157897</c:v>
                </c:pt>
                <c:pt idx="2">
                  <c:v>-77.027027027027032</c:v>
                </c:pt>
                <c:pt idx="3">
                  <c:v>-73.988439306358373</c:v>
                </c:pt>
                <c:pt idx="4">
                  <c:v>-72.872340425531917</c:v>
                </c:pt>
                <c:pt idx="5">
                  <c:v>-70.984455958549219</c:v>
                </c:pt>
                <c:pt idx="6">
                  <c:v>-71.859296482412063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AA-4051-A044-4120EE7C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676208"/>
        <c:axId val="1676679120"/>
      </c:scatterChart>
      <c:valAx>
        <c:axId val="1676676208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79120"/>
        <c:crosses val="autoZero"/>
        <c:crossBetween val="midCat"/>
      </c:valAx>
      <c:valAx>
        <c:axId val="16766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Difference from Nul</a:t>
                </a:r>
                <a:r>
                  <a:rPr lang="en-US" baseline="0"/>
                  <a:t>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7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75%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Veliger_Survival!$C$9:$C$15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Veliger_Survival!$F$9:$F$15</c:f>
              <c:numCache>
                <c:formatCode>0.00</c:formatCode>
                <c:ptCount val="7"/>
                <c:pt idx="0">
                  <c:v>0</c:v>
                </c:pt>
                <c:pt idx="1">
                  <c:v>-15.517241379310345</c:v>
                </c:pt>
                <c:pt idx="2">
                  <c:v>-15.315315315315313</c:v>
                </c:pt>
                <c:pt idx="3">
                  <c:v>-25.762711864406779</c:v>
                </c:pt>
                <c:pt idx="4">
                  <c:v>-15.527950310559005</c:v>
                </c:pt>
                <c:pt idx="5">
                  <c:v>-9.3655589123867067</c:v>
                </c:pt>
                <c:pt idx="6">
                  <c:v>-5.9880239520958085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8-4F86-87B5-B1CCF35B1703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Veliger_Survival!$C$16:$C$22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Veliger_Survival!$F$16:$F$22</c:f>
              <c:numCache>
                <c:formatCode>0.00</c:formatCode>
                <c:ptCount val="7"/>
                <c:pt idx="0">
                  <c:v>0</c:v>
                </c:pt>
                <c:pt idx="1">
                  <c:v>-37.068965517241381</c:v>
                </c:pt>
                <c:pt idx="2">
                  <c:v>-33.333333333333329</c:v>
                </c:pt>
                <c:pt idx="3">
                  <c:v>-40.677966101694921</c:v>
                </c:pt>
                <c:pt idx="4">
                  <c:v>-42.546583850931682</c:v>
                </c:pt>
                <c:pt idx="5">
                  <c:v>-43.504531722054381</c:v>
                </c:pt>
                <c:pt idx="6">
                  <c:v>-44.011976047904191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8-4F86-87B5-B1CCF35B1703}"/>
            </c:ext>
          </c:extLst>
        </c:ser>
        <c:ser>
          <c:idx val="2"/>
          <c:order val="2"/>
          <c:tx>
            <c:v>25%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Veliger_Survival!$C$23:$C$29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Veliger_Survival!$F$23:$F$29</c:f>
              <c:numCache>
                <c:formatCode>0.00</c:formatCode>
                <c:ptCount val="7"/>
                <c:pt idx="0">
                  <c:v>0</c:v>
                </c:pt>
                <c:pt idx="1">
                  <c:v>-57.758620689655174</c:v>
                </c:pt>
                <c:pt idx="2">
                  <c:v>-59.45945945945946</c:v>
                </c:pt>
                <c:pt idx="3">
                  <c:v>-63.728813559322028</c:v>
                </c:pt>
                <c:pt idx="4">
                  <c:v>-63.975155279503106</c:v>
                </c:pt>
                <c:pt idx="5">
                  <c:v>-64.048338368580062</c:v>
                </c:pt>
                <c:pt idx="6">
                  <c:v>-64.371257485029943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E8-4F86-87B5-B1CCF35B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678288"/>
        <c:axId val="1676681200"/>
      </c:scatterChart>
      <c:valAx>
        <c:axId val="1676678288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81200"/>
        <c:crosses val="autoZero"/>
        <c:crossBetween val="midCat"/>
      </c:valAx>
      <c:valAx>
        <c:axId val="167668120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Difference</a:t>
                </a:r>
                <a:r>
                  <a:rPr lang="en-US" baseline="0"/>
                  <a:t> from Null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7828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381000</xdr:colOff>
      <xdr:row>15</xdr:row>
      <xdr:rowOff>38100</xdr:rowOff>
    </xdr:from>
    <xdr:ext cx="2533771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3773150" y="2895600"/>
          <a:ext cx="253377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Infest</a:t>
          </a:r>
          <a:r>
            <a:rPr lang="en-US" sz="1600" b="1" baseline="0"/>
            <a:t> intensity and survival</a:t>
          </a:r>
          <a:endParaRPr lang="en-US" sz="1600" b="1"/>
        </a:p>
      </xdr:txBody>
    </xdr:sp>
    <xdr:clientData/>
  </xdr:oneCellAnchor>
  <xdr:oneCellAnchor>
    <xdr:from>
      <xdr:col>12</xdr:col>
      <xdr:colOff>428625</xdr:colOff>
      <xdr:row>50</xdr:row>
      <xdr:rowOff>104775</xdr:rowOff>
    </xdr:from>
    <xdr:ext cx="819455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3820775" y="9629775"/>
          <a:ext cx="81945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Habitat</a:t>
          </a:r>
        </a:p>
      </xdr:txBody>
    </xdr:sp>
    <xdr:clientData/>
  </xdr:oneCellAnchor>
  <xdr:oneCellAnchor>
    <xdr:from>
      <xdr:col>12</xdr:col>
      <xdr:colOff>447675</xdr:colOff>
      <xdr:row>70</xdr:row>
      <xdr:rowOff>57150</xdr:rowOff>
    </xdr:from>
    <xdr:ext cx="1675587" cy="342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839825" y="13392150"/>
          <a:ext cx="167558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Habitat + survival</a:t>
          </a:r>
        </a:p>
      </xdr:txBody>
    </xdr:sp>
    <xdr:clientData/>
  </xdr:oneCellAnchor>
  <xdr:oneCellAnchor>
    <xdr:from>
      <xdr:col>12</xdr:col>
      <xdr:colOff>322792</xdr:colOff>
      <xdr:row>87</xdr:row>
      <xdr:rowOff>31750</xdr:rowOff>
    </xdr:from>
    <xdr:ext cx="4351640" cy="342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4620875" y="16144875"/>
          <a:ext cx="435164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null, buffer 35</a:t>
          </a:r>
          <a:r>
            <a:rPr lang="en-US" sz="1600" b="1" baseline="0"/>
            <a:t> null, buffer 50 null, buffer 100 null</a:t>
          </a:r>
          <a:endParaRPr lang="en-US" sz="1600" b="1"/>
        </a:p>
      </xdr:txBody>
    </xdr:sp>
    <xdr:clientData/>
  </xdr:oneCellAnchor>
  <xdr:oneCellAnchor>
    <xdr:from>
      <xdr:col>12</xdr:col>
      <xdr:colOff>301625</xdr:colOff>
      <xdr:row>161</xdr:row>
      <xdr:rowOff>15875</xdr:rowOff>
    </xdr:from>
    <xdr:ext cx="1011752" cy="342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4599708" y="29834417"/>
          <a:ext cx="101175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 baseline="0"/>
            <a:t>buffer 50 </a:t>
          </a:r>
          <a:endParaRPr lang="en-US" sz="1600" b="1"/>
        </a:p>
      </xdr:txBody>
    </xdr:sp>
    <xdr:clientData/>
  </xdr:oneCellAnchor>
  <xdr:oneCellAnchor>
    <xdr:from>
      <xdr:col>12</xdr:col>
      <xdr:colOff>0</xdr:colOff>
      <xdr:row>187</xdr:row>
      <xdr:rowOff>0</xdr:rowOff>
    </xdr:from>
    <xdr:ext cx="1115755" cy="34278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4298083" y="34633958"/>
          <a:ext cx="111575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 baseline="0"/>
            <a:t>buffer 100 </a:t>
          </a:r>
          <a:endParaRPr lang="en-US" sz="1600" b="1"/>
        </a:p>
      </xdr:txBody>
    </xdr:sp>
    <xdr:clientData/>
  </xdr:oneCellAnchor>
  <xdr:twoCellAnchor>
    <xdr:from>
      <xdr:col>5</xdr:col>
      <xdr:colOff>213360</xdr:colOff>
      <xdr:row>2</xdr:row>
      <xdr:rowOff>26670</xdr:rowOff>
    </xdr:from>
    <xdr:to>
      <xdr:col>12</xdr:col>
      <xdr:colOff>571500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C5D72-3E8F-45E1-ABC4-008D57ED1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</xdr:colOff>
      <xdr:row>36</xdr:row>
      <xdr:rowOff>72390</xdr:rowOff>
    </xdr:from>
    <xdr:to>
      <xdr:col>12</xdr:col>
      <xdr:colOff>426720</xdr:colOff>
      <xdr:row>51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427C20-3265-4527-8029-4A64E6D7E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281940</xdr:colOff>
      <xdr:row>76</xdr:row>
      <xdr:rowOff>102870</xdr:rowOff>
    </xdr:from>
    <xdr:to>
      <xdr:col>13</xdr:col>
      <xdr:colOff>38100</xdr:colOff>
      <xdr:row>91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1E518C-8A42-4368-AD3B-0520A9945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</xdr:row>
      <xdr:rowOff>133350</xdr:rowOff>
    </xdr:from>
    <xdr:to>
      <xdr:col>13</xdr:col>
      <xdr:colOff>350520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77D2D-AEDE-4DC0-BC6A-15D3A7494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</xdr:row>
      <xdr:rowOff>19050</xdr:rowOff>
    </xdr:from>
    <xdr:to>
      <xdr:col>14</xdr:col>
      <xdr:colOff>502920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38C17-B222-4DE0-9FE8-34F4C0CF9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2</xdr:row>
      <xdr:rowOff>95250</xdr:rowOff>
    </xdr:from>
    <xdr:to>
      <xdr:col>15</xdr:col>
      <xdr:colOff>7620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5CE8-DC31-4338-9932-035AB9B82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7</xdr:row>
      <xdr:rowOff>11430</xdr:rowOff>
    </xdr:from>
    <xdr:to>
      <xdr:col>15</xdr:col>
      <xdr:colOff>449580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5D5FB-B9EA-45D9-8AFF-FC2CA1E1E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illo, Carra C ERDC-RDE-EL-MS CIV" refreshedDate="44791.525880671295" createdVersion="7" refreshedVersion="7" minRefreshableVersion="3" recordCount="224" xr:uid="{A7F705FE-0F17-4916-B49B-FCEBDC9669BD}">
  <cacheSource type="worksheet">
    <worksheetSource ref="A1:D225" sheet="results_09232020"/>
  </cacheSource>
  <cacheFields count="5">
    <cacheField name="run number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parameter" numFmtId="0">
      <sharedItems/>
    </cacheField>
    <cacheField name="Time Step 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Total lakes infested" numFmtId="0">
      <sharedItems containsSemiMixedTypes="0" containsString="0" containsNumber="1" containsInteger="1" minValue="6" maxValue="334"/>
    </cacheField>
    <cacheField name="Percent dif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s v="null (infest intensity = 100, survival = 1)"/>
    <x v="0"/>
    <n v="11"/>
    <m/>
  </r>
  <r>
    <x v="0"/>
    <s v="null (infest intensity = 100, survival = 1)"/>
    <x v="1"/>
    <n v="116"/>
    <m/>
  </r>
  <r>
    <x v="0"/>
    <s v="null (infest intensity = 100, survival = 1)"/>
    <x v="2"/>
    <n v="222"/>
    <m/>
  </r>
  <r>
    <x v="0"/>
    <s v="null (infest intensity = 100, survival = 1)"/>
    <x v="3"/>
    <n v="295"/>
    <m/>
  </r>
  <r>
    <x v="0"/>
    <s v="null (infest intensity = 100, survival = 1)"/>
    <x v="4"/>
    <n v="322"/>
    <m/>
  </r>
  <r>
    <x v="0"/>
    <s v="null (infest intensity = 100, survival = 1)"/>
    <x v="5"/>
    <n v="331"/>
    <m/>
  </r>
  <r>
    <x v="0"/>
    <s v="null (infest intensity = 100, survival = 1)"/>
    <x v="6"/>
    <n v="334"/>
    <m/>
  </r>
  <r>
    <x v="1"/>
    <s v="survival 0.75"/>
    <x v="0"/>
    <n v="11"/>
    <m/>
  </r>
  <r>
    <x v="1"/>
    <s v="survival 0.75"/>
    <x v="1"/>
    <n v="98"/>
    <m/>
  </r>
  <r>
    <x v="1"/>
    <s v="survival 0.75"/>
    <x v="2"/>
    <n v="188"/>
    <m/>
  </r>
  <r>
    <x v="1"/>
    <s v="survival 0.75"/>
    <x v="3"/>
    <n v="219"/>
    <m/>
  </r>
  <r>
    <x v="1"/>
    <s v="survival 0.75"/>
    <x v="4"/>
    <n v="272"/>
    <m/>
  </r>
  <r>
    <x v="1"/>
    <s v="survival 0.75"/>
    <x v="5"/>
    <n v="300"/>
    <m/>
  </r>
  <r>
    <x v="1"/>
    <s v="survival 0.75"/>
    <x v="6"/>
    <n v="314"/>
    <m/>
  </r>
  <r>
    <x v="2"/>
    <s v="survival 0.5"/>
    <x v="0"/>
    <n v="11"/>
    <m/>
  </r>
  <r>
    <x v="2"/>
    <s v="survival 0.5"/>
    <x v="1"/>
    <n v="73"/>
    <m/>
  </r>
  <r>
    <x v="2"/>
    <s v="survival 0.5"/>
    <x v="2"/>
    <n v="148"/>
    <m/>
  </r>
  <r>
    <x v="2"/>
    <s v="survival 0.5"/>
    <x v="3"/>
    <n v="175"/>
    <m/>
  </r>
  <r>
    <x v="2"/>
    <s v="survival 0.5"/>
    <x v="4"/>
    <n v="185"/>
    <m/>
  </r>
  <r>
    <x v="2"/>
    <s v="survival 0.5"/>
    <x v="5"/>
    <n v="187"/>
    <m/>
  </r>
  <r>
    <x v="2"/>
    <s v="survival 0.5"/>
    <x v="6"/>
    <n v="187"/>
    <m/>
  </r>
  <r>
    <x v="3"/>
    <s v="survival 0.25"/>
    <x v="0"/>
    <n v="11"/>
    <m/>
  </r>
  <r>
    <x v="3"/>
    <s v="survival 0.25"/>
    <x v="1"/>
    <n v="49"/>
    <m/>
  </r>
  <r>
    <x v="3"/>
    <s v="survival 0.25"/>
    <x v="2"/>
    <n v="90"/>
    <m/>
  </r>
  <r>
    <x v="3"/>
    <s v="survival 0.25"/>
    <x v="3"/>
    <n v="107"/>
    <m/>
  </r>
  <r>
    <x v="3"/>
    <s v="survival 0.25"/>
    <x v="4"/>
    <n v="116"/>
    <m/>
  </r>
  <r>
    <x v="3"/>
    <s v="survival 0.25"/>
    <x v="5"/>
    <n v="119"/>
    <m/>
  </r>
  <r>
    <x v="3"/>
    <s v="survival 0.25"/>
    <x v="6"/>
    <n v="119"/>
    <m/>
  </r>
  <r>
    <x v="4"/>
    <s v="Habitat "/>
    <x v="0"/>
    <n v="11"/>
    <m/>
  </r>
  <r>
    <x v="4"/>
    <s v="Habitat "/>
    <x v="1"/>
    <n v="87"/>
    <m/>
  </r>
  <r>
    <x v="4"/>
    <s v="Habitat "/>
    <x v="2"/>
    <n v="159"/>
    <m/>
  </r>
  <r>
    <x v="4"/>
    <s v="Habitat "/>
    <x v="3"/>
    <n v="196"/>
    <m/>
  </r>
  <r>
    <x v="4"/>
    <s v="Habitat "/>
    <x v="4"/>
    <n v="211"/>
    <m/>
  </r>
  <r>
    <x v="4"/>
    <s v="Habitat "/>
    <x v="5"/>
    <n v="215"/>
    <m/>
  </r>
  <r>
    <x v="4"/>
    <s v="Habitat "/>
    <x v="6"/>
    <n v="216"/>
    <m/>
  </r>
  <r>
    <x v="5"/>
    <s v="habitat + survive 0.75"/>
    <x v="0"/>
    <n v="11"/>
    <m/>
  </r>
  <r>
    <x v="5"/>
    <s v="habitat + survive 0.75"/>
    <x v="1"/>
    <n v="73"/>
    <m/>
  </r>
  <r>
    <x v="5"/>
    <s v="habitat + survive 0.75"/>
    <x v="2"/>
    <n v="130"/>
    <m/>
  </r>
  <r>
    <x v="5"/>
    <s v="habitat + survive 0.75"/>
    <x v="3"/>
    <n v="154"/>
    <m/>
  </r>
  <r>
    <x v="5"/>
    <s v="habitat + survive 0.75"/>
    <x v="4"/>
    <n v="179"/>
    <m/>
  </r>
  <r>
    <x v="5"/>
    <s v="habitat + survive 0.75"/>
    <x v="5"/>
    <n v="188"/>
    <m/>
  </r>
  <r>
    <x v="5"/>
    <s v="habitat + survive 0.75"/>
    <x v="6"/>
    <n v="191"/>
    <m/>
  </r>
  <r>
    <x v="6"/>
    <s v="habitat + survive 0.5"/>
    <x v="0"/>
    <n v="11"/>
    <m/>
  </r>
  <r>
    <x v="6"/>
    <s v="habitat + survive 0.5"/>
    <x v="1"/>
    <n v="54"/>
    <m/>
  </r>
  <r>
    <x v="6"/>
    <s v="habitat + survive 0.5"/>
    <x v="2"/>
    <n v="96"/>
    <m/>
  </r>
  <r>
    <x v="6"/>
    <s v="habitat + survive 0.5"/>
    <x v="3"/>
    <n v="116"/>
    <m/>
  </r>
  <r>
    <x v="6"/>
    <s v="habitat + survive 0.5"/>
    <x v="4"/>
    <n v="127"/>
    <m/>
  </r>
  <r>
    <x v="6"/>
    <s v="habitat + survive 0.5"/>
    <x v="5"/>
    <n v="133"/>
    <m/>
  </r>
  <r>
    <x v="6"/>
    <s v="habitat + survive 0.5"/>
    <x v="6"/>
    <n v="133"/>
    <m/>
  </r>
  <r>
    <x v="7"/>
    <s v="habitat + survive 0.25"/>
    <x v="0"/>
    <n v="11"/>
    <m/>
  </r>
  <r>
    <x v="7"/>
    <s v="habitat + survive 0.25"/>
    <x v="1"/>
    <n v="39"/>
    <m/>
  </r>
  <r>
    <x v="7"/>
    <s v="habitat + survive 0.25"/>
    <x v="2"/>
    <n v="59"/>
    <m/>
  </r>
  <r>
    <x v="7"/>
    <s v="habitat + survive 0.25"/>
    <x v="3"/>
    <n v="63"/>
    <m/>
  </r>
  <r>
    <x v="7"/>
    <s v="habitat + survive 0.25"/>
    <x v="4"/>
    <n v="64"/>
    <m/>
  </r>
  <r>
    <x v="7"/>
    <s v="habitat + survive 0.25"/>
    <x v="5"/>
    <n v="64"/>
    <m/>
  </r>
  <r>
    <x v="7"/>
    <s v="habitat + survive 0.25"/>
    <x v="6"/>
    <n v="64"/>
    <m/>
  </r>
  <r>
    <x v="8"/>
    <s v="buffer null (infest intensity = 100, survival = 1) "/>
    <x v="0"/>
    <n v="7"/>
    <m/>
  </r>
  <r>
    <x v="8"/>
    <s v="buffer null (infest intensity = 100, survival = 1) "/>
    <x v="1"/>
    <n v="10"/>
    <m/>
  </r>
  <r>
    <x v="8"/>
    <s v="buffer null (infest intensity = 100, survival = 1) "/>
    <x v="2"/>
    <n v="10"/>
    <m/>
  </r>
  <r>
    <x v="8"/>
    <s v="buffer null (infest intensity = 100, survival = 1) "/>
    <x v="3"/>
    <n v="10"/>
    <m/>
  </r>
  <r>
    <x v="8"/>
    <s v="buffer null (infest intensity = 100, survival = 1) "/>
    <x v="4"/>
    <n v="10"/>
    <m/>
  </r>
  <r>
    <x v="8"/>
    <s v="buffer null (infest intensity = 100, survival = 1) "/>
    <x v="5"/>
    <n v="10"/>
    <m/>
  </r>
  <r>
    <x v="8"/>
    <s v="buffer null (infest intensity = 100, survival = 1) "/>
    <x v="6"/>
    <n v="10"/>
    <m/>
  </r>
  <r>
    <x v="9"/>
    <s v="buffer survival 0.75"/>
    <x v="0"/>
    <n v="7"/>
    <m/>
  </r>
  <r>
    <x v="9"/>
    <s v="buffer survival 0.75"/>
    <x v="1"/>
    <n v="10"/>
    <m/>
  </r>
  <r>
    <x v="9"/>
    <s v="buffer survival 0.75"/>
    <x v="2"/>
    <n v="10"/>
    <m/>
  </r>
  <r>
    <x v="9"/>
    <s v="buffer survival 0.75"/>
    <x v="3"/>
    <n v="10"/>
    <m/>
  </r>
  <r>
    <x v="9"/>
    <s v="buffer survival 0.75"/>
    <x v="4"/>
    <n v="10"/>
    <m/>
  </r>
  <r>
    <x v="9"/>
    <s v="buffer survival 0.75"/>
    <x v="5"/>
    <n v="10"/>
    <m/>
  </r>
  <r>
    <x v="9"/>
    <s v="buffer survival 0.75"/>
    <x v="6"/>
    <n v="10"/>
    <m/>
  </r>
  <r>
    <x v="10"/>
    <s v="buffer survival 0.5"/>
    <x v="0"/>
    <n v="7"/>
    <m/>
  </r>
  <r>
    <x v="10"/>
    <s v="buffer survival 0.5"/>
    <x v="1"/>
    <n v="10"/>
    <m/>
  </r>
  <r>
    <x v="10"/>
    <s v="buffer survival 0.5"/>
    <x v="2"/>
    <n v="10"/>
    <m/>
  </r>
  <r>
    <x v="10"/>
    <s v="buffer survival 0.5"/>
    <x v="3"/>
    <n v="10"/>
    <m/>
  </r>
  <r>
    <x v="10"/>
    <s v="buffer survival 0.5"/>
    <x v="4"/>
    <n v="10"/>
    <m/>
  </r>
  <r>
    <x v="10"/>
    <s v="buffer survival 0.5"/>
    <x v="5"/>
    <n v="10"/>
    <m/>
  </r>
  <r>
    <x v="10"/>
    <s v="buffer survival 0.5"/>
    <x v="6"/>
    <n v="10"/>
    <m/>
  </r>
  <r>
    <x v="11"/>
    <s v="buffer survival 0.25"/>
    <x v="0"/>
    <n v="7"/>
    <m/>
  </r>
  <r>
    <x v="11"/>
    <s v="buffer survival 0.25"/>
    <x v="1"/>
    <n v="10"/>
    <m/>
  </r>
  <r>
    <x v="11"/>
    <s v="buffer survival 0.25"/>
    <x v="2"/>
    <n v="10"/>
    <m/>
  </r>
  <r>
    <x v="11"/>
    <s v="buffer survival 0.25"/>
    <x v="3"/>
    <n v="10"/>
    <m/>
  </r>
  <r>
    <x v="11"/>
    <s v="buffer survival 0.25"/>
    <x v="4"/>
    <n v="10"/>
    <m/>
  </r>
  <r>
    <x v="11"/>
    <s v="buffer survival 0.25"/>
    <x v="5"/>
    <n v="10"/>
    <m/>
  </r>
  <r>
    <x v="11"/>
    <s v="buffer survival 0.25"/>
    <x v="6"/>
    <n v="10"/>
    <m/>
  </r>
  <r>
    <x v="12"/>
    <s v="buffer Habitat "/>
    <x v="0"/>
    <n v="7"/>
    <m/>
  </r>
  <r>
    <x v="12"/>
    <s v="buffer Habitat "/>
    <x v="1"/>
    <n v="10"/>
    <m/>
  </r>
  <r>
    <x v="12"/>
    <s v="buffer Habitat "/>
    <x v="2"/>
    <n v="10"/>
    <m/>
  </r>
  <r>
    <x v="12"/>
    <s v="buffer Habitat "/>
    <x v="3"/>
    <n v="10"/>
    <m/>
  </r>
  <r>
    <x v="12"/>
    <s v="buffer Habitat "/>
    <x v="4"/>
    <n v="10"/>
    <m/>
  </r>
  <r>
    <x v="12"/>
    <s v="buffer Habitat "/>
    <x v="5"/>
    <n v="10"/>
    <m/>
  </r>
  <r>
    <x v="12"/>
    <s v="buffer Habitat "/>
    <x v="6"/>
    <n v="10"/>
    <m/>
  </r>
  <r>
    <x v="13"/>
    <s v="buffer habitat + survive 0.75"/>
    <x v="0"/>
    <n v="7"/>
    <m/>
  </r>
  <r>
    <x v="13"/>
    <s v="buffer habitat + survive 0.75"/>
    <x v="1"/>
    <n v="10"/>
    <m/>
  </r>
  <r>
    <x v="13"/>
    <s v="buffer habitat + survive 0.75"/>
    <x v="2"/>
    <n v="10"/>
    <m/>
  </r>
  <r>
    <x v="13"/>
    <s v="buffer habitat + survive 0.75"/>
    <x v="3"/>
    <n v="10"/>
    <m/>
  </r>
  <r>
    <x v="13"/>
    <s v="buffer habitat + survive 0.75"/>
    <x v="4"/>
    <n v="10"/>
    <m/>
  </r>
  <r>
    <x v="13"/>
    <s v="buffer habitat + survive 0.75"/>
    <x v="5"/>
    <n v="10"/>
    <m/>
  </r>
  <r>
    <x v="13"/>
    <s v="buffer habitat + survive 0.75"/>
    <x v="6"/>
    <n v="10"/>
    <m/>
  </r>
  <r>
    <x v="14"/>
    <s v="buffer habitat + survive 0.5"/>
    <x v="0"/>
    <n v="7"/>
    <m/>
  </r>
  <r>
    <x v="14"/>
    <s v="buffer habitat + survive 0.5"/>
    <x v="1"/>
    <n v="10"/>
    <m/>
  </r>
  <r>
    <x v="14"/>
    <s v="buffer habitat + survive 0.5"/>
    <x v="2"/>
    <n v="10"/>
    <m/>
  </r>
  <r>
    <x v="14"/>
    <s v="buffer habitat + survive 0.5"/>
    <x v="3"/>
    <n v="10"/>
    <m/>
  </r>
  <r>
    <x v="14"/>
    <s v="buffer habitat + survive 0.5"/>
    <x v="4"/>
    <n v="10"/>
    <m/>
  </r>
  <r>
    <x v="14"/>
    <s v="buffer habitat + survive 0.5"/>
    <x v="5"/>
    <n v="10"/>
    <m/>
  </r>
  <r>
    <x v="14"/>
    <s v="buffer habitat + survive 0.5"/>
    <x v="6"/>
    <n v="10"/>
    <m/>
  </r>
  <r>
    <x v="15"/>
    <s v="buffer habitat + survive 0.25"/>
    <x v="0"/>
    <n v="7"/>
    <m/>
  </r>
  <r>
    <x v="15"/>
    <s v="buffer habitat + survive 0.25"/>
    <x v="1"/>
    <n v="10"/>
    <m/>
  </r>
  <r>
    <x v="15"/>
    <s v="buffer habitat + survive 0.25"/>
    <x v="2"/>
    <n v="10"/>
    <m/>
  </r>
  <r>
    <x v="15"/>
    <s v="buffer habitat + survive 0.25"/>
    <x v="3"/>
    <n v="10"/>
    <m/>
  </r>
  <r>
    <x v="15"/>
    <s v="buffer habitat + survive 0.25"/>
    <x v="4"/>
    <n v="10"/>
    <m/>
  </r>
  <r>
    <x v="15"/>
    <s v="buffer habitat + survive 0.25"/>
    <x v="5"/>
    <n v="10"/>
    <m/>
  </r>
  <r>
    <x v="15"/>
    <s v="buffer habitat + survive 0.25"/>
    <x v="6"/>
    <n v="10"/>
    <m/>
  </r>
  <r>
    <x v="16"/>
    <s v="buffer 0.5 null (infest intensity = 100, survival = 1) "/>
    <x v="0"/>
    <n v="9"/>
    <m/>
  </r>
  <r>
    <x v="16"/>
    <s v="buffer 0.5 null (infest intensity = 100, survival = 1) "/>
    <x v="1"/>
    <n v="14"/>
    <m/>
  </r>
  <r>
    <x v="16"/>
    <s v="buffer 0.5 null (infest intensity = 100, survival = 1) "/>
    <x v="2"/>
    <n v="17"/>
    <m/>
  </r>
  <r>
    <x v="16"/>
    <s v="buffer 0.5 null (infest intensity = 100, survival = 1) "/>
    <x v="3"/>
    <n v="20"/>
    <m/>
  </r>
  <r>
    <x v="16"/>
    <s v="buffer 0.5 null (infest intensity = 100, survival = 1) "/>
    <x v="4"/>
    <n v="20"/>
    <m/>
  </r>
  <r>
    <x v="16"/>
    <s v="buffer 0.5 null (infest intensity = 100, survival = 1) "/>
    <x v="5"/>
    <n v="20"/>
    <m/>
  </r>
  <r>
    <x v="16"/>
    <s v="buffer 0.5 null (infest intensity = 100, survival = 1) "/>
    <x v="6"/>
    <n v="20"/>
    <m/>
  </r>
  <r>
    <x v="17"/>
    <s v="buffer 0.5 survive 75"/>
    <x v="0"/>
    <n v="9"/>
    <m/>
  </r>
  <r>
    <x v="17"/>
    <s v="buffer 0.5 survive 75"/>
    <x v="1"/>
    <n v="14"/>
    <m/>
  </r>
  <r>
    <x v="17"/>
    <s v="buffer 0.5 survive 75"/>
    <x v="2"/>
    <n v="17"/>
    <m/>
  </r>
  <r>
    <x v="17"/>
    <s v="buffer 0.5 survive 75"/>
    <x v="3"/>
    <n v="19"/>
    <m/>
  </r>
  <r>
    <x v="17"/>
    <s v="buffer 0.5 survive 75"/>
    <x v="4"/>
    <n v="19"/>
    <m/>
  </r>
  <r>
    <x v="17"/>
    <s v="buffer 0.5 survive 75"/>
    <x v="5"/>
    <n v="19"/>
    <m/>
  </r>
  <r>
    <x v="17"/>
    <s v="buffer 0.5 survive 75"/>
    <x v="6"/>
    <n v="19"/>
    <m/>
  </r>
  <r>
    <x v="18"/>
    <s v="buffer 0.5 survive 50"/>
    <x v="0"/>
    <n v="9"/>
    <m/>
  </r>
  <r>
    <x v="18"/>
    <s v="buffer 0.5 survive 50"/>
    <x v="1"/>
    <n v="14"/>
    <m/>
  </r>
  <r>
    <x v="18"/>
    <s v="buffer 0.5 survive 50"/>
    <x v="2"/>
    <n v="17"/>
    <m/>
  </r>
  <r>
    <x v="18"/>
    <s v="buffer 0.5 survive 50"/>
    <x v="3"/>
    <n v="18"/>
    <m/>
  </r>
  <r>
    <x v="18"/>
    <s v="buffer 0.5 survive 50"/>
    <x v="4"/>
    <n v="18"/>
    <m/>
  </r>
  <r>
    <x v="18"/>
    <s v="buffer 0.5 survive 50"/>
    <x v="5"/>
    <n v="18"/>
    <m/>
  </r>
  <r>
    <x v="18"/>
    <s v="buffer 0.5 survive 50"/>
    <x v="6"/>
    <n v="18"/>
    <m/>
  </r>
  <r>
    <x v="19"/>
    <s v="Buffer 0.5 Survive 25"/>
    <x v="0"/>
    <n v="9"/>
    <m/>
  </r>
  <r>
    <x v="19"/>
    <s v="Buffer 0.5 Survive 25"/>
    <x v="1"/>
    <n v="14"/>
    <m/>
  </r>
  <r>
    <x v="19"/>
    <s v="Buffer 0.5 Survive 25"/>
    <x v="2"/>
    <n v="16"/>
    <m/>
  </r>
  <r>
    <x v="19"/>
    <s v="Buffer 0.5 Survive 25"/>
    <x v="3"/>
    <n v="17"/>
    <m/>
  </r>
  <r>
    <x v="19"/>
    <s v="Buffer 0.5 Survive 25"/>
    <x v="4"/>
    <n v="18"/>
    <m/>
  </r>
  <r>
    <x v="19"/>
    <s v="Buffer 0.5 Survive 25"/>
    <x v="5"/>
    <n v="18"/>
    <m/>
  </r>
  <r>
    <x v="19"/>
    <s v="Buffer 0.5 Survive 25"/>
    <x v="6"/>
    <n v="18"/>
    <m/>
  </r>
  <r>
    <x v="20"/>
    <s v="buffer 0.5 habitat + survive 0.75"/>
    <x v="0"/>
    <n v="9"/>
    <m/>
  </r>
  <r>
    <x v="20"/>
    <s v="buffer 0.5 habitat + survive 0.75"/>
    <x v="1"/>
    <n v="14"/>
    <m/>
  </r>
  <r>
    <x v="20"/>
    <s v="buffer 0.5 habitat + survive 0.75"/>
    <x v="2"/>
    <n v="16"/>
    <m/>
  </r>
  <r>
    <x v="20"/>
    <s v="buffer 0.5 habitat + survive 0.75"/>
    <x v="3"/>
    <n v="16"/>
    <m/>
  </r>
  <r>
    <x v="20"/>
    <s v="buffer 0.5 habitat + survive 0.75"/>
    <x v="4"/>
    <n v="16"/>
    <m/>
  </r>
  <r>
    <x v="20"/>
    <s v="buffer 0.5 habitat + survive 0.75"/>
    <x v="5"/>
    <n v="16"/>
    <m/>
  </r>
  <r>
    <x v="20"/>
    <s v="buffer 0.5 habitat + survive 0.75"/>
    <x v="6"/>
    <n v="16"/>
    <m/>
  </r>
  <r>
    <x v="21"/>
    <s v="buffer 0.5 habitat + survive 0.5"/>
    <x v="0"/>
    <n v="9"/>
    <m/>
  </r>
  <r>
    <x v="21"/>
    <s v="buffer 0.5 habitat + survive 0.5"/>
    <x v="1"/>
    <n v="14"/>
    <m/>
  </r>
  <r>
    <x v="21"/>
    <s v="buffer 0.5 habitat + survive 0.5"/>
    <x v="2"/>
    <n v="16"/>
    <m/>
  </r>
  <r>
    <x v="21"/>
    <s v="buffer 0.5 habitat + survive 0.5"/>
    <x v="3"/>
    <n v="16"/>
    <m/>
  </r>
  <r>
    <x v="21"/>
    <s v="buffer 0.5 habitat + survive 0.5"/>
    <x v="4"/>
    <n v="16"/>
    <m/>
  </r>
  <r>
    <x v="21"/>
    <s v="buffer 0.5 habitat + survive 0.5"/>
    <x v="5"/>
    <n v="16"/>
    <m/>
  </r>
  <r>
    <x v="21"/>
    <s v="buffer 0.5 habitat + survive 0.5"/>
    <x v="6"/>
    <n v="16"/>
    <m/>
  </r>
  <r>
    <x v="22"/>
    <s v="buffer 0.5 habitat + survive 0.25"/>
    <x v="0"/>
    <n v="9"/>
    <m/>
  </r>
  <r>
    <x v="22"/>
    <s v="buffer 0.5 habitat + survive 0.25"/>
    <x v="1"/>
    <n v="14"/>
    <m/>
  </r>
  <r>
    <x v="22"/>
    <s v="buffer 0.5 habitat + survive 0.25"/>
    <x v="2"/>
    <n v="15"/>
    <m/>
  </r>
  <r>
    <x v="22"/>
    <s v="buffer 0.5 habitat + survive 0.25"/>
    <x v="3"/>
    <n v="15"/>
    <m/>
  </r>
  <r>
    <x v="22"/>
    <s v="buffer 0.5 habitat + survive 0.25"/>
    <x v="4"/>
    <n v="15"/>
    <m/>
  </r>
  <r>
    <x v="22"/>
    <s v="buffer 0.5 habitat + survive 0.25"/>
    <x v="5"/>
    <n v="15"/>
    <m/>
  </r>
  <r>
    <x v="22"/>
    <s v="buffer 0.5 habitat + survive 0.25"/>
    <x v="6"/>
    <n v="15"/>
    <m/>
  </r>
  <r>
    <x v="23"/>
    <s v="buffer 1.0 null (infest intensity = 100, survival = 1) "/>
    <x v="0"/>
    <n v="11"/>
    <m/>
  </r>
  <r>
    <x v="23"/>
    <s v="buffer 1.0 null (infest intensity = 100, survival = 1) "/>
    <x v="1"/>
    <n v="31"/>
    <m/>
  </r>
  <r>
    <x v="23"/>
    <s v="buffer 1.0 null (infest intensity = 100, survival = 1) "/>
    <x v="2"/>
    <n v="43"/>
    <m/>
  </r>
  <r>
    <x v="23"/>
    <s v="buffer 1.0 null (infest intensity = 100, survival = 1) "/>
    <x v="3"/>
    <n v="53"/>
    <m/>
  </r>
  <r>
    <x v="23"/>
    <s v="buffer 1.0 null (infest intensity = 100, survival = 1) "/>
    <x v="4"/>
    <n v="62"/>
    <m/>
  </r>
  <r>
    <x v="23"/>
    <s v="buffer 1.0 null (infest intensity = 100, survival = 1) "/>
    <x v="5"/>
    <n v="71"/>
    <m/>
  </r>
  <r>
    <x v="23"/>
    <s v="buffer 1.0 null (infest intensity = 100, survival = 1) "/>
    <x v="6"/>
    <n v="74"/>
    <m/>
  </r>
  <r>
    <x v="24"/>
    <s v="buffer 50 HSI+Survive 100"/>
    <x v="0"/>
    <n v="11"/>
    <m/>
  </r>
  <r>
    <x v="24"/>
    <s v="buffer 50 HSI+Survive 100"/>
    <x v="1"/>
    <n v="14"/>
    <m/>
  </r>
  <r>
    <x v="24"/>
    <s v="buffer 50 HSI+Survive 100"/>
    <x v="2"/>
    <n v="16"/>
    <m/>
  </r>
  <r>
    <x v="24"/>
    <s v="buffer 50 HSI+Survive 100"/>
    <x v="3"/>
    <n v="17"/>
    <m/>
  </r>
  <r>
    <x v="24"/>
    <s v="buffer 50 HSI+Survive 100"/>
    <x v="4"/>
    <n v="17"/>
    <m/>
  </r>
  <r>
    <x v="24"/>
    <s v="buffer 50 HSI+Survive 100"/>
    <x v="5"/>
    <n v="17"/>
    <m/>
  </r>
  <r>
    <x v="24"/>
    <s v="buffer 50 HSI+Survive 100"/>
    <x v="6"/>
    <n v="17"/>
    <m/>
  </r>
  <r>
    <x v="25"/>
    <s v="buffer 1.0 survive 75"/>
    <x v="0"/>
    <n v="11"/>
    <m/>
  </r>
  <r>
    <x v="25"/>
    <s v="buffer 1.0 survive 75"/>
    <x v="1"/>
    <n v="26"/>
    <m/>
  </r>
  <r>
    <x v="25"/>
    <s v="buffer 1.0 survive 75"/>
    <x v="2"/>
    <n v="33"/>
    <m/>
  </r>
  <r>
    <x v="25"/>
    <s v="buffer 1.0 survive 75"/>
    <x v="3"/>
    <n v="46"/>
    <m/>
  </r>
  <r>
    <x v="25"/>
    <s v="buffer 1.0 survive 75"/>
    <x v="4"/>
    <n v="54"/>
    <m/>
  </r>
  <r>
    <x v="25"/>
    <s v="buffer 1.0 survive 75"/>
    <x v="5"/>
    <n v="61"/>
    <m/>
  </r>
  <r>
    <x v="25"/>
    <s v="buffer 1.0 survive 75"/>
    <x v="6"/>
    <n v="63"/>
    <m/>
  </r>
  <r>
    <x v="26"/>
    <s v="buffer 1.0 survive 50"/>
    <x v="0"/>
    <n v="11"/>
    <m/>
  </r>
  <r>
    <x v="26"/>
    <s v="buffer 1.0 survive 50"/>
    <x v="1"/>
    <n v="24"/>
    <m/>
  </r>
  <r>
    <x v="26"/>
    <s v="buffer 1.0 survive 50"/>
    <x v="2"/>
    <n v="30"/>
    <m/>
  </r>
  <r>
    <x v="26"/>
    <s v="buffer 1.0 survive 50"/>
    <x v="3"/>
    <n v="42"/>
    <m/>
  </r>
  <r>
    <x v="26"/>
    <s v="buffer 1.0 survive 50"/>
    <x v="4"/>
    <n v="50"/>
    <m/>
  </r>
  <r>
    <x v="26"/>
    <s v="buffer 1.0 survive 50"/>
    <x v="5"/>
    <n v="55"/>
    <m/>
  </r>
  <r>
    <x v="26"/>
    <s v="buffer 1.0 survive 50"/>
    <x v="6"/>
    <n v="56"/>
    <m/>
  </r>
  <r>
    <x v="27"/>
    <s v="buffer 1.0 survive 25"/>
    <x v="0"/>
    <n v="11"/>
    <m/>
  </r>
  <r>
    <x v="27"/>
    <s v="buffer 1.0 survive 25"/>
    <x v="1"/>
    <n v="20"/>
    <m/>
  </r>
  <r>
    <x v="27"/>
    <s v="buffer 1.0 survive 25"/>
    <x v="2"/>
    <n v="23"/>
    <m/>
  </r>
  <r>
    <x v="27"/>
    <s v="buffer 1.0 survive 25"/>
    <x v="3"/>
    <n v="23"/>
    <m/>
  </r>
  <r>
    <x v="27"/>
    <s v="buffer 1.0 survive 25"/>
    <x v="4"/>
    <n v="23"/>
    <m/>
  </r>
  <r>
    <x v="27"/>
    <s v="buffer 1.0 survive 25"/>
    <x v="5"/>
    <n v="23"/>
    <m/>
  </r>
  <r>
    <x v="27"/>
    <s v="buffer 1.0 survive 25"/>
    <x v="6"/>
    <n v="23"/>
    <m/>
  </r>
  <r>
    <x v="28"/>
    <s v="buffer 100 HSI+Survive 100"/>
    <x v="0"/>
    <n v="11"/>
    <m/>
  </r>
  <r>
    <x v="28"/>
    <s v="buffer 100 HSI+Survive 100"/>
    <x v="1"/>
    <n v="28"/>
    <m/>
  </r>
  <r>
    <x v="28"/>
    <s v="buffer 100 HSI+Survive 100"/>
    <x v="2"/>
    <n v="6"/>
    <m/>
  </r>
  <r>
    <x v="28"/>
    <s v="buffer 100 HSI+Survive 100"/>
    <x v="3"/>
    <n v="45"/>
    <m/>
  </r>
  <r>
    <x v="28"/>
    <s v="buffer 100 HSI+Survive 100"/>
    <x v="4"/>
    <n v="56"/>
    <m/>
  </r>
  <r>
    <x v="28"/>
    <s v="buffer 100 HSI+Survive 100"/>
    <x v="5"/>
    <n v="64"/>
    <m/>
  </r>
  <r>
    <x v="28"/>
    <s v="buffer 100 HSI+Survive 100"/>
    <x v="6"/>
    <n v="65"/>
    <m/>
  </r>
  <r>
    <x v="29"/>
    <s v="buffer 1.0 habitat + survive 0.75"/>
    <x v="0"/>
    <n v="11"/>
    <m/>
  </r>
  <r>
    <x v="29"/>
    <s v="buffer 1.0 habitat + survive 0.75"/>
    <x v="1"/>
    <n v="24"/>
    <m/>
  </r>
  <r>
    <x v="29"/>
    <s v="buffer 1.0 habitat + survive 0.75"/>
    <x v="2"/>
    <n v="30"/>
    <m/>
  </r>
  <r>
    <x v="29"/>
    <s v="buffer 1.0 habitat + survive 0.75"/>
    <x v="3"/>
    <n v="44"/>
    <m/>
  </r>
  <r>
    <x v="29"/>
    <s v="buffer 1.0 habitat + survive 0.75"/>
    <x v="4"/>
    <n v="52"/>
    <m/>
  </r>
  <r>
    <x v="29"/>
    <s v="buffer 1.0 habitat + survive 0.75"/>
    <x v="5"/>
    <n v="59"/>
    <m/>
  </r>
  <r>
    <x v="29"/>
    <s v="buffer 1.0 habitat + survive 0.75"/>
    <x v="6"/>
    <n v="60"/>
    <m/>
  </r>
  <r>
    <x v="30"/>
    <s v="buffer 1.0 habitat + survive 0.5"/>
    <x v="0"/>
    <n v="11"/>
    <m/>
  </r>
  <r>
    <x v="30"/>
    <s v="buffer 1.0 habitat + survive 0.5"/>
    <x v="1"/>
    <n v="22"/>
    <m/>
  </r>
  <r>
    <x v="30"/>
    <s v="buffer 1.0 habitat + survive 0.5"/>
    <x v="2"/>
    <n v="27"/>
    <m/>
  </r>
  <r>
    <x v="30"/>
    <s v="buffer 1.0 habitat + survive 0.5"/>
    <x v="3"/>
    <n v="38"/>
    <m/>
  </r>
  <r>
    <x v="30"/>
    <s v="buffer 1.0 habitat + survive 0.5"/>
    <x v="4"/>
    <n v="45"/>
    <m/>
  </r>
  <r>
    <x v="30"/>
    <s v="buffer 1.0 habitat + survive 0.5"/>
    <x v="5"/>
    <n v="50"/>
    <m/>
  </r>
  <r>
    <x v="30"/>
    <s v="buffer 1.0 habitat + survive 0.5"/>
    <x v="6"/>
    <n v="51"/>
    <m/>
  </r>
  <r>
    <x v="31"/>
    <s v="buffer 1.0 habitat + survive 0.25"/>
    <x v="0"/>
    <n v="11"/>
    <m/>
  </r>
  <r>
    <x v="31"/>
    <s v="buffer 1.0 habitat + survive 0.25"/>
    <x v="1"/>
    <n v="19"/>
    <m/>
  </r>
  <r>
    <x v="31"/>
    <s v="buffer 1.0 habitat + survive 0.25"/>
    <x v="2"/>
    <n v="21"/>
    <m/>
  </r>
  <r>
    <x v="31"/>
    <s v="buffer 1.0 habitat + survive 0.25"/>
    <x v="3"/>
    <n v="21"/>
    <m/>
  </r>
  <r>
    <x v="31"/>
    <s v="buffer 1.0 habitat + survive 0.25"/>
    <x v="4"/>
    <n v="21"/>
    <m/>
  </r>
  <r>
    <x v="31"/>
    <s v="buffer 1.0 habitat + survive 0.25"/>
    <x v="5"/>
    <n v="21"/>
    <m/>
  </r>
  <r>
    <x v="31"/>
    <s v="buffer 1.0 habitat + survive 0.25"/>
    <x v="6"/>
    <n v="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0223F-BBDC-4AB5-89EF-4E3827CB5C2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2" firstHeaderRow="1" firstDataRow="2" firstDataCol="1"/>
  <pivotFields count="5">
    <pivotField axis="axisCol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x="29"/>
        <item x="30"/>
        <item x="3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 v="28"/>
    </i>
    <i>
      <x v="29"/>
    </i>
    <i>
      <x v="30"/>
    </i>
    <i>
      <x v="31"/>
    </i>
    <i t="grand">
      <x/>
    </i>
  </colItems>
  <dataFields count="1">
    <dataField name="Sum of Total lakes infested" fld="3" showDataAs="percentDiff" baseField="0" baseItem="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2D08-0E4D-47BD-9C9A-A69D14722641}">
  <dimension ref="A3:F12"/>
  <sheetViews>
    <sheetView workbookViewId="0">
      <selection activeCell="C5" sqref="C5:C11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5" width="8" bestFit="1" customWidth="1"/>
    <col min="6" max="7" width="10.77734375" bestFit="1" customWidth="1"/>
    <col min="8" max="8" width="9" bestFit="1" customWidth="1"/>
    <col min="9" max="9" width="8" bestFit="1" customWidth="1"/>
    <col min="10" max="17" width="7" bestFit="1" customWidth="1"/>
    <col min="18" max="21" width="8" bestFit="1" customWidth="1"/>
    <col min="22" max="24" width="7" bestFit="1" customWidth="1"/>
    <col min="25" max="25" width="8" bestFit="1" customWidth="1"/>
    <col min="26" max="26" width="7" bestFit="1" customWidth="1"/>
    <col min="27" max="32" width="8" bestFit="1" customWidth="1"/>
    <col min="33" max="33" width="7" bestFit="1" customWidth="1"/>
    <col min="34" max="34" width="10.77734375" bestFit="1" customWidth="1"/>
  </cols>
  <sheetData>
    <row r="3" spans="1:6" x14ac:dyDescent="0.3">
      <c r="A3" s="8" t="s">
        <v>20</v>
      </c>
      <c r="B3" s="8" t="s">
        <v>19</v>
      </c>
    </row>
    <row r="4" spans="1:6" x14ac:dyDescent="0.3">
      <c r="A4" s="8" t="s">
        <v>17</v>
      </c>
      <c r="B4">
        <v>29</v>
      </c>
      <c r="C4">
        <v>30</v>
      </c>
      <c r="D4">
        <v>31</v>
      </c>
      <c r="E4">
        <v>32</v>
      </c>
      <c r="F4" t="s">
        <v>18</v>
      </c>
    </row>
    <row r="5" spans="1:6" x14ac:dyDescent="0.3">
      <c r="A5" s="9">
        <v>0</v>
      </c>
      <c r="B5" s="1"/>
      <c r="C5" s="1">
        <v>0</v>
      </c>
      <c r="D5" s="1">
        <v>0</v>
      </c>
      <c r="E5" s="1">
        <v>0</v>
      </c>
      <c r="F5" s="1"/>
    </row>
    <row r="6" spans="1:6" x14ac:dyDescent="0.3">
      <c r="A6" s="9">
        <v>1</v>
      </c>
      <c r="B6" s="1"/>
      <c r="C6" s="1">
        <v>-0.14285714285714285</v>
      </c>
      <c r="D6" s="1">
        <v>-0.21428571428571427</v>
      </c>
      <c r="E6" s="1">
        <v>-0.32142857142857145</v>
      </c>
      <c r="F6" s="1"/>
    </row>
    <row r="7" spans="1:6" x14ac:dyDescent="0.3">
      <c r="A7" s="9">
        <v>2</v>
      </c>
      <c r="B7" s="1"/>
      <c r="C7" s="1">
        <v>4</v>
      </c>
      <c r="D7" s="1">
        <v>3.5</v>
      </c>
      <c r="E7" s="1">
        <v>2.5</v>
      </c>
      <c r="F7" s="1"/>
    </row>
    <row r="8" spans="1:6" x14ac:dyDescent="0.3">
      <c r="A8" s="9">
        <v>3</v>
      </c>
      <c r="B8" s="1"/>
      <c r="C8" s="1">
        <v>-2.2222222222222223E-2</v>
      </c>
      <c r="D8" s="1">
        <v>-0.15555555555555556</v>
      </c>
      <c r="E8" s="1">
        <v>-0.53333333333333333</v>
      </c>
      <c r="F8" s="1"/>
    </row>
    <row r="9" spans="1:6" x14ac:dyDescent="0.3">
      <c r="A9" s="9">
        <v>4</v>
      </c>
      <c r="B9" s="1"/>
      <c r="C9" s="1">
        <v>-7.1428571428571425E-2</v>
      </c>
      <c r="D9" s="1">
        <v>-0.19642857142857142</v>
      </c>
      <c r="E9" s="1">
        <v>-0.625</v>
      </c>
      <c r="F9" s="1"/>
    </row>
    <row r="10" spans="1:6" x14ac:dyDescent="0.3">
      <c r="A10" s="9">
        <v>5</v>
      </c>
      <c r="B10" s="1"/>
      <c r="C10" s="1">
        <v>-7.8125E-2</v>
      </c>
      <c r="D10" s="1">
        <v>-0.21875</v>
      </c>
      <c r="E10" s="1">
        <v>-0.671875</v>
      </c>
      <c r="F10" s="1"/>
    </row>
    <row r="11" spans="1:6" x14ac:dyDescent="0.3">
      <c r="A11" s="9">
        <v>6</v>
      </c>
      <c r="B11" s="1"/>
      <c r="C11" s="1">
        <v>-7.6923076923076927E-2</v>
      </c>
      <c r="D11" s="1">
        <v>-0.2153846153846154</v>
      </c>
      <c r="E11" s="1">
        <v>-0.67692307692307696</v>
      </c>
      <c r="F11" s="1"/>
    </row>
    <row r="12" spans="1:6" x14ac:dyDescent="0.3">
      <c r="A12" s="9" t="s">
        <v>18</v>
      </c>
      <c r="B12" s="1"/>
      <c r="C12" s="1">
        <v>1.8181818181818181E-2</v>
      </c>
      <c r="D12" s="1">
        <v>-0.11272727272727273</v>
      </c>
      <c r="E12" s="1">
        <v>-0.50909090909090904</v>
      </c>
      <c r="F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5"/>
  <sheetViews>
    <sheetView tabSelected="1" topLeftCell="A46" zoomScaleNormal="100" workbookViewId="0">
      <selection activeCell="J62" sqref="J62"/>
    </sheetView>
  </sheetViews>
  <sheetFormatPr defaultColWidth="8.77734375" defaultRowHeight="14.4" x14ac:dyDescent="0.3"/>
  <cols>
    <col min="1" max="1" width="11.44140625" bestFit="1" customWidth="1"/>
    <col min="2" max="2" width="37" bestFit="1" customWidth="1"/>
    <col min="3" max="3" width="15.44140625" customWidth="1"/>
    <col min="4" max="4" width="18.44140625" customWidth="1"/>
    <col min="10" max="10" width="11" bestFit="1" customWidth="1"/>
  </cols>
  <sheetData>
    <row r="1" spans="1:4" x14ac:dyDescent="0.3">
      <c r="A1" t="s">
        <v>0</v>
      </c>
      <c r="B1" t="s">
        <v>1</v>
      </c>
      <c r="C1" t="s">
        <v>10</v>
      </c>
      <c r="D1" t="s">
        <v>11</v>
      </c>
    </row>
    <row r="2" spans="1:4" x14ac:dyDescent="0.3">
      <c r="A2">
        <v>1</v>
      </c>
      <c r="B2" t="s">
        <v>22</v>
      </c>
      <c r="C2">
        <v>1</v>
      </c>
      <c r="D2" s="6">
        <v>11</v>
      </c>
    </row>
    <row r="3" spans="1:4" x14ac:dyDescent="0.3">
      <c r="A3">
        <v>1</v>
      </c>
      <c r="B3" t="s">
        <v>22</v>
      </c>
      <c r="C3">
        <v>2</v>
      </c>
      <c r="D3">
        <v>115</v>
      </c>
    </row>
    <row r="4" spans="1:4" x14ac:dyDescent="0.3">
      <c r="A4">
        <v>1</v>
      </c>
      <c r="B4" t="s">
        <v>22</v>
      </c>
      <c r="C4">
        <v>3</v>
      </c>
      <c r="D4">
        <v>215</v>
      </c>
    </row>
    <row r="5" spans="1:4" x14ac:dyDescent="0.3">
      <c r="A5">
        <v>1</v>
      </c>
      <c r="B5" t="s">
        <v>22</v>
      </c>
      <c r="C5">
        <v>4</v>
      </c>
      <c r="D5">
        <v>261</v>
      </c>
    </row>
    <row r="6" spans="1:4" x14ac:dyDescent="0.3">
      <c r="A6">
        <v>1</v>
      </c>
      <c r="B6" t="s">
        <v>22</v>
      </c>
      <c r="C6">
        <v>5</v>
      </c>
      <c r="D6">
        <v>303</v>
      </c>
    </row>
    <row r="7" spans="1:4" x14ac:dyDescent="0.3">
      <c r="A7">
        <v>1</v>
      </c>
      <c r="B7" t="s">
        <v>22</v>
      </c>
      <c r="C7">
        <v>6</v>
      </c>
      <c r="D7">
        <v>316</v>
      </c>
    </row>
    <row r="8" spans="1:4" x14ac:dyDescent="0.3">
      <c r="A8">
        <v>1</v>
      </c>
      <c r="B8" t="s">
        <v>22</v>
      </c>
      <c r="C8">
        <v>7</v>
      </c>
      <c r="D8">
        <v>317</v>
      </c>
    </row>
    <row r="9" spans="1:4" x14ac:dyDescent="0.3">
      <c r="A9" s="2">
        <v>2</v>
      </c>
      <c r="B9" s="11" t="s">
        <v>23</v>
      </c>
      <c r="C9">
        <v>1</v>
      </c>
      <c r="D9" s="6">
        <v>11</v>
      </c>
    </row>
    <row r="10" spans="1:4" x14ac:dyDescent="0.3">
      <c r="A10" s="2">
        <v>2</v>
      </c>
      <c r="B10" s="11" t="s">
        <v>23</v>
      </c>
      <c r="C10">
        <v>2</v>
      </c>
      <c r="D10">
        <v>76</v>
      </c>
    </row>
    <row r="11" spans="1:4" x14ac:dyDescent="0.3">
      <c r="A11" s="2">
        <v>2</v>
      </c>
      <c r="B11" s="11" t="s">
        <v>23</v>
      </c>
      <c r="C11">
        <v>3</v>
      </c>
      <c r="D11">
        <v>148</v>
      </c>
    </row>
    <row r="12" spans="1:4" x14ac:dyDescent="0.3">
      <c r="A12" s="2">
        <v>2</v>
      </c>
      <c r="B12" s="11" t="s">
        <v>23</v>
      </c>
      <c r="C12">
        <v>4</v>
      </c>
      <c r="D12">
        <v>173</v>
      </c>
    </row>
    <row r="13" spans="1:4" x14ac:dyDescent="0.3">
      <c r="A13" s="2">
        <v>2</v>
      </c>
      <c r="B13" s="11" t="s">
        <v>23</v>
      </c>
      <c r="C13">
        <v>5</v>
      </c>
      <c r="D13">
        <v>188</v>
      </c>
    </row>
    <row r="14" spans="1:4" x14ac:dyDescent="0.3">
      <c r="A14" s="2">
        <v>2</v>
      </c>
      <c r="B14" s="11" t="s">
        <v>23</v>
      </c>
      <c r="C14">
        <v>6</v>
      </c>
      <c r="D14">
        <v>193</v>
      </c>
    </row>
    <row r="15" spans="1:4" x14ac:dyDescent="0.3">
      <c r="A15" s="2">
        <v>2</v>
      </c>
      <c r="B15" s="11" t="s">
        <v>23</v>
      </c>
      <c r="C15">
        <v>7</v>
      </c>
      <c r="D15">
        <v>199</v>
      </c>
    </row>
    <row r="16" spans="1:4" x14ac:dyDescent="0.3">
      <c r="A16" s="2">
        <v>3</v>
      </c>
      <c r="B16" s="12" t="s">
        <v>24</v>
      </c>
      <c r="C16">
        <v>1</v>
      </c>
      <c r="D16" s="6">
        <v>11</v>
      </c>
    </row>
    <row r="17" spans="1:4" x14ac:dyDescent="0.3">
      <c r="A17" s="2">
        <v>3</v>
      </c>
      <c r="B17" s="12" t="s">
        <v>24</v>
      </c>
      <c r="C17">
        <v>2</v>
      </c>
      <c r="D17">
        <v>43</v>
      </c>
    </row>
    <row r="18" spans="1:4" x14ac:dyDescent="0.3">
      <c r="A18" s="2">
        <v>3</v>
      </c>
      <c r="B18" s="12" t="s">
        <v>24</v>
      </c>
      <c r="C18">
        <v>3</v>
      </c>
      <c r="D18">
        <v>79</v>
      </c>
    </row>
    <row r="19" spans="1:4" x14ac:dyDescent="0.3">
      <c r="A19" s="2">
        <v>3</v>
      </c>
      <c r="B19" s="12" t="s">
        <v>24</v>
      </c>
      <c r="C19">
        <v>4</v>
      </c>
      <c r="D19">
        <v>95</v>
      </c>
    </row>
    <row r="20" spans="1:4" x14ac:dyDescent="0.3">
      <c r="A20" s="2">
        <v>3</v>
      </c>
      <c r="B20" s="12" t="s">
        <v>24</v>
      </c>
      <c r="C20">
        <v>5</v>
      </c>
      <c r="D20">
        <v>102</v>
      </c>
    </row>
    <row r="21" spans="1:4" x14ac:dyDescent="0.3">
      <c r="A21" s="2">
        <v>3</v>
      </c>
      <c r="B21" s="12" t="s">
        <v>24</v>
      </c>
      <c r="C21">
        <v>6</v>
      </c>
      <c r="D21">
        <v>103</v>
      </c>
    </row>
    <row r="22" spans="1:4" x14ac:dyDescent="0.3">
      <c r="A22" s="2">
        <v>3</v>
      </c>
      <c r="B22" s="12" t="s">
        <v>24</v>
      </c>
      <c r="C22">
        <v>7</v>
      </c>
      <c r="D22">
        <v>103</v>
      </c>
    </row>
    <row r="23" spans="1:4" x14ac:dyDescent="0.3">
      <c r="A23" s="2">
        <v>4</v>
      </c>
      <c r="B23" s="3" t="s">
        <v>25</v>
      </c>
      <c r="C23">
        <v>1</v>
      </c>
      <c r="D23" s="7">
        <v>11</v>
      </c>
    </row>
    <row r="24" spans="1:4" x14ac:dyDescent="0.3">
      <c r="A24" s="2">
        <v>4</v>
      </c>
      <c r="B24" s="3" t="s">
        <v>25</v>
      </c>
      <c r="C24">
        <v>2</v>
      </c>
      <c r="D24">
        <v>26</v>
      </c>
    </row>
    <row r="25" spans="1:4" x14ac:dyDescent="0.3">
      <c r="A25" s="2">
        <v>4</v>
      </c>
      <c r="B25" s="3" t="s">
        <v>25</v>
      </c>
      <c r="C25">
        <v>3</v>
      </c>
      <c r="D25">
        <v>42</v>
      </c>
    </row>
    <row r="26" spans="1:4" x14ac:dyDescent="0.3">
      <c r="A26" s="2">
        <v>4</v>
      </c>
      <c r="B26" s="3" t="s">
        <v>25</v>
      </c>
      <c r="C26">
        <v>4</v>
      </c>
      <c r="D26">
        <v>49</v>
      </c>
    </row>
    <row r="27" spans="1:4" x14ac:dyDescent="0.3">
      <c r="A27" s="2">
        <v>4</v>
      </c>
      <c r="B27" s="3" t="s">
        <v>25</v>
      </c>
      <c r="C27">
        <v>5</v>
      </c>
      <c r="D27">
        <v>52</v>
      </c>
    </row>
    <row r="28" spans="1:4" x14ac:dyDescent="0.3">
      <c r="A28" s="2">
        <v>4</v>
      </c>
      <c r="B28" s="3" t="s">
        <v>25</v>
      </c>
      <c r="C28">
        <v>6</v>
      </c>
      <c r="D28">
        <v>54</v>
      </c>
    </row>
    <row r="29" spans="1:4" x14ac:dyDescent="0.3">
      <c r="A29" s="2">
        <v>4</v>
      </c>
      <c r="B29" s="3" t="s">
        <v>25</v>
      </c>
      <c r="C29">
        <v>7</v>
      </c>
      <c r="D29">
        <v>55</v>
      </c>
    </row>
    <row r="30" spans="1:4" x14ac:dyDescent="0.3">
      <c r="A30" s="3">
        <v>5</v>
      </c>
      <c r="B30" s="11" t="s">
        <v>26</v>
      </c>
      <c r="C30">
        <v>1</v>
      </c>
      <c r="D30" s="6">
        <v>11</v>
      </c>
    </row>
    <row r="31" spans="1:4" x14ac:dyDescent="0.3">
      <c r="A31" s="3">
        <v>5</v>
      </c>
      <c r="B31" s="11" t="s">
        <v>26</v>
      </c>
      <c r="C31">
        <v>2</v>
      </c>
      <c r="D31">
        <v>20</v>
      </c>
    </row>
    <row r="32" spans="1:4" x14ac:dyDescent="0.3">
      <c r="A32" s="3">
        <v>5</v>
      </c>
      <c r="B32" s="11" t="s">
        <v>26</v>
      </c>
      <c r="C32">
        <v>3</v>
      </c>
      <c r="D32">
        <v>26</v>
      </c>
    </row>
    <row r="33" spans="1:4" x14ac:dyDescent="0.3">
      <c r="A33" s="3">
        <v>5</v>
      </c>
      <c r="B33" s="11" t="s">
        <v>26</v>
      </c>
      <c r="C33">
        <v>4</v>
      </c>
      <c r="D33">
        <v>26</v>
      </c>
    </row>
    <row r="34" spans="1:4" x14ac:dyDescent="0.3">
      <c r="A34" s="3">
        <v>5</v>
      </c>
      <c r="B34" s="11" t="s">
        <v>26</v>
      </c>
      <c r="C34">
        <v>5</v>
      </c>
      <c r="D34">
        <v>26</v>
      </c>
    </row>
    <row r="35" spans="1:4" x14ac:dyDescent="0.3">
      <c r="A35" s="3">
        <v>5</v>
      </c>
      <c r="B35" s="11" t="s">
        <v>26</v>
      </c>
      <c r="C35">
        <v>6</v>
      </c>
      <c r="D35">
        <v>26</v>
      </c>
    </row>
    <row r="36" spans="1:4" x14ac:dyDescent="0.3">
      <c r="A36" s="3">
        <v>5</v>
      </c>
      <c r="B36" s="11" t="s">
        <v>26</v>
      </c>
      <c r="C36">
        <v>7</v>
      </c>
      <c r="D36">
        <v>26</v>
      </c>
    </row>
    <row r="37" spans="1:4" x14ac:dyDescent="0.3">
      <c r="A37" s="3">
        <v>6</v>
      </c>
      <c r="B37" s="12" t="s">
        <v>27</v>
      </c>
      <c r="C37">
        <v>1</v>
      </c>
      <c r="D37" s="6">
        <v>11</v>
      </c>
    </row>
    <row r="38" spans="1:4" x14ac:dyDescent="0.3">
      <c r="A38" s="3">
        <v>6</v>
      </c>
      <c r="B38" s="12" t="s">
        <v>27</v>
      </c>
      <c r="C38">
        <v>2</v>
      </c>
      <c r="D38">
        <v>56</v>
      </c>
    </row>
    <row r="39" spans="1:4" x14ac:dyDescent="0.3">
      <c r="A39" s="3">
        <v>6</v>
      </c>
      <c r="B39" s="12" t="s">
        <v>27</v>
      </c>
      <c r="C39">
        <v>3</v>
      </c>
      <c r="D39">
        <v>92</v>
      </c>
    </row>
    <row r="40" spans="1:4" x14ac:dyDescent="0.3">
      <c r="A40" s="3">
        <v>6</v>
      </c>
      <c r="B40" s="12" t="s">
        <v>27</v>
      </c>
      <c r="C40">
        <v>4</v>
      </c>
      <c r="D40">
        <v>108</v>
      </c>
    </row>
    <row r="41" spans="1:4" x14ac:dyDescent="0.3">
      <c r="A41" s="3">
        <v>6</v>
      </c>
      <c r="B41" s="12" t="s">
        <v>27</v>
      </c>
      <c r="C41">
        <v>5</v>
      </c>
      <c r="D41">
        <v>112</v>
      </c>
    </row>
    <row r="42" spans="1:4" x14ac:dyDescent="0.3">
      <c r="A42" s="3">
        <v>6</v>
      </c>
      <c r="B42" s="12" t="s">
        <v>27</v>
      </c>
      <c r="C42">
        <v>6</v>
      </c>
      <c r="D42">
        <v>115</v>
      </c>
    </row>
    <row r="43" spans="1:4" x14ac:dyDescent="0.3">
      <c r="A43" s="3">
        <v>6</v>
      </c>
      <c r="B43" s="12" t="s">
        <v>27</v>
      </c>
      <c r="C43">
        <v>7</v>
      </c>
      <c r="D43">
        <v>116</v>
      </c>
    </row>
    <row r="44" spans="1:4" x14ac:dyDescent="0.3">
      <c r="A44" s="3">
        <v>7</v>
      </c>
      <c r="B44" s="13" t="s">
        <v>28</v>
      </c>
      <c r="C44">
        <v>1</v>
      </c>
      <c r="D44" s="6">
        <v>11</v>
      </c>
    </row>
    <row r="45" spans="1:4" x14ac:dyDescent="0.3">
      <c r="A45" s="3">
        <v>7</v>
      </c>
      <c r="B45" s="13" t="s">
        <v>28</v>
      </c>
      <c r="C45">
        <v>2</v>
      </c>
      <c r="D45">
        <v>56</v>
      </c>
    </row>
    <row r="46" spans="1:4" x14ac:dyDescent="0.3">
      <c r="A46" s="3">
        <v>7</v>
      </c>
      <c r="B46" s="13" t="s">
        <v>28</v>
      </c>
      <c r="C46">
        <v>3</v>
      </c>
      <c r="D46">
        <v>93</v>
      </c>
    </row>
    <row r="47" spans="1:4" x14ac:dyDescent="0.3">
      <c r="A47" s="3">
        <v>7</v>
      </c>
      <c r="B47" s="13" t="s">
        <v>28</v>
      </c>
      <c r="C47">
        <v>4</v>
      </c>
      <c r="D47">
        <v>110</v>
      </c>
    </row>
    <row r="48" spans="1:4" x14ac:dyDescent="0.3">
      <c r="A48" s="3">
        <v>7</v>
      </c>
      <c r="B48" s="13" t="s">
        <v>28</v>
      </c>
      <c r="C48">
        <v>5</v>
      </c>
      <c r="D48">
        <v>115</v>
      </c>
    </row>
    <row r="49" spans="1:10" x14ac:dyDescent="0.3">
      <c r="A49" s="3">
        <v>7</v>
      </c>
      <c r="B49" s="13" t="s">
        <v>28</v>
      </c>
      <c r="C49">
        <v>6</v>
      </c>
      <c r="D49">
        <v>117</v>
      </c>
    </row>
    <row r="50" spans="1:10" x14ac:dyDescent="0.3">
      <c r="A50" s="3">
        <v>7</v>
      </c>
      <c r="B50" s="13" t="s">
        <v>28</v>
      </c>
      <c r="C50">
        <v>7</v>
      </c>
      <c r="D50">
        <v>118</v>
      </c>
    </row>
    <row r="51" spans="1:10" x14ac:dyDescent="0.3">
      <c r="A51" s="4">
        <v>8</v>
      </c>
      <c r="B51" s="5" t="s">
        <v>29</v>
      </c>
      <c r="C51">
        <v>1</v>
      </c>
      <c r="D51" s="6">
        <v>11</v>
      </c>
    </row>
    <row r="52" spans="1:10" x14ac:dyDescent="0.3">
      <c r="A52" s="4">
        <v>8</v>
      </c>
      <c r="B52" s="5" t="s">
        <v>29</v>
      </c>
      <c r="C52">
        <v>2</v>
      </c>
      <c r="D52">
        <v>56</v>
      </c>
    </row>
    <row r="53" spans="1:10" x14ac:dyDescent="0.3">
      <c r="A53" s="4">
        <v>8</v>
      </c>
      <c r="B53" s="5" t="s">
        <v>29</v>
      </c>
      <c r="C53">
        <v>3</v>
      </c>
      <c r="D53">
        <v>97</v>
      </c>
    </row>
    <row r="54" spans="1:10" x14ac:dyDescent="0.3">
      <c r="A54" s="4">
        <v>8</v>
      </c>
      <c r="B54" s="5" t="s">
        <v>29</v>
      </c>
      <c r="C54">
        <v>4</v>
      </c>
      <c r="D54">
        <v>114</v>
      </c>
    </row>
    <row r="55" spans="1:10" x14ac:dyDescent="0.3">
      <c r="A55" s="4">
        <v>8</v>
      </c>
      <c r="B55" s="5" t="s">
        <v>29</v>
      </c>
      <c r="C55">
        <v>5</v>
      </c>
      <c r="D55">
        <v>122</v>
      </c>
    </row>
    <row r="56" spans="1:10" x14ac:dyDescent="0.3">
      <c r="A56" s="4">
        <v>8</v>
      </c>
      <c r="B56" s="5" t="s">
        <v>29</v>
      </c>
      <c r="C56">
        <v>6</v>
      </c>
      <c r="D56">
        <v>127</v>
      </c>
    </row>
    <row r="57" spans="1:10" x14ac:dyDescent="0.3">
      <c r="A57" s="4">
        <v>8</v>
      </c>
      <c r="B57" s="5" t="s">
        <v>29</v>
      </c>
      <c r="C57">
        <v>7</v>
      </c>
      <c r="D57">
        <v>129</v>
      </c>
    </row>
    <row r="58" spans="1:10" x14ac:dyDescent="0.3">
      <c r="A58" s="5">
        <v>9</v>
      </c>
      <c r="B58" t="s">
        <v>30</v>
      </c>
      <c r="C58">
        <v>1</v>
      </c>
      <c r="D58" s="6">
        <v>11</v>
      </c>
    </row>
    <row r="59" spans="1:10" x14ac:dyDescent="0.3">
      <c r="A59" s="5">
        <v>9</v>
      </c>
      <c r="B59" t="s">
        <v>30</v>
      </c>
      <c r="C59">
        <v>2</v>
      </c>
      <c r="D59">
        <v>57</v>
      </c>
      <c r="J59">
        <v>4199452651</v>
      </c>
    </row>
    <row r="60" spans="1:10" x14ac:dyDescent="0.3">
      <c r="A60" s="5">
        <v>9</v>
      </c>
      <c r="B60" t="s">
        <v>30</v>
      </c>
      <c r="C60">
        <v>3</v>
      </c>
      <c r="D60">
        <v>100</v>
      </c>
    </row>
    <row r="61" spans="1:10" x14ac:dyDescent="0.3">
      <c r="A61" s="5">
        <v>9</v>
      </c>
      <c r="B61" t="s">
        <v>30</v>
      </c>
      <c r="C61">
        <v>4</v>
      </c>
      <c r="D61">
        <v>119</v>
      </c>
    </row>
    <row r="62" spans="1:10" x14ac:dyDescent="0.3">
      <c r="A62" s="5">
        <v>9</v>
      </c>
      <c r="B62" t="s">
        <v>30</v>
      </c>
      <c r="C62">
        <v>5</v>
      </c>
      <c r="D62">
        <v>128</v>
      </c>
      <c r="J62">
        <v>10876020</v>
      </c>
    </row>
    <row r="63" spans="1:10" x14ac:dyDescent="0.3">
      <c r="A63" s="5">
        <v>9</v>
      </c>
      <c r="B63" t="s">
        <v>30</v>
      </c>
      <c r="C63">
        <v>6</v>
      </c>
      <c r="D63">
        <v>130</v>
      </c>
    </row>
    <row r="64" spans="1:10" x14ac:dyDescent="0.3">
      <c r="A64" s="5">
        <v>9</v>
      </c>
      <c r="B64" t="s">
        <v>30</v>
      </c>
      <c r="C64">
        <v>7</v>
      </c>
      <c r="D64">
        <v>133</v>
      </c>
    </row>
    <row r="65" spans="1:4" x14ac:dyDescent="0.3">
      <c r="A65" s="5">
        <v>10</v>
      </c>
      <c r="B65" t="s">
        <v>31</v>
      </c>
      <c r="C65">
        <v>0</v>
      </c>
      <c r="D65" s="6">
        <v>11</v>
      </c>
    </row>
    <row r="66" spans="1:4" x14ac:dyDescent="0.3">
      <c r="A66" s="5">
        <v>10</v>
      </c>
      <c r="B66" t="s">
        <v>31</v>
      </c>
      <c r="C66">
        <v>1</v>
      </c>
      <c r="D66">
        <v>61</v>
      </c>
    </row>
    <row r="67" spans="1:4" x14ac:dyDescent="0.3">
      <c r="A67" s="5">
        <v>10</v>
      </c>
      <c r="B67" t="s">
        <v>31</v>
      </c>
      <c r="C67">
        <v>2</v>
      </c>
      <c r="D67">
        <v>106</v>
      </c>
    </row>
    <row r="68" spans="1:4" x14ac:dyDescent="0.3">
      <c r="A68" s="5">
        <v>10</v>
      </c>
      <c r="B68" t="s">
        <v>31</v>
      </c>
      <c r="C68">
        <v>3</v>
      </c>
      <c r="D68">
        <v>121</v>
      </c>
    </row>
    <row r="69" spans="1:4" x14ac:dyDescent="0.3">
      <c r="A69" s="5">
        <v>10</v>
      </c>
      <c r="B69" t="s">
        <v>31</v>
      </c>
      <c r="C69">
        <v>4</v>
      </c>
      <c r="D69">
        <v>130</v>
      </c>
    </row>
    <row r="70" spans="1:4" x14ac:dyDescent="0.3">
      <c r="A70" s="5">
        <v>10</v>
      </c>
      <c r="B70" t="s">
        <v>31</v>
      </c>
      <c r="C70">
        <v>5</v>
      </c>
      <c r="D70">
        <v>132</v>
      </c>
    </row>
    <row r="71" spans="1:4" x14ac:dyDescent="0.3">
      <c r="A71" s="5">
        <v>10</v>
      </c>
      <c r="B71" t="s">
        <v>31</v>
      </c>
      <c r="C71">
        <v>6</v>
      </c>
      <c r="D71">
        <v>134</v>
      </c>
    </row>
    <row r="72" spans="1:4" x14ac:dyDescent="0.3">
      <c r="A72" s="5">
        <v>11</v>
      </c>
      <c r="B72" t="s">
        <v>32</v>
      </c>
      <c r="C72">
        <v>0</v>
      </c>
      <c r="D72" s="6">
        <v>7</v>
      </c>
    </row>
    <row r="73" spans="1:4" x14ac:dyDescent="0.3">
      <c r="A73" s="5">
        <v>11</v>
      </c>
      <c r="B73" t="s">
        <v>32</v>
      </c>
      <c r="C73">
        <v>1</v>
      </c>
      <c r="D73">
        <v>10</v>
      </c>
    </row>
    <row r="74" spans="1:4" x14ac:dyDescent="0.3">
      <c r="A74" s="5">
        <v>11</v>
      </c>
      <c r="B74" t="s">
        <v>32</v>
      </c>
      <c r="C74">
        <v>2</v>
      </c>
      <c r="D74">
        <v>10</v>
      </c>
    </row>
    <row r="75" spans="1:4" x14ac:dyDescent="0.3">
      <c r="A75" s="5">
        <v>11</v>
      </c>
      <c r="B75" t="s">
        <v>32</v>
      </c>
      <c r="C75">
        <v>3</v>
      </c>
      <c r="D75">
        <v>10</v>
      </c>
    </row>
    <row r="76" spans="1:4" x14ac:dyDescent="0.3">
      <c r="A76" s="5">
        <v>11</v>
      </c>
      <c r="B76" t="s">
        <v>32</v>
      </c>
      <c r="C76">
        <v>4</v>
      </c>
      <c r="D76">
        <v>10</v>
      </c>
    </row>
    <row r="77" spans="1:4" x14ac:dyDescent="0.3">
      <c r="A77" s="5">
        <v>11</v>
      </c>
      <c r="B77" t="s">
        <v>32</v>
      </c>
      <c r="C77">
        <v>5</v>
      </c>
      <c r="D77">
        <v>10</v>
      </c>
    </row>
    <row r="78" spans="1:4" x14ac:dyDescent="0.3">
      <c r="A78" s="5">
        <v>11</v>
      </c>
      <c r="B78" t="s">
        <v>32</v>
      </c>
      <c r="C78">
        <v>6</v>
      </c>
      <c r="D78">
        <v>10</v>
      </c>
    </row>
    <row r="79" spans="1:4" x14ac:dyDescent="0.3">
      <c r="A79">
        <v>12</v>
      </c>
      <c r="B79" t="s">
        <v>33</v>
      </c>
      <c r="C79">
        <v>0</v>
      </c>
      <c r="D79" s="6">
        <v>9</v>
      </c>
    </row>
    <row r="80" spans="1:4" x14ac:dyDescent="0.3">
      <c r="A80">
        <v>12</v>
      </c>
      <c r="B80" t="s">
        <v>33</v>
      </c>
      <c r="C80">
        <v>1</v>
      </c>
      <c r="D80">
        <v>14</v>
      </c>
    </row>
    <row r="81" spans="1:4" x14ac:dyDescent="0.3">
      <c r="A81">
        <v>12</v>
      </c>
      <c r="B81" t="s">
        <v>33</v>
      </c>
      <c r="C81">
        <v>2</v>
      </c>
      <c r="D81">
        <v>17</v>
      </c>
    </row>
    <row r="82" spans="1:4" x14ac:dyDescent="0.3">
      <c r="A82">
        <v>12</v>
      </c>
      <c r="B82" t="s">
        <v>33</v>
      </c>
      <c r="C82">
        <v>3</v>
      </c>
      <c r="D82">
        <v>17</v>
      </c>
    </row>
    <row r="83" spans="1:4" x14ac:dyDescent="0.3">
      <c r="A83">
        <v>12</v>
      </c>
      <c r="B83" t="s">
        <v>33</v>
      </c>
      <c r="C83">
        <v>4</v>
      </c>
      <c r="D83">
        <v>17</v>
      </c>
    </row>
    <row r="84" spans="1:4" x14ac:dyDescent="0.3">
      <c r="A84">
        <v>12</v>
      </c>
      <c r="B84" t="s">
        <v>33</v>
      </c>
      <c r="C84">
        <v>5</v>
      </c>
      <c r="D84">
        <v>17</v>
      </c>
    </row>
    <row r="85" spans="1:4" x14ac:dyDescent="0.3">
      <c r="A85">
        <v>12</v>
      </c>
      <c r="B85" t="s">
        <v>33</v>
      </c>
      <c r="C85">
        <v>6</v>
      </c>
      <c r="D85">
        <v>17</v>
      </c>
    </row>
    <row r="86" spans="1:4" x14ac:dyDescent="0.3">
      <c r="A86">
        <v>13</v>
      </c>
      <c r="B86" s="11" t="s">
        <v>34</v>
      </c>
      <c r="C86">
        <v>1</v>
      </c>
      <c r="D86" s="6">
        <v>11</v>
      </c>
    </row>
    <row r="87" spans="1:4" x14ac:dyDescent="0.3">
      <c r="A87">
        <v>13</v>
      </c>
      <c r="B87" s="11" t="s">
        <v>34</v>
      </c>
      <c r="C87">
        <v>2</v>
      </c>
      <c r="D87">
        <v>29</v>
      </c>
    </row>
    <row r="88" spans="1:4" x14ac:dyDescent="0.3">
      <c r="A88">
        <v>13</v>
      </c>
      <c r="B88" s="11" t="s">
        <v>34</v>
      </c>
      <c r="C88">
        <v>3</v>
      </c>
      <c r="D88">
        <v>34</v>
      </c>
    </row>
    <row r="89" spans="1:4" x14ac:dyDescent="0.3">
      <c r="A89">
        <v>13</v>
      </c>
      <c r="B89" s="11" t="s">
        <v>34</v>
      </c>
      <c r="C89">
        <v>4</v>
      </c>
      <c r="D89">
        <v>45</v>
      </c>
    </row>
    <row r="90" spans="1:4" x14ac:dyDescent="0.3">
      <c r="A90">
        <v>13</v>
      </c>
      <c r="B90" s="11" t="s">
        <v>34</v>
      </c>
      <c r="C90">
        <v>5</v>
      </c>
      <c r="D90">
        <v>51</v>
      </c>
    </row>
    <row r="91" spans="1:4" x14ac:dyDescent="0.3">
      <c r="A91">
        <v>13</v>
      </c>
      <c r="B91" s="11" t="s">
        <v>34</v>
      </c>
      <c r="C91">
        <v>6</v>
      </c>
      <c r="D91">
        <v>56</v>
      </c>
    </row>
    <row r="92" spans="1:4" x14ac:dyDescent="0.3">
      <c r="A92">
        <v>13</v>
      </c>
      <c r="B92" s="11" t="s">
        <v>34</v>
      </c>
      <c r="C92">
        <v>7</v>
      </c>
      <c r="D92">
        <v>56</v>
      </c>
    </row>
    <row r="93" spans="1:4" x14ac:dyDescent="0.3">
      <c r="A93">
        <v>14</v>
      </c>
      <c r="B93" s="12" t="s">
        <v>35</v>
      </c>
      <c r="C93">
        <v>1</v>
      </c>
      <c r="D93" s="6">
        <v>11</v>
      </c>
    </row>
    <row r="94" spans="1:4" x14ac:dyDescent="0.3">
      <c r="A94">
        <v>14</v>
      </c>
      <c r="B94" s="12" t="s">
        <v>35</v>
      </c>
      <c r="C94">
        <v>2</v>
      </c>
      <c r="D94">
        <v>28</v>
      </c>
    </row>
    <row r="95" spans="1:4" x14ac:dyDescent="0.3">
      <c r="A95">
        <v>14</v>
      </c>
      <c r="B95" s="12" t="s">
        <v>35</v>
      </c>
      <c r="C95">
        <v>3</v>
      </c>
      <c r="D95">
        <v>53</v>
      </c>
    </row>
    <row r="96" spans="1:4" x14ac:dyDescent="0.3">
      <c r="A96">
        <v>14</v>
      </c>
      <c r="B96" s="12" t="s">
        <v>35</v>
      </c>
      <c r="C96">
        <v>4</v>
      </c>
      <c r="D96">
        <v>64</v>
      </c>
    </row>
    <row r="97" spans="1:4" x14ac:dyDescent="0.3">
      <c r="A97">
        <v>14</v>
      </c>
      <c r="B97" s="12" t="s">
        <v>35</v>
      </c>
      <c r="C97">
        <v>5</v>
      </c>
      <c r="D97">
        <v>67</v>
      </c>
    </row>
    <row r="98" spans="1:4" x14ac:dyDescent="0.3">
      <c r="A98">
        <v>14</v>
      </c>
      <c r="B98" s="12" t="s">
        <v>35</v>
      </c>
      <c r="C98">
        <v>6</v>
      </c>
      <c r="D98">
        <v>67</v>
      </c>
    </row>
    <row r="99" spans="1:4" x14ac:dyDescent="0.3">
      <c r="A99">
        <v>14</v>
      </c>
      <c r="B99" s="12" t="s">
        <v>35</v>
      </c>
      <c r="C99">
        <v>7</v>
      </c>
      <c r="D99">
        <v>67</v>
      </c>
    </row>
    <row r="100" spans="1:4" x14ac:dyDescent="0.3">
      <c r="A100">
        <v>15</v>
      </c>
      <c r="B100" s="13" t="s">
        <v>36</v>
      </c>
      <c r="C100">
        <v>1</v>
      </c>
      <c r="D100" s="6">
        <v>11</v>
      </c>
    </row>
    <row r="101" spans="1:4" x14ac:dyDescent="0.3">
      <c r="A101">
        <v>15</v>
      </c>
      <c r="B101" s="13" t="s">
        <v>36</v>
      </c>
      <c r="C101">
        <v>2</v>
      </c>
      <c r="D101">
        <v>70</v>
      </c>
    </row>
    <row r="102" spans="1:4" x14ac:dyDescent="0.3">
      <c r="A102">
        <v>15</v>
      </c>
      <c r="B102" s="13" t="s">
        <v>36</v>
      </c>
      <c r="C102">
        <v>3</v>
      </c>
      <c r="D102">
        <v>132</v>
      </c>
    </row>
    <row r="103" spans="1:4" x14ac:dyDescent="0.3">
      <c r="A103">
        <v>15</v>
      </c>
      <c r="B103" s="13" t="s">
        <v>36</v>
      </c>
      <c r="C103">
        <v>4</v>
      </c>
      <c r="D103">
        <v>157</v>
      </c>
    </row>
    <row r="104" spans="1:4" x14ac:dyDescent="0.3">
      <c r="A104">
        <v>15</v>
      </c>
      <c r="B104" s="13" t="s">
        <v>36</v>
      </c>
      <c r="C104">
        <v>5</v>
      </c>
      <c r="D104">
        <v>166</v>
      </c>
    </row>
    <row r="105" spans="1:4" x14ac:dyDescent="0.3">
      <c r="A105">
        <v>15</v>
      </c>
      <c r="B105" s="13" t="s">
        <v>36</v>
      </c>
      <c r="C105">
        <v>6</v>
      </c>
      <c r="D105">
        <v>171</v>
      </c>
    </row>
    <row r="106" spans="1:4" x14ac:dyDescent="0.3">
      <c r="A106">
        <v>15</v>
      </c>
      <c r="B106" s="13" t="s">
        <v>36</v>
      </c>
      <c r="C106">
        <v>7</v>
      </c>
      <c r="D106">
        <v>175</v>
      </c>
    </row>
    <row r="107" spans="1:4" x14ac:dyDescent="0.3">
      <c r="D107" s="6"/>
    </row>
    <row r="114" spans="2:4" x14ac:dyDescent="0.3">
      <c r="B114" s="11"/>
      <c r="D114" s="6"/>
    </row>
    <row r="115" spans="2:4" x14ac:dyDescent="0.3">
      <c r="B115" s="11"/>
    </row>
    <row r="116" spans="2:4" x14ac:dyDescent="0.3">
      <c r="B116" s="11"/>
    </row>
    <row r="117" spans="2:4" x14ac:dyDescent="0.3">
      <c r="B117" s="11"/>
    </row>
    <row r="118" spans="2:4" x14ac:dyDescent="0.3">
      <c r="B118" s="11"/>
    </row>
    <row r="119" spans="2:4" x14ac:dyDescent="0.3">
      <c r="B119" s="11"/>
    </row>
    <row r="120" spans="2:4" x14ac:dyDescent="0.3">
      <c r="B120" s="11"/>
    </row>
    <row r="121" spans="2:4" x14ac:dyDescent="0.3">
      <c r="B121" s="12"/>
      <c r="D121" s="6"/>
    </row>
    <row r="122" spans="2:4" x14ac:dyDescent="0.3">
      <c r="B122" s="12"/>
    </row>
    <row r="123" spans="2:4" x14ac:dyDescent="0.3">
      <c r="B123" s="12"/>
    </row>
    <row r="124" spans="2:4" x14ac:dyDescent="0.3">
      <c r="B124" s="12"/>
    </row>
    <row r="125" spans="2:4" x14ac:dyDescent="0.3">
      <c r="B125" s="12"/>
    </row>
    <row r="126" spans="2:4" x14ac:dyDescent="0.3">
      <c r="B126" s="12"/>
    </row>
    <row r="127" spans="2:4" x14ac:dyDescent="0.3">
      <c r="B127" s="12"/>
    </row>
    <row r="128" spans="2:4" x14ac:dyDescent="0.3">
      <c r="B128" s="13"/>
      <c r="D128" s="6"/>
    </row>
    <row r="129" spans="2:4" x14ac:dyDescent="0.3">
      <c r="B129" s="13"/>
    </row>
    <row r="130" spans="2:4" x14ac:dyDescent="0.3">
      <c r="B130" s="13"/>
    </row>
    <row r="131" spans="2:4" x14ac:dyDescent="0.3">
      <c r="B131" s="13"/>
    </row>
    <row r="132" spans="2:4" x14ac:dyDescent="0.3">
      <c r="B132" s="13"/>
    </row>
    <row r="133" spans="2:4" x14ac:dyDescent="0.3">
      <c r="B133" s="13"/>
    </row>
    <row r="134" spans="2:4" x14ac:dyDescent="0.3">
      <c r="B134" s="13"/>
    </row>
    <row r="135" spans="2:4" x14ac:dyDescent="0.3">
      <c r="D135" s="6"/>
    </row>
    <row r="142" spans="2:4" x14ac:dyDescent="0.3">
      <c r="B142" s="11"/>
      <c r="D142" s="6"/>
    </row>
    <row r="143" spans="2:4" x14ac:dyDescent="0.3">
      <c r="B143" s="11"/>
    </row>
    <row r="144" spans="2:4" x14ac:dyDescent="0.3">
      <c r="B144" s="11"/>
    </row>
    <row r="145" spans="2:4" x14ac:dyDescent="0.3">
      <c r="B145" s="11"/>
    </row>
    <row r="146" spans="2:4" x14ac:dyDescent="0.3">
      <c r="B146" s="11"/>
    </row>
    <row r="147" spans="2:4" x14ac:dyDescent="0.3">
      <c r="B147" s="11"/>
    </row>
    <row r="148" spans="2:4" x14ac:dyDescent="0.3">
      <c r="B148" s="11"/>
    </row>
    <row r="149" spans="2:4" x14ac:dyDescent="0.3">
      <c r="B149" s="12"/>
      <c r="D149" s="6"/>
    </row>
    <row r="150" spans="2:4" x14ac:dyDescent="0.3">
      <c r="B150" s="12"/>
    </row>
    <row r="151" spans="2:4" x14ac:dyDescent="0.3">
      <c r="B151" s="12"/>
    </row>
    <row r="152" spans="2:4" x14ac:dyDescent="0.3">
      <c r="B152" s="12"/>
    </row>
    <row r="153" spans="2:4" x14ac:dyDescent="0.3">
      <c r="B153" s="12"/>
    </row>
    <row r="154" spans="2:4" x14ac:dyDescent="0.3">
      <c r="B154" s="12"/>
    </row>
    <row r="155" spans="2:4" x14ac:dyDescent="0.3">
      <c r="B155" s="12"/>
    </row>
    <row r="156" spans="2:4" x14ac:dyDescent="0.3">
      <c r="B156" s="13"/>
      <c r="D156" s="6"/>
    </row>
    <row r="157" spans="2:4" x14ac:dyDescent="0.3">
      <c r="B157" s="13"/>
    </row>
    <row r="158" spans="2:4" x14ac:dyDescent="0.3">
      <c r="B158" s="13"/>
    </row>
    <row r="159" spans="2:4" x14ac:dyDescent="0.3">
      <c r="B159" s="13"/>
    </row>
    <row r="160" spans="2:4" x14ac:dyDescent="0.3">
      <c r="B160" s="13"/>
    </row>
    <row r="161" spans="2:4" x14ac:dyDescent="0.3">
      <c r="B161" s="13"/>
    </row>
    <row r="162" spans="2:4" x14ac:dyDescent="0.3">
      <c r="B162" s="13"/>
    </row>
    <row r="163" spans="2:4" x14ac:dyDescent="0.3">
      <c r="D163" s="6"/>
    </row>
    <row r="170" spans="2:4" x14ac:dyDescent="0.3">
      <c r="B170" s="11"/>
      <c r="D170" s="6"/>
    </row>
    <row r="171" spans="2:4" x14ac:dyDescent="0.3">
      <c r="B171" s="11"/>
    </row>
    <row r="172" spans="2:4" x14ac:dyDescent="0.3">
      <c r="B172" s="11"/>
    </row>
    <row r="173" spans="2:4" x14ac:dyDescent="0.3">
      <c r="B173" s="11"/>
    </row>
    <row r="174" spans="2:4" x14ac:dyDescent="0.3">
      <c r="B174" s="11"/>
    </row>
    <row r="175" spans="2:4" x14ac:dyDescent="0.3">
      <c r="B175" s="11"/>
    </row>
    <row r="176" spans="2:4" x14ac:dyDescent="0.3">
      <c r="B176" s="11"/>
    </row>
    <row r="177" spans="4:4" x14ac:dyDescent="0.3">
      <c r="D177" s="6"/>
    </row>
    <row r="184" spans="4:4" x14ac:dyDescent="0.3">
      <c r="D184" s="6"/>
    </row>
    <row r="191" spans="4:4" x14ac:dyDescent="0.3">
      <c r="D191" s="6"/>
    </row>
    <row r="198" spans="2:4" x14ac:dyDescent="0.3">
      <c r="B198" s="12"/>
      <c r="D198" s="6"/>
    </row>
    <row r="199" spans="2:4" x14ac:dyDescent="0.3">
      <c r="B199" s="12"/>
    </row>
    <row r="200" spans="2:4" x14ac:dyDescent="0.3">
      <c r="B200" s="12"/>
    </row>
    <row r="201" spans="2:4" x14ac:dyDescent="0.3">
      <c r="B201" s="12"/>
    </row>
    <row r="202" spans="2:4" x14ac:dyDescent="0.3">
      <c r="B202" s="12"/>
    </row>
    <row r="203" spans="2:4" x14ac:dyDescent="0.3">
      <c r="B203" s="12"/>
    </row>
    <row r="204" spans="2:4" x14ac:dyDescent="0.3">
      <c r="B204" s="12"/>
    </row>
    <row r="205" spans="2:4" x14ac:dyDescent="0.3">
      <c r="B205" s="13"/>
      <c r="D205" s="6"/>
    </row>
    <row r="206" spans="2:4" x14ac:dyDescent="0.3">
      <c r="B206" s="13"/>
    </row>
    <row r="207" spans="2:4" x14ac:dyDescent="0.3">
      <c r="B207" s="13"/>
    </row>
    <row r="208" spans="2:4" x14ac:dyDescent="0.3">
      <c r="B208" s="13"/>
    </row>
    <row r="209" spans="2:4" x14ac:dyDescent="0.3">
      <c r="B209" s="13"/>
    </row>
    <row r="210" spans="2:4" x14ac:dyDescent="0.3">
      <c r="B210" s="13"/>
    </row>
    <row r="211" spans="2:4" x14ac:dyDescent="0.3">
      <c r="B211" s="13"/>
    </row>
    <row r="212" spans="2:4" x14ac:dyDescent="0.3">
      <c r="D212" s="6"/>
    </row>
    <row r="219" spans="2:4" x14ac:dyDescent="0.3">
      <c r="B219" s="11"/>
      <c r="D219" s="6"/>
    </row>
    <row r="220" spans="2:4" x14ac:dyDescent="0.3">
      <c r="B220" s="11"/>
    </row>
    <row r="221" spans="2:4" x14ac:dyDescent="0.3">
      <c r="B221" s="11"/>
    </row>
    <row r="222" spans="2:4" x14ac:dyDescent="0.3">
      <c r="B222" s="11"/>
    </row>
    <row r="223" spans="2:4" x14ac:dyDescent="0.3">
      <c r="B223" s="11"/>
    </row>
    <row r="224" spans="2:4" x14ac:dyDescent="0.3">
      <c r="B224" s="11"/>
    </row>
    <row r="225" spans="2:2" x14ac:dyDescent="0.3">
      <c r="B225" s="11"/>
    </row>
  </sheetData>
  <sortState xmlns:xlrd2="http://schemas.microsoft.com/office/spreadsheetml/2017/richdata2" ref="A2:C155">
    <sortCondition ref="A2:A155"/>
    <sortCondition ref="C2:C155"/>
  </sortState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5054-561E-43B7-8C2E-2B31F14C6324}">
  <dimension ref="A1:C14"/>
  <sheetViews>
    <sheetView workbookViewId="0">
      <selection activeCell="C8" sqref="C8"/>
    </sheetView>
  </sheetViews>
  <sheetFormatPr defaultRowHeight="14.4" x14ac:dyDescent="0.3"/>
  <sheetData>
    <row r="1" spans="1:3" x14ac:dyDescent="0.3">
      <c r="A1" s="16" t="s">
        <v>48</v>
      </c>
      <c r="B1" s="16"/>
      <c r="C1" t="s">
        <v>49</v>
      </c>
    </row>
    <row r="2" spans="1:3" x14ac:dyDescent="0.3">
      <c r="A2" t="s">
        <v>37</v>
      </c>
      <c r="B2">
        <v>0.6</v>
      </c>
      <c r="C2">
        <v>0.6</v>
      </c>
    </row>
    <row r="3" spans="1:3" x14ac:dyDescent="0.3">
      <c r="A3" t="s">
        <v>38</v>
      </c>
      <c r="B3">
        <v>0.6</v>
      </c>
      <c r="C3">
        <v>0.2</v>
      </c>
    </row>
    <row r="4" spans="1:3" x14ac:dyDescent="0.3">
      <c r="A4" t="s">
        <v>39</v>
      </c>
      <c r="B4">
        <v>1</v>
      </c>
      <c r="C4">
        <v>1</v>
      </c>
    </row>
    <row r="5" spans="1:3" x14ac:dyDescent="0.3">
      <c r="A5" t="s">
        <v>40</v>
      </c>
      <c r="B5">
        <v>0.8</v>
      </c>
      <c r="C5">
        <v>0.4</v>
      </c>
    </row>
    <row r="7" spans="1:3" x14ac:dyDescent="0.3">
      <c r="A7" t="s">
        <v>47</v>
      </c>
      <c r="B7">
        <v>0.6</v>
      </c>
      <c r="C7">
        <v>0.99</v>
      </c>
    </row>
    <row r="9" spans="1:3" x14ac:dyDescent="0.3">
      <c r="A9" t="s">
        <v>41</v>
      </c>
      <c r="B9">
        <f>LN(B3/(1-B3))</f>
        <v>0.40546510810816422</v>
      </c>
      <c r="C9">
        <f>LN(C3/(1-C3))</f>
        <v>-1.3862943611198906</v>
      </c>
    </row>
    <row r="10" spans="1:3" x14ac:dyDescent="0.3">
      <c r="A10" t="s">
        <v>42</v>
      </c>
      <c r="B10">
        <f>LN(B5/(1-B5))</f>
        <v>1.3862943611198908</v>
      </c>
      <c r="C10">
        <f>LN(C5/(1-C5))</f>
        <v>-0.40546510810816427</v>
      </c>
    </row>
    <row r="11" spans="1:3" x14ac:dyDescent="0.3">
      <c r="A11" t="s">
        <v>44</v>
      </c>
      <c r="B11">
        <f>(B9-B10)/(B2-B4)</f>
        <v>2.4520731325293164</v>
      </c>
      <c r="C11">
        <f>(C9-C10)/(C2-C4)</f>
        <v>2.4520731325293155</v>
      </c>
    </row>
    <row r="12" spans="1:3" x14ac:dyDescent="0.3">
      <c r="A12" t="s">
        <v>45</v>
      </c>
      <c r="B12">
        <f>(B9-(B11*B2))</f>
        <v>-1.0657787714094256</v>
      </c>
      <c r="C12">
        <f>(C9-(C11*C2))</f>
        <v>-2.8575382406374796</v>
      </c>
    </row>
    <row r="13" spans="1:3" x14ac:dyDescent="0.3">
      <c r="A13" t="s">
        <v>43</v>
      </c>
      <c r="B13">
        <f>EXP(B12+(B11*B7))</f>
        <v>1.4999999999999998</v>
      </c>
      <c r="C13">
        <f>EXP(C12+(C11*C7))</f>
        <v>0.65051830636585994</v>
      </c>
    </row>
    <row r="14" spans="1:3" x14ac:dyDescent="0.3">
      <c r="A14" t="s">
        <v>46</v>
      </c>
      <c r="B14">
        <f>(B13/(1+B13))</f>
        <v>0.59999999999999987</v>
      </c>
      <c r="C14">
        <f>(C13/(1+C13))</f>
        <v>0.39412971298584537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A0C57-6BE3-45A0-9D85-5A8D7AB66DBB}">
  <dimension ref="A1:F29"/>
  <sheetViews>
    <sheetView workbookViewId="0">
      <selection activeCell="I8" sqref="I8"/>
    </sheetView>
  </sheetViews>
  <sheetFormatPr defaultRowHeight="14.4" x14ac:dyDescent="0.3"/>
  <cols>
    <col min="1" max="1" width="10.33203125" bestFit="1" customWidth="1"/>
    <col min="2" max="2" width="32.6640625" bestFit="1" customWidth="1"/>
    <col min="3" max="3" width="9.44140625" bestFit="1" customWidth="1"/>
    <col min="4" max="4" width="16.88671875" bestFit="1" customWidth="1"/>
    <col min="5" max="5" width="16.109375" bestFit="1" customWidth="1"/>
  </cols>
  <sheetData>
    <row r="1" spans="1:6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6" x14ac:dyDescent="0.3">
      <c r="A2">
        <v>1</v>
      </c>
      <c r="B2" t="s">
        <v>5</v>
      </c>
      <c r="C2">
        <v>1</v>
      </c>
      <c r="D2" s="6">
        <v>11</v>
      </c>
    </row>
    <row r="3" spans="1:6" x14ac:dyDescent="0.3">
      <c r="A3">
        <v>1</v>
      </c>
      <c r="B3" t="s">
        <v>5</v>
      </c>
      <c r="C3">
        <v>2</v>
      </c>
      <c r="D3">
        <v>76</v>
      </c>
    </row>
    <row r="4" spans="1:6" x14ac:dyDescent="0.3">
      <c r="A4">
        <v>1</v>
      </c>
      <c r="B4" t="s">
        <v>5</v>
      </c>
      <c r="C4">
        <v>3</v>
      </c>
      <c r="D4">
        <v>148</v>
      </c>
    </row>
    <row r="5" spans="1:6" x14ac:dyDescent="0.3">
      <c r="A5">
        <v>1</v>
      </c>
      <c r="B5" t="s">
        <v>5</v>
      </c>
      <c r="C5">
        <v>4</v>
      </c>
      <c r="D5">
        <v>173</v>
      </c>
    </row>
    <row r="6" spans="1:6" x14ac:dyDescent="0.3">
      <c r="A6">
        <v>1</v>
      </c>
      <c r="B6" t="s">
        <v>5</v>
      </c>
      <c r="C6">
        <v>5</v>
      </c>
      <c r="D6">
        <v>188</v>
      </c>
    </row>
    <row r="7" spans="1:6" x14ac:dyDescent="0.3">
      <c r="A7">
        <v>1</v>
      </c>
      <c r="B7" t="s">
        <v>5</v>
      </c>
      <c r="C7">
        <v>6</v>
      </c>
      <c r="D7">
        <v>193</v>
      </c>
    </row>
    <row r="8" spans="1:6" x14ac:dyDescent="0.3">
      <c r="A8">
        <v>1</v>
      </c>
      <c r="B8" t="s">
        <v>5</v>
      </c>
      <c r="C8">
        <v>7</v>
      </c>
      <c r="D8">
        <v>199</v>
      </c>
    </row>
    <row r="9" spans="1:6" x14ac:dyDescent="0.3">
      <c r="A9">
        <v>13</v>
      </c>
      <c r="B9" s="11" t="s">
        <v>9</v>
      </c>
      <c r="C9">
        <v>1</v>
      </c>
      <c r="D9" s="6">
        <v>7</v>
      </c>
      <c r="E9" s="1">
        <f>(D9-D2)/D2</f>
        <v>-0.36363636363636365</v>
      </c>
      <c r="F9">
        <f>E9*100</f>
        <v>-36.363636363636367</v>
      </c>
    </row>
    <row r="10" spans="1:6" x14ac:dyDescent="0.3">
      <c r="A10">
        <v>13</v>
      </c>
      <c r="B10" s="11" t="s">
        <v>9</v>
      </c>
      <c r="C10">
        <v>2</v>
      </c>
      <c r="D10">
        <v>10</v>
      </c>
      <c r="E10" s="1">
        <f t="shared" ref="E10:E15" si="0">(D10-D3)/D3</f>
        <v>-0.86842105263157898</v>
      </c>
      <c r="F10">
        <f t="shared" ref="F10:F29" si="1">E10*100</f>
        <v>-86.842105263157904</v>
      </c>
    </row>
    <row r="11" spans="1:6" x14ac:dyDescent="0.3">
      <c r="A11">
        <v>13</v>
      </c>
      <c r="B11" s="11" t="s">
        <v>9</v>
      </c>
      <c r="C11">
        <v>3</v>
      </c>
      <c r="D11">
        <v>10</v>
      </c>
      <c r="E11" s="1">
        <f t="shared" si="0"/>
        <v>-0.93243243243243246</v>
      </c>
      <c r="F11">
        <f t="shared" si="1"/>
        <v>-93.243243243243242</v>
      </c>
    </row>
    <row r="12" spans="1:6" x14ac:dyDescent="0.3">
      <c r="A12">
        <v>13</v>
      </c>
      <c r="B12" s="11" t="s">
        <v>9</v>
      </c>
      <c r="C12">
        <v>4</v>
      </c>
      <c r="D12">
        <v>10</v>
      </c>
      <c r="E12" s="1">
        <f t="shared" si="0"/>
        <v>-0.94219653179190754</v>
      </c>
      <c r="F12">
        <f t="shared" si="1"/>
        <v>-94.219653179190757</v>
      </c>
    </row>
    <row r="13" spans="1:6" x14ac:dyDescent="0.3">
      <c r="A13">
        <v>13</v>
      </c>
      <c r="B13" s="11" t="s">
        <v>9</v>
      </c>
      <c r="C13">
        <v>5</v>
      </c>
      <c r="D13">
        <v>10</v>
      </c>
      <c r="E13" s="1">
        <f t="shared" si="0"/>
        <v>-0.94680851063829785</v>
      </c>
      <c r="F13">
        <f t="shared" si="1"/>
        <v>-94.680851063829792</v>
      </c>
    </row>
    <row r="14" spans="1:6" x14ac:dyDescent="0.3">
      <c r="A14">
        <v>13</v>
      </c>
      <c r="B14" s="11" t="s">
        <v>9</v>
      </c>
      <c r="C14">
        <v>6</v>
      </c>
      <c r="D14">
        <v>10</v>
      </c>
      <c r="E14" s="1">
        <f t="shared" si="0"/>
        <v>-0.94818652849740936</v>
      </c>
      <c r="F14">
        <f t="shared" si="1"/>
        <v>-94.818652849740943</v>
      </c>
    </row>
    <row r="15" spans="1:6" x14ac:dyDescent="0.3">
      <c r="A15">
        <v>13</v>
      </c>
      <c r="B15" s="11" t="s">
        <v>9</v>
      </c>
      <c r="C15">
        <v>7</v>
      </c>
      <c r="D15">
        <v>10</v>
      </c>
      <c r="E15" s="1">
        <f t="shared" si="0"/>
        <v>-0.94974874371859297</v>
      </c>
      <c r="F15">
        <f t="shared" si="1"/>
        <v>-94.9748743718593</v>
      </c>
    </row>
    <row r="16" spans="1:6" x14ac:dyDescent="0.3">
      <c r="A16">
        <v>25</v>
      </c>
      <c r="B16" s="11" t="s">
        <v>16</v>
      </c>
      <c r="C16">
        <v>1</v>
      </c>
      <c r="D16" s="6">
        <v>9</v>
      </c>
      <c r="E16" s="1">
        <f>(D16-D2)/D2</f>
        <v>-0.18181818181818182</v>
      </c>
      <c r="F16">
        <f t="shared" si="1"/>
        <v>-18.181818181818183</v>
      </c>
    </row>
    <row r="17" spans="1:6" x14ac:dyDescent="0.3">
      <c r="A17">
        <v>25</v>
      </c>
      <c r="B17" s="11" t="s">
        <v>16</v>
      </c>
      <c r="C17">
        <v>2</v>
      </c>
      <c r="D17">
        <v>14</v>
      </c>
      <c r="E17" s="1">
        <f t="shared" ref="E17:E22" si="2">(D17-D3)/D3</f>
        <v>-0.81578947368421051</v>
      </c>
      <c r="F17">
        <f t="shared" si="1"/>
        <v>-81.578947368421055</v>
      </c>
    </row>
    <row r="18" spans="1:6" x14ac:dyDescent="0.3">
      <c r="A18">
        <v>25</v>
      </c>
      <c r="B18" s="11" t="s">
        <v>16</v>
      </c>
      <c r="C18">
        <v>3</v>
      </c>
      <c r="D18">
        <v>16</v>
      </c>
      <c r="E18" s="1">
        <f t="shared" si="2"/>
        <v>-0.89189189189189189</v>
      </c>
      <c r="F18">
        <f t="shared" si="1"/>
        <v>-89.189189189189193</v>
      </c>
    </row>
    <row r="19" spans="1:6" x14ac:dyDescent="0.3">
      <c r="A19">
        <v>25</v>
      </c>
      <c r="B19" s="11" t="s">
        <v>16</v>
      </c>
      <c r="C19">
        <v>4</v>
      </c>
      <c r="D19">
        <v>16</v>
      </c>
      <c r="E19" s="1">
        <f t="shared" si="2"/>
        <v>-0.90751445086705207</v>
      </c>
      <c r="F19">
        <f t="shared" si="1"/>
        <v>-90.751445086705203</v>
      </c>
    </row>
    <row r="20" spans="1:6" x14ac:dyDescent="0.3">
      <c r="A20">
        <v>25</v>
      </c>
      <c r="B20" s="11" t="s">
        <v>16</v>
      </c>
      <c r="C20">
        <v>5</v>
      </c>
      <c r="D20">
        <v>16</v>
      </c>
      <c r="E20" s="1">
        <f t="shared" si="2"/>
        <v>-0.91489361702127658</v>
      </c>
      <c r="F20">
        <f t="shared" si="1"/>
        <v>-91.489361702127653</v>
      </c>
    </row>
    <row r="21" spans="1:6" x14ac:dyDescent="0.3">
      <c r="A21">
        <v>25</v>
      </c>
      <c r="B21" s="11" t="s">
        <v>16</v>
      </c>
      <c r="C21">
        <v>6</v>
      </c>
      <c r="D21">
        <v>16</v>
      </c>
      <c r="E21" s="1">
        <f t="shared" si="2"/>
        <v>-0.91709844559585496</v>
      </c>
      <c r="F21">
        <f t="shared" si="1"/>
        <v>-91.709844559585491</v>
      </c>
    </row>
    <row r="22" spans="1:6" x14ac:dyDescent="0.3">
      <c r="A22">
        <v>25</v>
      </c>
      <c r="B22" s="11" t="s">
        <v>16</v>
      </c>
      <c r="C22">
        <v>7</v>
      </c>
      <c r="D22">
        <v>16</v>
      </c>
      <c r="E22" s="1">
        <f t="shared" si="2"/>
        <v>-0.91959798994974873</v>
      </c>
      <c r="F22">
        <f t="shared" si="1"/>
        <v>-91.959798994974875</v>
      </c>
    </row>
    <row r="23" spans="1:6" x14ac:dyDescent="0.3">
      <c r="A23">
        <v>29</v>
      </c>
      <c r="B23" s="12" t="s">
        <v>15</v>
      </c>
      <c r="C23">
        <v>1</v>
      </c>
      <c r="D23" s="6">
        <v>11</v>
      </c>
      <c r="E23" s="1">
        <f>(D23-D2)/D2</f>
        <v>0</v>
      </c>
      <c r="F23">
        <f t="shared" si="1"/>
        <v>0</v>
      </c>
    </row>
    <row r="24" spans="1:6" x14ac:dyDescent="0.3">
      <c r="A24">
        <v>29</v>
      </c>
      <c r="B24" s="12" t="s">
        <v>15</v>
      </c>
      <c r="C24">
        <v>2</v>
      </c>
      <c r="D24">
        <v>27</v>
      </c>
      <c r="E24" s="1">
        <f t="shared" ref="E24:E29" si="3">(D24-D3)/D3</f>
        <v>-0.64473684210526316</v>
      </c>
      <c r="F24">
        <f t="shared" si="1"/>
        <v>-64.473684210526315</v>
      </c>
    </row>
    <row r="25" spans="1:6" x14ac:dyDescent="0.3">
      <c r="A25">
        <v>29</v>
      </c>
      <c r="B25" s="12" t="s">
        <v>15</v>
      </c>
      <c r="C25">
        <v>3</v>
      </c>
      <c r="D25">
        <v>31</v>
      </c>
      <c r="E25" s="1">
        <f t="shared" si="3"/>
        <v>-0.79054054054054057</v>
      </c>
      <c r="F25">
        <f t="shared" si="1"/>
        <v>-79.054054054054063</v>
      </c>
    </row>
    <row r="26" spans="1:6" x14ac:dyDescent="0.3">
      <c r="A26">
        <v>29</v>
      </c>
      <c r="B26" s="12" t="s">
        <v>15</v>
      </c>
      <c r="C26">
        <v>4</v>
      </c>
      <c r="D26">
        <v>42</v>
      </c>
      <c r="E26" s="1">
        <f t="shared" si="3"/>
        <v>-0.75722543352601157</v>
      </c>
      <c r="F26">
        <f t="shared" si="1"/>
        <v>-75.72254335260115</v>
      </c>
    </row>
    <row r="27" spans="1:6" x14ac:dyDescent="0.3">
      <c r="A27">
        <v>29</v>
      </c>
      <c r="B27" s="12" t="s">
        <v>15</v>
      </c>
      <c r="C27">
        <v>5</v>
      </c>
      <c r="D27">
        <v>48</v>
      </c>
      <c r="E27" s="1">
        <f t="shared" si="3"/>
        <v>-0.74468085106382975</v>
      </c>
      <c r="F27">
        <f t="shared" si="1"/>
        <v>-74.468085106382972</v>
      </c>
    </row>
    <row r="28" spans="1:6" x14ac:dyDescent="0.3">
      <c r="A28">
        <v>29</v>
      </c>
      <c r="B28" s="12" t="s">
        <v>15</v>
      </c>
      <c r="C28">
        <v>6</v>
      </c>
      <c r="D28">
        <v>53</v>
      </c>
      <c r="E28" s="1">
        <f t="shared" si="3"/>
        <v>-0.72538860103626945</v>
      </c>
      <c r="F28">
        <f t="shared" si="1"/>
        <v>-72.538860103626945</v>
      </c>
    </row>
    <row r="29" spans="1:6" x14ac:dyDescent="0.3">
      <c r="A29">
        <v>29</v>
      </c>
      <c r="B29" s="12" t="s">
        <v>15</v>
      </c>
      <c r="C29">
        <v>7</v>
      </c>
      <c r="D29">
        <v>53</v>
      </c>
      <c r="E29" s="1">
        <f t="shared" si="3"/>
        <v>-0.73366834170854267</v>
      </c>
      <c r="F29">
        <f t="shared" si="1"/>
        <v>-73.366834170854261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465E-4A74-460F-970E-1DFF1D98A17C}">
  <dimension ref="A1:F29"/>
  <sheetViews>
    <sheetView workbookViewId="0">
      <selection activeCell="A2" sqref="A2:E8"/>
    </sheetView>
  </sheetViews>
  <sheetFormatPr defaultRowHeight="14.4" x14ac:dyDescent="0.3"/>
  <cols>
    <col min="1" max="1" width="10.33203125" bestFit="1" customWidth="1"/>
    <col min="2" max="2" width="18.5546875" bestFit="1" customWidth="1"/>
    <col min="3" max="3" width="9.44140625" bestFit="1" customWidth="1"/>
    <col min="4" max="4" width="16.88671875" bestFit="1" customWidth="1"/>
    <col min="5" max="5" width="16.109375" bestFit="1" customWidth="1"/>
  </cols>
  <sheetData>
    <row r="1" spans="1:6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6" x14ac:dyDescent="0.3">
      <c r="A2">
        <v>1</v>
      </c>
      <c r="B2" t="s">
        <v>5</v>
      </c>
      <c r="C2">
        <v>1</v>
      </c>
      <c r="D2" s="6">
        <v>11</v>
      </c>
    </row>
    <row r="3" spans="1:6" x14ac:dyDescent="0.3">
      <c r="A3">
        <v>1</v>
      </c>
      <c r="B3" t="s">
        <v>5</v>
      </c>
      <c r="C3">
        <v>2</v>
      </c>
      <c r="D3">
        <v>76</v>
      </c>
    </row>
    <row r="4" spans="1:6" x14ac:dyDescent="0.3">
      <c r="A4">
        <v>1</v>
      </c>
      <c r="B4" t="s">
        <v>5</v>
      </c>
      <c r="C4">
        <v>3</v>
      </c>
      <c r="D4">
        <v>148</v>
      </c>
    </row>
    <row r="5" spans="1:6" x14ac:dyDescent="0.3">
      <c r="A5">
        <v>1</v>
      </c>
      <c r="B5" t="s">
        <v>5</v>
      </c>
      <c r="C5">
        <v>4</v>
      </c>
      <c r="D5">
        <v>173</v>
      </c>
    </row>
    <row r="6" spans="1:6" x14ac:dyDescent="0.3">
      <c r="A6">
        <v>1</v>
      </c>
      <c r="B6" t="s">
        <v>5</v>
      </c>
      <c r="C6">
        <v>5</v>
      </c>
      <c r="D6">
        <v>188</v>
      </c>
    </row>
    <row r="7" spans="1:6" x14ac:dyDescent="0.3">
      <c r="A7">
        <v>1</v>
      </c>
      <c r="B7" t="s">
        <v>5</v>
      </c>
      <c r="C7">
        <v>6</v>
      </c>
      <c r="D7">
        <v>193</v>
      </c>
    </row>
    <row r="8" spans="1:6" x14ac:dyDescent="0.3">
      <c r="A8">
        <v>1</v>
      </c>
      <c r="B8" t="s">
        <v>5</v>
      </c>
      <c r="C8">
        <v>7</v>
      </c>
      <c r="D8">
        <v>199</v>
      </c>
    </row>
    <row r="9" spans="1:6" x14ac:dyDescent="0.3">
      <c r="A9" s="3">
        <v>6</v>
      </c>
      <c r="B9" s="12" t="s">
        <v>6</v>
      </c>
      <c r="C9">
        <v>1</v>
      </c>
      <c r="D9" s="6">
        <v>11</v>
      </c>
      <c r="E9" s="1">
        <f>(D9-D2)/D2</f>
        <v>0</v>
      </c>
      <c r="F9" s="10">
        <f>E9*100</f>
        <v>0</v>
      </c>
    </row>
    <row r="10" spans="1:6" x14ac:dyDescent="0.3">
      <c r="A10" s="3">
        <v>6</v>
      </c>
      <c r="B10" s="12" t="s">
        <v>6</v>
      </c>
      <c r="C10">
        <v>2</v>
      </c>
      <c r="D10">
        <v>46</v>
      </c>
      <c r="E10" s="1">
        <f t="shared" ref="E10:E15" si="0">(D10-D3)/D3</f>
        <v>-0.39473684210526316</v>
      </c>
      <c r="F10" s="10">
        <f t="shared" ref="F10:F29" si="1">E10*100</f>
        <v>-39.473684210526315</v>
      </c>
    </row>
    <row r="11" spans="1:6" x14ac:dyDescent="0.3">
      <c r="A11" s="3">
        <v>6</v>
      </c>
      <c r="B11" s="12" t="s">
        <v>6</v>
      </c>
      <c r="C11">
        <v>3</v>
      </c>
      <c r="D11">
        <v>73</v>
      </c>
      <c r="E11" s="1">
        <f t="shared" si="0"/>
        <v>-0.5067567567567568</v>
      </c>
      <c r="F11" s="10">
        <f t="shared" si="1"/>
        <v>-50.675675675675677</v>
      </c>
    </row>
    <row r="12" spans="1:6" x14ac:dyDescent="0.3">
      <c r="A12" s="3">
        <v>6</v>
      </c>
      <c r="B12" s="12" t="s">
        <v>6</v>
      </c>
      <c r="C12">
        <v>4</v>
      </c>
      <c r="D12">
        <v>87</v>
      </c>
      <c r="E12" s="1">
        <f t="shared" si="0"/>
        <v>-0.49710982658959535</v>
      </c>
      <c r="F12" s="10">
        <f t="shared" si="1"/>
        <v>-49.710982658959537</v>
      </c>
    </row>
    <row r="13" spans="1:6" x14ac:dyDescent="0.3">
      <c r="A13" s="3">
        <v>6</v>
      </c>
      <c r="B13" s="12" t="s">
        <v>6</v>
      </c>
      <c r="C13">
        <v>5</v>
      </c>
      <c r="D13">
        <v>98</v>
      </c>
      <c r="E13" s="1">
        <f t="shared" si="0"/>
        <v>-0.47872340425531917</v>
      </c>
      <c r="F13" s="10">
        <f t="shared" si="1"/>
        <v>-47.872340425531917</v>
      </c>
    </row>
    <row r="14" spans="1:6" x14ac:dyDescent="0.3">
      <c r="A14" s="3">
        <v>6</v>
      </c>
      <c r="B14" s="12" t="s">
        <v>6</v>
      </c>
      <c r="C14">
        <v>6</v>
      </c>
      <c r="D14">
        <v>103</v>
      </c>
      <c r="E14" s="1">
        <f t="shared" si="0"/>
        <v>-0.46632124352331605</v>
      </c>
      <c r="F14" s="10">
        <f t="shared" si="1"/>
        <v>-46.632124352331608</v>
      </c>
    </row>
    <row r="15" spans="1:6" x14ac:dyDescent="0.3">
      <c r="A15" s="3">
        <v>6</v>
      </c>
      <c r="B15" s="12" t="s">
        <v>6</v>
      </c>
      <c r="C15">
        <v>7</v>
      </c>
      <c r="D15">
        <v>104</v>
      </c>
      <c r="E15" s="1">
        <f t="shared" si="0"/>
        <v>-0.47738693467336685</v>
      </c>
      <c r="F15" s="10">
        <f t="shared" si="1"/>
        <v>-47.738693467336688</v>
      </c>
    </row>
    <row r="16" spans="1:6" x14ac:dyDescent="0.3">
      <c r="A16" s="3">
        <v>7</v>
      </c>
      <c r="B16" s="13" t="s">
        <v>7</v>
      </c>
      <c r="C16">
        <v>1</v>
      </c>
      <c r="D16" s="6">
        <v>11</v>
      </c>
      <c r="E16" s="1">
        <f>(D16-D2)/D2</f>
        <v>0</v>
      </c>
      <c r="F16" s="10">
        <f t="shared" si="1"/>
        <v>0</v>
      </c>
    </row>
    <row r="17" spans="1:6" x14ac:dyDescent="0.3">
      <c r="A17" s="3">
        <v>7</v>
      </c>
      <c r="B17" s="13" t="s">
        <v>7</v>
      </c>
      <c r="C17">
        <v>2</v>
      </c>
      <c r="D17">
        <v>41</v>
      </c>
      <c r="E17" s="1">
        <f t="shared" ref="E17:E22" si="2">(D17-D3)/D3</f>
        <v>-0.46052631578947367</v>
      </c>
      <c r="F17" s="10">
        <f t="shared" si="1"/>
        <v>-46.05263157894737</v>
      </c>
    </row>
    <row r="18" spans="1:6" x14ac:dyDescent="0.3">
      <c r="A18" s="3">
        <v>7</v>
      </c>
      <c r="B18" s="13" t="s">
        <v>7</v>
      </c>
      <c r="C18">
        <v>3</v>
      </c>
      <c r="D18">
        <v>58</v>
      </c>
      <c r="E18" s="1">
        <f t="shared" si="2"/>
        <v>-0.60810810810810811</v>
      </c>
      <c r="F18" s="10">
        <f t="shared" si="1"/>
        <v>-60.810810810810814</v>
      </c>
    </row>
    <row r="19" spans="1:6" x14ac:dyDescent="0.3">
      <c r="A19" s="3">
        <v>7</v>
      </c>
      <c r="B19" s="13" t="s">
        <v>7</v>
      </c>
      <c r="C19">
        <v>4</v>
      </c>
      <c r="D19">
        <v>62</v>
      </c>
      <c r="E19" s="1">
        <f t="shared" si="2"/>
        <v>-0.64161849710982655</v>
      </c>
      <c r="F19" s="10">
        <f t="shared" si="1"/>
        <v>-64.161849710982651</v>
      </c>
    </row>
    <row r="20" spans="1:6" x14ac:dyDescent="0.3">
      <c r="A20" s="3">
        <v>7</v>
      </c>
      <c r="B20" s="13" t="s">
        <v>7</v>
      </c>
      <c r="C20">
        <v>5</v>
      </c>
      <c r="D20">
        <v>62</v>
      </c>
      <c r="E20" s="1">
        <f t="shared" si="2"/>
        <v>-0.67021276595744683</v>
      </c>
      <c r="F20" s="10">
        <f t="shared" si="1"/>
        <v>-67.021276595744681</v>
      </c>
    </row>
    <row r="21" spans="1:6" x14ac:dyDescent="0.3">
      <c r="A21" s="3">
        <v>7</v>
      </c>
      <c r="B21" s="13" t="s">
        <v>7</v>
      </c>
      <c r="C21">
        <v>6</v>
      </c>
      <c r="D21">
        <v>62</v>
      </c>
      <c r="E21" s="1">
        <f t="shared" si="2"/>
        <v>-0.67875647668393779</v>
      </c>
      <c r="F21" s="10">
        <f t="shared" si="1"/>
        <v>-67.875647668393782</v>
      </c>
    </row>
    <row r="22" spans="1:6" x14ac:dyDescent="0.3">
      <c r="A22" s="3">
        <v>7</v>
      </c>
      <c r="B22" s="13" t="s">
        <v>7</v>
      </c>
      <c r="C22">
        <v>7</v>
      </c>
      <c r="D22">
        <v>62</v>
      </c>
      <c r="E22" s="1">
        <f t="shared" si="2"/>
        <v>-0.68844221105527637</v>
      </c>
      <c r="F22" s="10">
        <f t="shared" si="1"/>
        <v>-68.844221105527637</v>
      </c>
    </row>
    <row r="23" spans="1:6" x14ac:dyDescent="0.3">
      <c r="A23" s="4">
        <v>8</v>
      </c>
      <c r="B23" s="5" t="s">
        <v>8</v>
      </c>
      <c r="C23">
        <v>1</v>
      </c>
      <c r="D23" s="6">
        <v>11</v>
      </c>
      <c r="E23" s="1">
        <f>(D23-D2)/D2</f>
        <v>0</v>
      </c>
      <c r="F23" s="10">
        <f t="shared" si="1"/>
        <v>0</v>
      </c>
    </row>
    <row r="24" spans="1:6" x14ac:dyDescent="0.3">
      <c r="A24" s="4">
        <v>8</v>
      </c>
      <c r="B24" s="5" t="s">
        <v>8</v>
      </c>
      <c r="C24">
        <v>2</v>
      </c>
      <c r="D24">
        <v>25</v>
      </c>
      <c r="E24" s="1">
        <f t="shared" ref="E24:E29" si="3">(D24-D3)/D3</f>
        <v>-0.67105263157894735</v>
      </c>
      <c r="F24" s="10">
        <f t="shared" si="1"/>
        <v>-67.10526315789474</v>
      </c>
    </row>
    <row r="25" spans="1:6" x14ac:dyDescent="0.3">
      <c r="A25" s="4">
        <v>8</v>
      </c>
      <c r="B25" s="5" t="s">
        <v>8</v>
      </c>
      <c r="C25">
        <v>3</v>
      </c>
      <c r="D25">
        <v>35</v>
      </c>
      <c r="E25" s="1">
        <f t="shared" si="3"/>
        <v>-0.76351351351351349</v>
      </c>
      <c r="F25" s="10">
        <f t="shared" si="1"/>
        <v>-76.351351351351354</v>
      </c>
    </row>
    <row r="26" spans="1:6" x14ac:dyDescent="0.3">
      <c r="A26" s="4">
        <v>8</v>
      </c>
      <c r="B26" s="5" t="s">
        <v>8</v>
      </c>
      <c r="C26">
        <v>4</v>
      </c>
      <c r="D26">
        <v>35</v>
      </c>
      <c r="E26" s="1">
        <f t="shared" si="3"/>
        <v>-0.79768786127167635</v>
      </c>
      <c r="F26" s="10">
        <f t="shared" si="1"/>
        <v>-79.76878612716763</v>
      </c>
    </row>
    <row r="27" spans="1:6" x14ac:dyDescent="0.3">
      <c r="A27" s="4">
        <v>8</v>
      </c>
      <c r="B27" s="5" t="s">
        <v>8</v>
      </c>
      <c r="C27">
        <v>5</v>
      </c>
      <c r="D27">
        <v>35</v>
      </c>
      <c r="E27" s="1">
        <f t="shared" si="3"/>
        <v>-0.81382978723404253</v>
      </c>
      <c r="F27" s="10">
        <f t="shared" si="1"/>
        <v>-81.38297872340425</v>
      </c>
    </row>
    <row r="28" spans="1:6" x14ac:dyDescent="0.3">
      <c r="A28" s="4">
        <v>8</v>
      </c>
      <c r="B28" s="5" t="s">
        <v>8</v>
      </c>
      <c r="C28">
        <v>6</v>
      </c>
      <c r="D28">
        <v>35</v>
      </c>
      <c r="E28" s="1">
        <f t="shared" si="3"/>
        <v>-0.81865284974093266</v>
      </c>
      <c r="F28" s="10">
        <f t="shared" si="1"/>
        <v>-81.865284974093271</v>
      </c>
    </row>
    <row r="29" spans="1:6" x14ac:dyDescent="0.3">
      <c r="A29" s="4">
        <v>8</v>
      </c>
      <c r="B29" s="5" t="s">
        <v>8</v>
      </c>
      <c r="C29">
        <v>7</v>
      </c>
      <c r="D29">
        <v>35</v>
      </c>
      <c r="E29" s="1">
        <f t="shared" si="3"/>
        <v>-0.82412060301507539</v>
      </c>
      <c r="F29" s="10">
        <f t="shared" si="1"/>
        <v>-82.412060301507537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833B-0EE8-474C-824D-20DE8BFD1646}">
  <dimension ref="A1:F29"/>
  <sheetViews>
    <sheetView topLeftCell="A13" workbookViewId="0">
      <selection activeCell="K18" sqref="K18"/>
    </sheetView>
  </sheetViews>
  <sheetFormatPr defaultRowHeight="14.4" x14ac:dyDescent="0.3"/>
  <cols>
    <col min="1" max="1" width="10.33203125" bestFit="1" customWidth="1"/>
    <col min="2" max="2" width="32.6640625" bestFit="1" customWidth="1"/>
    <col min="3" max="3" width="9.44140625" bestFit="1" customWidth="1"/>
    <col min="4" max="4" width="16.88671875" bestFit="1" customWidth="1"/>
    <col min="5" max="5" width="16.109375" bestFit="1" customWidth="1"/>
  </cols>
  <sheetData>
    <row r="1" spans="1:6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6" x14ac:dyDescent="0.3">
      <c r="A2">
        <v>1</v>
      </c>
      <c r="B2" t="s">
        <v>5</v>
      </c>
      <c r="C2">
        <v>1</v>
      </c>
      <c r="D2" s="6">
        <v>11</v>
      </c>
    </row>
    <row r="3" spans="1:6" x14ac:dyDescent="0.3">
      <c r="A3">
        <v>1</v>
      </c>
      <c r="B3" t="s">
        <v>5</v>
      </c>
      <c r="C3">
        <v>2</v>
      </c>
      <c r="D3">
        <v>76</v>
      </c>
    </row>
    <row r="4" spans="1:6" x14ac:dyDescent="0.3">
      <c r="A4">
        <v>1</v>
      </c>
      <c r="B4" t="s">
        <v>5</v>
      </c>
      <c r="C4">
        <v>3</v>
      </c>
      <c r="D4">
        <v>148</v>
      </c>
    </row>
    <row r="5" spans="1:6" x14ac:dyDescent="0.3">
      <c r="A5">
        <v>1</v>
      </c>
      <c r="B5" t="s">
        <v>5</v>
      </c>
      <c r="C5">
        <v>4</v>
      </c>
      <c r="D5">
        <v>173</v>
      </c>
    </row>
    <row r="6" spans="1:6" x14ac:dyDescent="0.3">
      <c r="A6">
        <v>1</v>
      </c>
      <c r="B6" t="s">
        <v>5</v>
      </c>
      <c r="C6">
        <v>5</v>
      </c>
      <c r="D6">
        <v>188</v>
      </c>
    </row>
    <row r="7" spans="1:6" x14ac:dyDescent="0.3">
      <c r="A7">
        <v>1</v>
      </c>
      <c r="B7" t="s">
        <v>5</v>
      </c>
      <c r="C7">
        <v>6</v>
      </c>
      <c r="D7">
        <v>193</v>
      </c>
    </row>
    <row r="8" spans="1:6" x14ac:dyDescent="0.3">
      <c r="A8">
        <v>1</v>
      </c>
      <c r="B8" t="s">
        <v>5</v>
      </c>
      <c r="C8">
        <v>7</v>
      </c>
      <c r="D8">
        <v>199</v>
      </c>
    </row>
    <row r="9" spans="1:6" x14ac:dyDescent="0.3">
      <c r="A9" s="5">
        <v>9</v>
      </c>
      <c r="B9" t="s">
        <v>21</v>
      </c>
      <c r="C9">
        <v>1</v>
      </c>
      <c r="D9" s="6">
        <v>7</v>
      </c>
      <c r="E9" s="14">
        <f t="shared" ref="E9:E15" si="0">(D9-D2)/D2</f>
        <v>-0.36363636363636365</v>
      </c>
      <c r="F9" s="10">
        <f>E9*100</f>
        <v>-36.363636363636367</v>
      </c>
    </row>
    <row r="10" spans="1:6" x14ac:dyDescent="0.3">
      <c r="A10" s="5">
        <v>9</v>
      </c>
      <c r="B10" t="s">
        <v>21</v>
      </c>
      <c r="C10">
        <v>2</v>
      </c>
      <c r="D10">
        <v>10</v>
      </c>
      <c r="E10" s="1">
        <f t="shared" si="0"/>
        <v>-0.86842105263157898</v>
      </c>
      <c r="F10" s="10">
        <f t="shared" ref="F10:F29" si="1">E10*100</f>
        <v>-86.842105263157904</v>
      </c>
    </row>
    <row r="11" spans="1:6" x14ac:dyDescent="0.3">
      <c r="A11" s="5">
        <v>9</v>
      </c>
      <c r="B11" t="s">
        <v>21</v>
      </c>
      <c r="C11">
        <v>3</v>
      </c>
      <c r="D11">
        <v>10</v>
      </c>
      <c r="E11" s="1">
        <f t="shared" si="0"/>
        <v>-0.93243243243243246</v>
      </c>
      <c r="F11" s="10">
        <f t="shared" si="1"/>
        <v>-93.243243243243242</v>
      </c>
    </row>
    <row r="12" spans="1:6" x14ac:dyDescent="0.3">
      <c r="A12" s="5">
        <v>9</v>
      </c>
      <c r="B12" t="s">
        <v>21</v>
      </c>
      <c r="C12">
        <v>4</v>
      </c>
      <c r="D12">
        <v>10</v>
      </c>
      <c r="E12" s="1">
        <f t="shared" si="0"/>
        <v>-0.94219653179190754</v>
      </c>
      <c r="F12" s="10">
        <f t="shared" si="1"/>
        <v>-94.219653179190757</v>
      </c>
    </row>
    <row r="13" spans="1:6" x14ac:dyDescent="0.3">
      <c r="A13" s="5">
        <v>9</v>
      </c>
      <c r="B13" t="s">
        <v>21</v>
      </c>
      <c r="C13">
        <v>5</v>
      </c>
      <c r="D13">
        <v>10</v>
      </c>
      <c r="E13" s="1">
        <f t="shared" si="0"/>
        <v>-0.94680851063829785</v>
      </c>
      <c r="F13" s="10">
        <f t="shared" si="1"/>
        <v>-94.680851063829792</v>
      </c>
    </row>
    <row r="14" spans="1:6" x14ac:dyDescent="0.3">
      <c r="A14" s="5">
        <v>9</v>
      </c>
      <c r="B14" t="s">
        <v>21</v>
      </c>
      <c r="C14">
        <v>6</v>
      </c>
      <c r="D14">
        <v>10</v>
      </c>
      <c r="E14" s="1">
        <f t="shared" si="0"/>
        <v>-0.94818652849740936</v>
      </c>
      <c r="F14" s="10">
        <f t="shared" si="1"/>
        <v>-94.818652849740943</v>
      </c>
    </row>
    <row r="15" spans="1:6" x14ac:dyDescent="0.3">
      <c r="A15" s="5">
        <v>9</v>
      </c>
      <c r="B15" t="s">
        <v>21</v>
      </c>
      <c r="C15">
        <v>7</v>
      </c>
      <c r="D15">
        <v>10</v>
      </c>
      <c r="E15" s="1">
        <f t="shared" si="0"/>
        <v>-0.94974874371859297</v>
      </c>
      <c r="F15" s="10">
        <f t="shared" si="1"/>
        <v>-94.9748743718593</v>
      </c>
    </row>
    <row r="16" spans="1:6" x14ac:dyDescent="0.3">
      <c r="A16">
        <v>17</v>
      </c>
      <c r="B16" s="11" t="s">
        <v>13</v>
      </c>
      <c r="C16">
        <v>1</v>
      </c>
      <c r="D16" s="6">
        <v>9</v>
      </c>
      <c r="E16" s="14">
        <f>(D16-D2)/D2</f>
        <v>-0.18181818181818182</v>
      </c>
      <c r="F16" s="10">
        <f t="shared" si="1"/>
        <v>-18.181818181818183</v>
      </c>
    </row>
    <row r="17" spans="1:6" x14ac:dyDescent="0.3">
      <c r="A17">
        <v>17</v>
      </c>
      <c r="B17" s="11" t="s">
        <v>13</v>
      </c>
      <c r="C17">
        <v>2</v>
      </c>
      <c r="D17">
        <v>14</v>
      </c>
      <c r="E17" s="1">
        <f t="shared" ref="E17:E22" si="2">(D17-D3)/D3</f>
        <v>-0.81578947368421051</v>
      </c>
      <c r="F17" s="10">
        <f t="shared" si="1"/>
        <v>-81.578947368421055</v>
      </c>
    </row>
    <row r="18" spans="1:6" x14ac:dyDescent="0.3">
      <c r="A18">
        <v>17</v>
      </c>
      <c r="B18" s="11" t="s">
        <v>13</v>
      </c>
      <c r="C18">
        <v>3</v>
      </c>
      <c r="D18">
        <v>17</v>
      </c>
      <c r="E18" s="1">
        <f t="shared" si="2"/>
        <v>-0.88513513513513509</v>
      </c>
      <c r="F18" s="10">
        <f t="shared" si="1"/>
        <v>-88.513513513513516</v>
      </c>
    </row>
    <row r="19" spans="1:6" x14ac:dyDescent="0.3">
      <c r="A19">
        <v>17</v>
      </c>
      <c r="B19" s="11" t="s">
        <v>13</v>
      </c>
      <c r="C19">
        <v>4</v>
      </c>
      <c r="D19">
        <v>17</v>
      </c>
      <c r="E19" s="1">
        <f t="shared" si="2"/>
        <v>-0.90173410404624277</v>
      </c>
      <c r="F19" s="10">
        <f t="shared" si="1"/>
        <v>-90.173410404624278</v>
      </c>
    </row>
    <row r="20" spans="1:6" x14ac:dyDescent="0.3">
      <c r="A20">
        <v>17</v>
      </c>
      <c r="B20" s="11" t="s">
        <v>13</v>
      </c>
      <c r="C20">
        <v>5</v>
      </c>
      <c r="D20">
        <v>17</v>
      </c>
      <c r="E20" s="1">
        <f t="shared" si="2"/>
        <v>-0.90957446808510634</v>
      </c>
      <c r="F20" s="10">
        <f t="shared" si="1"/>
        <v>-90.957446808510639</v>
      </c>
    </row>
    <row r="21" spans="1:6" x14ac:dyDescent="0.3">
      <c r="A21">
        <v>17</v>
      </c>
      <c r="B21" s="11" t="s">
        <v>13</v>
      </c>
      <c r="C21">
        <v>6</v>
      </c>
      <c r="D21">
        <v>17</v>
      </c>
      <c r="E21" s="1">
        <f t="shared" si="2"/>
        <v>-0.91191709844559588</v>
      </c>
      <c r="F21" s="10">
        <f t="shared" si="1"/>
        <v>-91.191709844559583</v>
      </c>
    </row>
    <row r="22" spans="1:6" x14ac:dyDescent="0.3">
      <c r="A22">
        <v>17</v>
      </c>
      <c r="B22" s="11" t="s">
        <v>13</v>
      </c>
      <c r="C22">
        <v>7</v>
      </c>
      <c r="D22">
        <v>17</v>
      </c>
      <c r="E22" s="1">
        <f t="shared" si="2"/>
        <v>-0.914572864321608</v>
      </c>
      <c r="F22" s="10">
        <f t="shared" si="1"/>
        <v>-91.457286432160799</v>
      </c>
    </row>
    <row r="23" spans="1:6" x14ac:dyDescent="0.3">
      <c r="A23">
        <v>24</v>
      </c>
      <c r="B23" t="s">
        <v>14</v>
      </c>
      <c r="C23">
        <v>1</v>
      </c>
      <c r="D23" s="6">
        <v>11</v>
      </c>
      <c r="E23" s="14">
        <f>(D23-D2)/D2</f>
        <v>0</v>
      </c>
      <c r="F23" s="10">
        <f t="shared" si="1"/>
        <v>0</v>
      </c>
    </row>
    <row r="24" spans="1:6" x14ac:dyDescent="0.3">
      <c r="A24">
        <v>24</v>
      </c>
      <c r="B24" t="s">
        <v>14</v>
      </c>
      <c r="C24">
        <v>2</v>
      </c>
      <c r="D24">
        <v>29</v>
      </c>
      <c r="E24" s="15">
        <f t="shared" ref="E24:E29" si="3">(D24-D3)/D3</f>
        <v>-0.61842105263157898</v>
      </c>
      <c r="F24" s="10">
        <f t="shared" si="1"/>
        <v>-61.842105263157897</v>
      </c>
    </row>
    <row r="25" spans="1:6" x14ac:dyDescent="0.3">
      <c r="A25">
        <v>24</v>
      </c>
      <c r="B25" t="s">
        <v>14</v>
      </c>
      <c r="C25">
        <v>3</v>
      </c>
      <c r="D25">
        <v>34</v>
      </c>
      <c r="E25" s="15">
        <f t="shared" si="3"/>
        <v>-0.77027027027027029</v>
      </c>
      <c r="F25" s="10">
        <f t="shared" si="1"/>
        <v>-77.027027027027032</v>
      </c>
    </row>
    <row r="26" spans="1:6" x14ac:dyDescent="0.3">
      <c r="A26">
        <v>24</v>
      </c>
      <c r="B26" t="s">
        <v>14</v>
      </c>
      <c r="C26">
        <v>4</v>
      </c>
      <c r="D26">
        <v>45</v>
      </c>
      <c r="E26" s="15">
        <f t="shared" si="3"/>
        <v>-0.73988439306358378</v>
      </c>
      <c r="F26" s="10">
        <f t="shared" si="1"/>
        <v>-73.988439306358373</v>
      </c>
    </row>
    <row r="27" spans="1:6" x14ac:dyDescent="0.3">
      <c r="A27">
        <v>24</v>
      </c>
      <c r="B27" t="s">
        <v>14</v>
      </c>
      <c r="C27">
        <v>5</v>
      </c>
      <c r="D27">
        <v>51</v>
      </c>
      <c r="E27" s="15">
        <f t="shared" si="3"/>
        <v>-0.72872340425531912</v>
      </c>
      <c r="F27" s="10">
        <f t="shared" si="1"/>
        <v>-72.872340425531917</v>
      </c>
    </row>
    <row r="28" spans="1:6" x14ac:dyDescent="0.3">
      <c r="A28">
        <v>24</v>
      </c>
      <c r="B28" t="s">
        <v>14</v>
      </c>
      <c r="C28">
        <v>6</v>
      </c>
      <c r="D28">
        <v>56</v>
      </c>
      <c r="E28" s="15">
        <f t="shared" si="3"/>
        <v>-0.7098445595854922</v>
      </c>
      <c r="F28" s="10">
        <f t="shared" si="1"/>
        <v>-70.984455958549219</v>
      </c>
    </row>
    <row r="29" spans="1:6" x14ac:dyDescent="0.3">
      <c r="A29">
        <v>24</v>
      </c>
      <c r="B29" t="s">
        <v>14</v>
      </c>
      <c r="C29">
        <v>7</v>
      </c>
      <c r="D29">
        <v>56</v>
      </c>
      <c r="E29" s="15">
        <f t="shared" si="3"/>
        <v>-0.71859296482412061</v>
      </c>
      <c r="F29" s="10">
        <f t="shared" si="1"/>
        <v>-71.859296482412063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CB5E-528B-4329-A753-A167BC8E1972}">
  <dimension ref="A1:F29"/>
  <sheetViews>
    <sheetView topLeftCell="A7" workbookViewId="0">
      <selection activeCell="J12" sqref="J12"/>
    </sheetView>
  </sheetViews>
  <sheetFormatPr defaultRowHeight="14.4" x14ac:dyDescent="0.3"/>
  <cols>
    <col min="1" max="1" width="10.33203125" bestFit="1" customWidth="1"/>
    <col min="2" max="2" width="9.5546875" bestFit="1" customWidth="1"/>
    <col min="4" max="4" width="16.88671875" bestFit="1" customWidth="1"/>
    <col min="5" max="5" width="16.109375" bestFit="1" customWidth="1"/>
  </cols>
  <sheetData>
    <row r="1" spans="1:6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6" x14ac:dyDescent="0.3">
      <c r="A2">
        <v>1</v>
      </c>
      <c r="B2" t="s">
        <v>5</v>
      </c>
      <c r="C2">
        <v>1</v>
      </c>
      <c r="D2" s="6">
        <v>11</v>
      </c>
    </row>
    <row r="3" spans="1:6" x14ac:dyDescent="0.3">
      <c r="A3">
        <v>1</v>
      </c>
      <c r="B3" t="s">
        <v>5</v>
      </c>
      <c r="C3">
        <v>2</v>
      </c>
      <c r="D3">
        <v>76</v>
      </c>
    </row>
    <row r="4" spans="1:6" x14ac:dyDescent="0.3">
      <c r="A4">
        <v>1</v>
      </c>
      <c r="B4" t="s">
        <v>5</v>
      </c>
      <c r="C4">
        <v>3</v>
      </c>
      <c r="D4">
        <v>148</v>
      </c>
    </row>
    <row r="5" spans="1:6" x14ac:dyDescent="0.3">
      <c r="A5">
        <v>1</v>
      </c>
      <c r="B5" t="s">
        <v>5</v>
      </c>
      <c r="C5">
        <v>4</v>
      </c>
      <c r="D5">
        <v>173</v>
      </c>
    </row>
    <row r="6" spans="1:6" x14ac:dyDescent="0.3">
      <c r="A6">
        <v>1</v>
      </c>
      <c r="B6" t="s">
        <v>5</v>
      </c>
      <c r="C6">
        <v>5</v>
      </c>
      <c r="D6">
        <v>188</v>
      </c>
    </row>
    <row r="7" spans="1:6" x14ac:dyDescent="0.3">
      <c r="A7">
        <v>1</v>
      </c>
      <c r="B7" t="s">
        <v>5</v>
      </c>
      <c r="C7">
        <v>6</v>
      </c>
      <c r="D7">
        <v>193</v>
      </c>
    </row>
    <row r="8" spans="1:6" x14ac:dyDescent="0.3">
      <c r="A8">
        <v>1</v>
      </c>
      <c r="B8" t="s">
        <v>5</v>
      </c>
      <c r="C8">
        <v>7</v>
      </c>
      <c r="D8">
        <v>199</v>
      </c>
    </row>
    <row r="9" spans="1:6" x14ac:dyDescent="0.3">
      <c r="A9" s="2">
        <v>2</v>
      </c>
      <c r="B9" s="11" t="s">
        <v>2</v>
      </c>
      <c r="C9">
        <v>1</v>
      </c>
      <c r="D9" s="6">
        <v>11</v>
      </c>
      <c r="E9" s="1">
        <v>0</v>
      </c>
      <c r="F9" s="10">
        <f>E9*100</f>
        <v>0</v>
      </c>
    </row>
    <row r="10" spans="1:6" x14ac:dyDescent="0.3">
      <c r="A10" s="2">
        <v>2</v>
      </c>
      <c r="B10" s="11" t="s">
        <v>2</v>
      </c>
      <c r="C10">
        <v>2</v>
      </c>
      <c r="D10">
        <v>60</v>
      </c>
      <c r="E10" s="1">
        <v>-0.15517241379310345</v>
      </c>
      <c r="F10" s="10">
        <f t="shared" ref="F10:F29" si="0">E10*100</f>
        <v>-15.517241379310345</v>
      </c>
    </row>
    <row r="11" spans="1:6" x14ac:dyDescent="0.3">
      <c r="A11" s="2">
        <v>2</v>
      </c>
      <c r="B11" s="11" t="s">
        <v>2</v>
      </c>
      <c r="C11">
        <v>3</v>
      </c>
      <c r="D11">
        <v>121</v>
      </c>
      <c r="E11" s="1">
        <v>-0.15315315315315314</v>
      </c>
      <c r="F11" s="10">
        <f t="shared" si="0"/>
        <v>-15.315315315315313</v>
      </c>
    </row>
    <row r="12" spans="1:6" x14ac:dyDescent="0.3">
      <c r="A12" s="2">
        <v>2</v>
      </c>
      <c r="B12" s="11" t="s">
        <v>2</v>
      </c>
      <c r="C12">
        <v>4</v>
      </c>
      <c r="D12">
        <v>144</v>
      </c>
      <c r="E12" s="1">
        <v>-0.25762711864406779</v>
      </c>
      <c r="F12" s="10">
        <f t="shared" si="0"/>
        <v>-25.762711864406779</v>
      </c>
    </row>
    <row r="13" spans="1:6" x14ac:dyDescent="0.3">
      <c r="A13" s="2">
        <v>2</v>
      </c>
      <c r="B13" s="11" t="s">
        <v>2</v>
      </c>
      <c r="C13">
        <v>5</v>
      </c>
      <c r="D13">
        <v>153</v>
      </c>
      <c r="E13" s="1">
        <v>-0.15527950310559005</v>
      </c>
      <c r="F13" s="10">
        <f t="shared" si="0"/>
        <v>-15.527950310559005</v>
      </c>
    </row>
    <row r="14" spans="1:6" x14ac:dyDescent="0.3">
      <c r="A14" s="2">
        <v>2</v>
      </c>
      <c r="B14" s="11" t="s">
        <v>2</v>
      </c>
      <c r="C14">
        <v>6</v>
      </c>
      <c r="D14">
        <v>155</v>
      </c>
      <c r="E14" s="1">
        <v>-9.3655589123867067E-2</v>
      </c>
      <c r="F14" s="10">
        <f t="shared" si="0"/>
        <v>-9.3655589123867067</v>
      </c>
    </row>
    <row r="15" spans="1:6" x14ac:dyDescent="0.3">
      <c r="A15" s="2">
        <v>2</v>
      </c>
      <c r="B15" s="11" t="s">
        <v>2</v>
      </c>
      <c r="C15">
        <v>7</v>
      </c>
      <c r="D15">
        <v>155</v>
      </c>
      <c r="E15" s="1">
        <v>-5.9880239520958084E-2</v>
      </c>
      <c r="F15" s="10">
        <f t="shared" si="0"/>
        <v>-5.9880239520958085</v>
      </c>
    </row>
    <row r="16" spans="1:6" x14ac:dyDescent="0.3">
      <c r="A16" s="2">
        <v>3</v>
      </c>
      <c r="B16" s="12" t="s">
        <v>3</v>
      </c>
      <c r="C16">
        <v>1</v>
      </c>
      <c r="D16" s="6">
        <v>11</v>
      </c>
      <c r="E16" s="1">
        <v>0</v>
      </c>
      <c r="F16" s="10">
        <f t="shared" si="0"/>
        <v>0</v>
      </c>
    </row>
    <row r="17" spans="1:6" x14ac:dyDescent="0.3">
      <c r="A17" s="2">
        <v>3</v>
      </c>
      <c r="B17" s="12" t="s">
        <v>3</v>
      </c>
      <c r="C17">
        <v>2</v>
      </c>
      <c r="D17">
        <v>50</v>
      </c>
      <c r="E17" s="1">
        <v>-0.37068965517241381</v>
      </c>
      <c r="F17" s="10">
        <f t="shared" si="0"/>
        <v>-37.068965517241381</v>
      </c>
    </row>
    <row r="18" spans="1:6" x14ac:dyDescent="0.3">
      <c r="A18" s="2">
        <v>3</v>
      </c>
      <c r="B18" s="12" t="s">
        <v>3</v>
      </c>
      <c r="C18">
        <v>3</v>
      </c>
      <c r="D18">
        <v>86</v>
      </c>
      <c r="E18" s="1">
        <v>-0.33333333333333331</v>
      </c>
      <c r="F18" s="10">
        <f t="shared" si="0"/>
        <v>-33.333333333333329</v>
      </c>
    </row>
    <row r="19" spans="1:6" x14ac:dyDescent="0.3">
      <c r="A19" s="2">
        <v>3</v>
      </c>
      <c r="B19" s="12" t="s">
        <v>3</v>
      </c>
      <c r="C19">
        <v>4</v>
      </c>
      <c r="D19">
        <v>109</v>
      </c>
      <c r="E19" s="1">
        <v>-0.40677966101694918</v>
      </c>
      <c r="F19" s="10">
        <f t="shared" si="0"/>
        <v>-40.677966101694921</v>
      </c>
    </row>
    <row r="20" spans="1:6" x14ac:dyDescent="0.3">
      <c r="A20" s="2">
        <v>3</v>
      </c>
      <c r="B20" s="12" t="s">
        <v>3</v>
      </c>
      <c r="C20">
        <v>5</v>
      </c>
      <c r="D20">
        <v>128</v>
      </c>
      <c r="E20" s="1">
        <v>-0.4254658385093168</v>
      </c>
      <c r="F20" s="10">
        <f t="shared" si="0"/>
        <v>-42.546583850931682</v>
      </c>
    </row>
    <row r="21" spans="1:6" x14ac:dyDescent="0.3">
      <c r="A21" s="2">
        <v>3</v>
      </c>
      <c r="B21" s="12" t="s">
        <v>3</v>
      </c>
      <c r="C21">
        <v>6</v>
      </c>
      <c r="D21">
        <v>133</v>
      </c>
      <c r="E21" s="1">
        <v>-0.43504531722054379</v>
      </c>
      <c r="F21" s="10">
        <f t="shared" si="0"/>
        <v>-43.504531722054381</v>
      </c>
    </row>
    <row r="22" spans="1:6" x14ac:dyDescent="0.3">
      <c r="A22" s="2">
        <v>3</v>
      </c>
      <c r="B22" s="12" t="s">
        <v>3</v>
      </c>
      <c r="C22">
        <v>7</v>
      </c>
      <c r="D22">
        <v>133</v>
      </c>
      <c r="E22" s="1">
        <v>-0.44011976047904194</v>
      </c>
      <c r="F22" s="10">
        <f t="shared" si="0"/>
        <v>-44.011976047904191</v>
      </c>
    </row>
    <row r="23" spans="1:6" x14ac:dyDescent="0.3">
      <c r="A23" s="2">
        <v>4</v>
      </c>
      <c r="B23" s="3" t="s">
        <v>4</v>
      </c>
      <c r="C23">
        <v>1</v>
      </c>
      <c r="D23" s="7">
        <v>11</v>
      </c>
      <c r="E23" s="1">
        <v>0</v>
      </c>
      <c r="F23" s="10">
        <f t="shared" si="0"/>
        <v>0</v>
      </c>
    </row>
    <row r="24" spans="1:6" x14ac:dyDescent="0.3">
      <c r="A24" s="2">
        <v>4</v>
      </c>
      <c r="B24" s="3" t="s">
        <v>4</v>
      </c>
      <c r="C24">
        <v>2</v>
      </c>
      <c r="D24">
        <v>26</v>
      </c>
      <c r="E24" s="1">
        <v>-0.57758620689655171</v>
      </c>
      <c r="F24" s="10">
        <f t="shared" si="0"/>
        <v>-57.758620689655174</v>
      </c>
    </row>
    <row r="25" spans="1:6" x14ac:dyDescent="0.3">
      <c r="A25" s="2">
        <v>4</v>
      </c>
      <c r="B25" s="3" t="s">
        <v>4</v>
      </c>
      <c r="C25">
        <v>3</v>
      </c>
      <c r="D25">
        <v>48</v>
      </c>
      <c r="E25" s="1">
        <v>-0.59459459459459463</v>
      </c>
      <c r="F25" s="10">
        <f t="shared" si="0"/>
        <v>-59.45945945945946</v>
      </c>
    </row>
    <row r="26" spans="1:6" x14ac:dyDescent="0.3">
      <c r="A26" s="2">
        <v>4</v>
      </c>
      <c r="B26" s="3" t="s">
        <v>4</v>
      </c>
      <c r="C26">
        <v>4</v>
      </c>
      <c r="D26">
        <v>56</v>
      </c>
      <c r="E26" s="1">
        <v>-0.63728813559322028</v>
      </c>
      <c r="F26" s="10">
        <f t="shared" si="0"/>
        <v>-63.728813559322028</v>
      </c>
    </row>
    <row r="27" spans="1:6" x14ac:dyDescent="0.3">
      <c r="A27" s="2">
        <v>4</v>
      </c>
      <c r="B27" s="3" t="s">
        <v>4</v>
      </c>
      <c r="C27">
        <v>5</v>
      </c>
      <c r="D27">
        <v>59</v>
      </c>
      <c r="E27" s="1">
        <v>-0.63975155279503104</v>
      </c>
      <c r="F27" s="10">
        <f t="shared" si="0"/>
        <v>-63.975155279503106</v>
      </c>
    </row>
    <row r="28" spans="1:6" x14ac:dyDescent="0.3">
      <c r="A28" s="2">
        <v>4</v>
      </c>
      <c r="B28" s="3" t="s">
        <v>4</v>
      </c>
      <c r="C28">
        <v>6</v>
      </c>
      <c r="D28">
        <v>63</v>
      </c>
      <c r="E28" s="1">
        <v>-0.6404833836858006</v>
      </c>
      <c r="F28" s="10">
        <f t="shared" si="0"/>
        <v>-64.048338368580062</v>
      </c>
    </row>
    <row r="29" spans="1:6" x14ac:dyDescent="0.3">
      <c r="A29" s="2">
        <v>4</v>
      </c>
      <c r="B29" s="3" t="s">
        <v>4</v>
      </c>
      <c r="C29">
        <v>7</v>
      </c>
      <c r="D29">
        <v>63</v>
      </c>
      <c r="E29" s="1">
        <v>-0.64371257485029942</v>
      </c>
      <c r="F29" s="10">
        <f t="shared" si="0"/>
        <v>-64.371257485029943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results_09232020</vt:lpstr>
      <vt:lpstr>Sheet2</vt:lpstr>
      <vt:lpstr>HSI_Buffer</vt:lpstr>
      <vt:lpstr>HSI_Veliger_Survival</vt:lpstr>
      <vt:lpstr>Spatial_Buffer</vt:lpstr>
      <vt:lpstr>Veliger_Survival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2020-08-12T14:14:26Z</dcterms:created>
  <dcterms:modified xsi:type="dcterms:W3CDTF">2022-10-04T16:43:48Z</dcterms:modified>
</cp:coreProperties>
</file>