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ornbelters\Kernelytics-Projects\CornBelters\Scouting Reports\"/>
    </mc:Choice>
  </mc:AlternateContent>
  <xr:revisionPtr revIDLastSave="0" documentId="13_ncr:1_{7E304A13-AF81-43BF-BD9D-89AE13982F7E}" xr6:coauthVersionLast="47" xr6:coauthVersionMax="47" xr10:uidLastSave="{00000000-0000-0000-0000-000000000000}"/>
  <bookViews>
    <workbookView xWindow="-120" yWindow="-120" windowWidth="38640" windowHeight="21120" firstSheet="6" activeTab="12" xr2:uid="{4B97C0AA-4F54-4EC4-A9DB-CD535EEAB5FD}"/>
  </bookViews>
  <sheets>
    <sheet name="Pitchers (Spring Stats)" sheetId="1" state="hidden" r:id="rId1"/>
    <sheet name="Hitters (Spring Stats)" sheetId="2" state="hidden" r:id="rId2"/>
    <sheet name="DanvilleSpringPitching" sheetId="4" r:id="rId3"/>
    <sheet name="DanvilleSpringHitting" sheetId="3" r:id="rId4"/>
    <sheet name="LafayetteSpringPitching" sheetId="5" r:id="rId5"/>
    <sheet name="LafayetteSpringHitting" sheetId="6" r:id="rId6"/>
    <sheet name="REXSpringPitching" sheetId="10" r:id="rId7"/>
    <sheet name="REXSpringHitting" sheetId="9" r:id="rId8"/>
    <sheet name="ChillicotheSpringPitching" sheetId="12" r:id="rId9"/>
    <sheet name="ChillicotheSpringHitting" sheetId="13" r:id="rId10"/>
    <sheet name="ClintonSpringPitching" sheetId="14" r:id="rId11"/>
    <sheet name="ClintonSpringHitting" sheetId="15" r:id="rId12"/>
    <sheet name="JacksonSpringPitching" sheetId="18" r:id="rId13"/>
    <sheet name="JacksonSpringHitting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7" l="1"/>
  <c r="M9" i="17"/>
  <c r="L9" i="17"/>
  <c r="M4" i="17"/>
  <c r="L4" i="17"/>
  <c r="L14" i="17"/>
  <c r="M12" i="17"/>
  <c r="M13" i="17"/>
  <c r="M14" i="17"/>
  <c r="L12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6" i="17"/>
  <c r="L16" i="17"/>
  <c r="M15" i="17"/>
  <c r="L15" i="17"/>
  <c r="L13" i="17"/>
  <c r="M10" i="17"/>
  <c r="L10" i="17"/>
  <c r="M8" i="17"/>
  <c r="L8" i="17"/>
  <c r="M7" i="17"/>
  <c r="L7" i="17"/>
  <c r="M6" i="17"/>
  <c r="L6" i="17"/>
  <c r="M5" i="17"/>
  <c r="L5" i="17"/>
  <c r="M3" i="17"/>
  <c r="L3" i="17"/>
  <c r="M2" i="17"/>
  <c r="L2" i="17"/>
  <c r="L25" i="15"/>
  <c r="M25" i="15"/>
  <c r="L24" i="15"/>
  <c r="M24" i="15"/>
  <c r="L23" i="15"/>
  <c r="M23" i="15"/>
  <c r="L22" i="15"/>
  <c r="M22" i="15"/>
  <c r="L21" i="15"/>
  <c r="M21" i="15"/>
  <c r="L20" i="15"/>
  <c r="M20" i="15"/>
  <c r="M2" i="15"/>
  <c r="M3" i="15"/>
  <c r="M5" i="15"/>
  <c r="M6" i="15"/>
  <c r="M7" i="15"/>
  <c r="M8" i="15"/>
  <c r="M10" i="15"/>
  <c r="M11" i="15"/>
  <c r="M13" i="15"/>
  <c r="M15" i="15"/>
  <c r="M16" i="15"/>
  <c r="M18" i="15"/>
  <c r="M19" i="15"/>
  <c r="L2" i="15"/>
  <c r="L3" i="15"/>
  <c r="L5" i="15"/>
  <c r="L6" i="15"/>
  <c r="L7" i="15"/>
  <c r="L8" i="15"/>
  <c r="L10" i="15"/>
  <c r="L11" i="15"/>
  <c r="L13" i="15"/>
  <c r="L15" i="15"/>
  <c r="L16" i="15"/>
  <c r="L18" i="15"/>
  <c r="L19" i="15"/>
  <c r="L15" i="13"/>
  <c r="M15" i="13"/>
  <c r="L19" i="13"/>
  <c r="M19" i="13"/>
  <c r="L18" i="13"/>
  <c r="M18" i="13"/>
  <c r="L17" i="13"/>
  <c r="M1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6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6" i="13"/>
  <c r="N19" i="1"/>
</calcChain>
</file>

<file path=xl/sharedStrings.xml><?xml version="1.0" encoding="utf-8"?>
<sst xmlns="http://schemas.openxmlformats.org/spreadsheetml/2006/main" count="1266" uniqueCount="500">
  <si>
    <t>#</t>
  </si>
  <si>
    <t>Name</t>
  </si>
  <si>
    <t>School</t>
  </si>
  <si>
    <t>ERA</t>
  </si>
  <si>
    <t>G</t>
  </si>
  <si>
    <t>IP</t>
  </si>
  <si>
    <t>H</t>
  </si>
  <si>
    <t>R</t>
  </si>
  <si>
    <t>ER</t>
  </si>
  <si>
    <t>HR</t>
  </si>
  <si>
    <t>BB</t>
  </si>
  <si>
    <t>SO</t>
  </si>
  <si>
    <t>WHIP</t>
  </si>
  <si>
    <t>Gavin McLendon</t>
  </si>
  <si>
    <t>Folsom Lake (CCCAA)</t>
  </si>
  <si>
    <t>Throws</t>
  </si>
  <si>
    <t>L</t>
  </si>
  <si>
    <t>Bats</t>
  </si>
  <si>
    <t>Pos</t>
  </si>
  <si>
    <t>AB</t>
  </si>
  <si>
    <t>2B</t>
  </si>
  <si>
    <t>3B</t>
  </si>
  <si>
    <t>AVG</t>
  </si>
  <si>
    <t>OBP</t>
  </si>
  <si>
    <t>SLG</t>
  </si>
  <si>
    <t>Connor Barth</t>
  </si>
  <si>
    <t>IF</t>
  </si>
  <si>
    <t>Ty Anderson</t>
  </si>
  <si>
    <t>Ethan Fulton</t>
  </si>
  <si>
    <t>Notes</t>
  </si>
  <si>
    <t>Stats from 2024 season.</t>
  </si>
  <si>
    <t>Yr</t>
  </si>
  <si>
    <t>Fr</t>
  </si>
  <si>
    <t>Jr</t>
  </si>
  <si>
    <t>Mason McCue</t>
  </si>
  <si>
    <t>St. John Fisher (NCAA D3)</t>
  </si>
  <si>
    <t>Evansville (NCAA D1)</t>
  </si>
  <si>
    <t>Ben Fabbian</t>
  </si>
  <si>
    <t>Santa Barbara (CCCAA)</t>
  </si>
  <si>
    <t>UT</t>
  </si>
  <si>
    <t>SB</t>
  </si>
  <si>
    <t>Allen Chorba</t>
  </si>
  <si>
    <t>So</t>
  </si>
  <si>
    <t>Olney (NJCAA)</t>
  </si>
  <si>
    <t>Dalton Hobick</t>
  </si>
  <si>
    <t>Kankakee (NJCAA)</t>
  </si>
  <si>
    <t>IF/OF</t>
  </si>
  <si>
    <t>Kyle Campbell</t>
  </si>
  <si>
    <t>Louisville (NCAA D1)</t>
  </si>
  <si>
    <t>Did not play in 2025</t>
  </si>
  <si>
    <t>Jordan Luna</t>
  </si>
  <si>
    <t>LSU-Eunice (NJCAA)</t>
  </si>
  <si>
    <t>OF</t>
  </si>
  <si>
    <t>Jack Gleason</t>
  </si>
  <si>
    <t>Mississippi State (NCAA D1)</t>
  </si>
  <si>
    <t>CJ Sturiale</t>
  </si>
  <si>
    <t>Louisiana Tech (NCAA D1)</t>
  </si>
  <si>
    <t>Jacob Knisley</t>
  </si>
  <si>
    <t>Florida Southern (NCAA D2)</t>
  </si>
  <si>
    <t>Alex Ainsworth</t>
  </si>
  <si>
    <t>Tulane (NCAA D1)</t>
  </si>
  <si>
    <t>Jake Ottensmeier</t>
  </si>
  <si>
    <t>Eastern Illinois (NCAA D1)</t>
  </si>
  <si>
    <t>Rives Reynolds</t>
  </si>
  <si>
    <t>Owen Anderson</t>
  </si>
  <si>
    <t>C</t>
  </si>
  <si>
    <t>Lake Land College (NJCAA)</t>
  </si>
  <si>
    <t>Stats are from 2024 at LLC, was at Eastern Illinois in 2025 but did not play</t>
  </si>
  <si>
    <t>Nolan Decker</t>
  </si>
  <si>
    <t>Troy University (NCAA D1)</t>
  </si>
  <si>
    <t>Redshirt freshman 2025</t>
  </si>
  <si>
    <t>McCray Jacobs</t>
  </si>
  <si>
    <t>Hudson Pergamit</t>
  </si>
  <si>
    <t>Diablo Valley (CCCAA)</t>
  </si>
  <si>
    <t>Theo Nagy</t>
  </si>
  <si>
    <t>Purdue Fort Wayne (NCAA D1)</t>
  </si>
  <si>
    <t>Hayden Crites</t>
  </si>
  <si>
    <t>B</t>
  </si>
  <si>
    <t>Texas A&amp;M (NCAA D1)</t>
  </si>
  <si>
    <t>Jorge Santana II</t>
  </si>
  <si>
    <t>Asa Martinez</t>
  </si>
  <si>
    <t>Anthony Pesci</t>
  </si>
  <si>
    <t>Alabama (NCAA D1)</t>
  </si>
  <si>
    <t>Tanner McMurray</t>
  </si>
  <si>
    <t>Oral Roberts (NCAA D1)</t>
  </si>
  <si>
    <t>Nathan Tobin</t>
  </si>
  <si>
    <t>Carter Orner</t>
  </si>
  <si>
    <t>Hayden Trier</t>
  </si>
  <si>
    <t>Lincoln Trail (NJCAA)</t>
  </si>
  <si>
    <t>Jack Bussard</t>
  </si>
  <si>
    <t>Trinity University (NCAA D3)</t>
  </si>
  <si>
    <t>Michael Farina</t>
  </si>
  <si>
    <t>Southeastern CC (NJCAA)</t>
  </si>
  <si>
    <t>Commited to U of Illinois for next season.</t>
  </si>
  <si>
    <t>William Good</t>
  </si>
  <si>
    <t>Tulane University (NCAA D1)</t>
  </si>
  <si>
    <t>PA</t>
  </si>
  <si>
    <t>Keisen Hayden</t>
  </si>
  <si>
    <t>Joshua Martin</t>
  </si>
  <si>
    <t>Santa Rosa (CCCAA)</t>
  </si>
  <si>
    <t>Logan Long</t>
  </si>
  <si>
    <t>Hope International (NAIA D1)</t>
  </si>
  <si>
    <t>Connor Roche</t>
  </si>
  <si>
    <t>Wagner College (NCAA D1)</t>
  </si>
  <si>
    <t>Diego Tavarez</t>
  </si>
  <si>
    <t>Listed on Prospect League roster, has not played this season.</t>
  </si>
  <si>
    <t>Adrian Davis</t>
  </si>
  <si>
    <t>Seth Harris</t>
  </si>
  <si>
    <t>Frontier CC (NJCAA)</t>
  </si>
  <si>
    <t>Frederick Ragsdale III</t>
  </si>
  <si>
    <t xml:space="preserve">South Suburban (NJCAA) </t>
  </si>
  <si>
    <t>Aiden Cline</t>
  </si>
  <si>
    <t>Midland (NJCAA)</t>
  </si>
  <si>
    <t>Kade Tislow</t>
  </si>
  <si>
    <t>Logan Flores</t>
  </si>
  <si>
    <t>Noah Rice</t>
  </si>
  <si>
    <t>Belmont (NCAA D1)</t>
  </si>
  <si>
    <t>Clay Gadbois</t>
  </si>
  <si>
    <t>Rob  Tracy</t>
  </si>
  <si>
    <t>RJ Anglin</t>
  </si>
  <si>
    <t>Huntington (NAIA)</t>
  </si>
  <si>
    <t>Gavin Collins</t>
  </si>
  <si>
    <t>Pennsylvania (NCAA D1)</t>
  </si>
  <si>
    <t>James Novakovic</t>
  </si>
  <si>
    <t>Purdue (NCAA D1)</t>
  </si>
  <si>
    <t>--</t>
  </si>
  <si>
    <t>Aaron Serrato</t>
  </si>
  <si>
    <t>Irvine Valley (CCCAA)</t>
  </si>
  <si>
    <t>Keegan Shovlain</t>
  </si>
  <si>
    <t>Chase Wagner</t>
  </si>
  <si>
    <t>Ball State (NCAA D1)</t>
  </si>
  <si>
    <t>Luke Collier</t>
  </si>
  <si>
    <t>Lee (NCAA D2)</t>
  </si>
  <si>
    <t>Vincent Alvarez</t>
  </si>
  <si>
    <t>Indiana Kokomo (NAIA)</t>
  </si>
  <si>
    <t>Eric Tenery</t>
  </si>
  <si>
    <t>Temple (NJCAA)</t>
  </si>
  <si>
    <t>Gavin Smith</t>
  </si>
  <si>
    <t>David Moore</t>
  </si>
  <si>
    <t>Akron (NCAA D1)</t>
  </si>
  <si>
    <t>Keifer Wilson</t>
  </si>
  <si>
    <t>Oakland City (NAIA)</t>
  </si>
  <si>
    <t>Luke Smock</t>
  </si>
  <si>
    <t>Indianapolis (NCAA D2)</t>
  </si>
  <si>
    <t>Northern Kentucky (NCAA D1)</t>
  </si>
  <si>
    <t>Michael (MJ) Castaneda</t>
  </si>
  <si>
    <t>Owen Norris</t>
  </si>
  <si>
    <t>Ellsworth CC (NJCAA)</t>
  </si>
  <si>
    <t>Hunter Snow</t>
  </si>
  <si>
    <t>Baylor (NCAA D1)</t>
  </si>
  <si>
    <t>Cole McDaniel</t>
  </si>
  <si>
    <t>Shorter (NCAA D2)</t>
  </si>
  <si>
    <t>Mike Southard</t>
  </si>
  <si>
    <t>Concordia-Chicago (NCAA D3)</t>
  </si>
  <si>
    <t>Chase Cartron</t>
  </si>
  <si>
    <t>Troy (NCAA D1)</t>
  </si>
  <si>
    <t>Tripp Johns</t>
  </si>
  <si>
    <t>Missouri State (NJCAA)</t>
  </si>
  <si>
    <t>Taylor Bednar</t>
  </si>
  <si>
    <t>Wesley Culley</t>
  </si>
  <si>
    <t>Cumberlands (NAIA)</t>
  </si>
  <si>
    <t>Sawyer Solitaria</t>
  </si>
  <si>
    <t>Kent State (NCAA D1)</t>
  </si>
  <si>
    <t>Diego Frey</t>
  </si>
  <si>
    <t>Azusa Pacific (NCAA D2)</t>
  </si>
  <si>
    <t>Jimmy Janicki</t>
  </si>
  <si>
    <t>Gabe Wright</t>
  </si>
  <si>
    <t>Quinnipiac (NCAA D1)</t>
  </si>
  <si>
    <t>Andrew Carter</t>
  </si>
  <si>
    <t>Georgia Highlands (NJCAA)</t>
  </si>
  <si>
    <t>Aaron Moss</t>
  </si>
  <si>
    <t>SP 6/1, 94</t>
  </si>
  <si>
    <t>Ben Jones</t>
  </si>
  <si>
    <t>Bloomsburg (NCAA D2)</t>
  </si>
  <si>
    <t>Nick Heitman</t>
  </si>
  <si>
    <t>Iowa (NCAA D1)</t>
  </si>
  <si>
    <t xml:space="preserve">RP 6/3, 27 </t>
  </si>
  <si>
    <t>Nomar Garcia</t>
  </si>
  <si>
    <t>Indiana State (NCAA D1)</t>
  </si>
  <si>
    <t>Eli Riley</t>
  </si>
  <si>
    <t>Saint Francis (NAIA)</t>
  </si>
  <si>
    <t>Logan Medsker</t>
  </si>
  <si>
    <t>Montevallo (NCAA D2)</t>
  </si>
  <si>
    <t>RP 6/4, 13</t>
  </si>
  <si>
    <t>Carder Reich</t>
  </si>
  <si>
    <t>Olney Central (NJCAA)</t>
  </si>
  <si>
    <t>Matt Cuzco</t>
  </si>
  <si>
    <t>Keystone (NCAA D3)</t>
  </si>
  <si>
    <t>RP 5/29, 51</t>
  </si>
  <si>
    <t>Evan Chung</t>
  </si>
  <si>
    <t>Rose-Hulman (NCAA  D3)</t>
  </si>
  <si>
    <t>RP 5/31, 37</t>
  </si>
  <si>
    <t>Brad Nardi</t>
  </si>
  <si>
    <t>None</t>
  </si>
  <si>
    <t>Samuel Guadamuz</t>
  </si>
  <si>
    <t>Talladega (NAIA)</t>
  </si>
  <si>
    <t>SP 5/30, 82</t>
  </si>
  <si>
    <t>Last PL Outing, NP</t>
  </si>
  <si>
    <t>Emil Estrella</t>
  </si>
  <si>
    <t>Deron Swanson</t>
  </si>
  <si>
    <t>Indiana (NCAA D1)</t>
  </si>
  <si>
    <t>SP 6/3, 64</t>
  </si>
  <si>
    <t>Foster McDonald</t>
  </si>
  <si>
    <t>Lincoln Trail CC (NJCAA)</t>
  </si>
  <si>
    <t>RP 6/4, 46</t>
  </si>
  <si>
    <t>Listed as two way, hasn't pitched yet in PL</t>
  </si>
  <si>
    <t>Felix Polanco</t>
  </si>
  <si>
    <t>Wayland Baptist (NAIA)</t>
  </si>
  <si>
    <t>Brett Sherrard</t>
  </si>
  <si>
    <t>Butler (NCAA D1)</t>
  </si>
  <si>
    <t>RP 6/4, 24</t>
  </si>
  <si>
    <t>Landen Ray</t>
  </si>
  <si>
    <t>SP 6/4, 71</t>
  </si>
  <si>
    <t>Wally Diaz</t>
  </si>
  <si>
    <t>Connor State (NJCAA)</t>
  </si>
  <si>
    <t>Tyler Zuber</t>
  </si>
  <si>
    <t>Lake Land (NJCAA)</t>
  </si>
  <si>
    <t>Kaleb Marrs</t>
  </si>
  <si>
    <t>Indianapois (NJCAA)</t>
  </si>
  <si>
    <t>SP 5/29, 88</t>
  </si>
  <si>
    <t>Jeremi Lara</t>
  </si>
  <si>
    <t>Brewton Parker (NAIA)</t>
  </si>
  <si>
    <t>Jackson Thoma</t>
  </si>
  <si>
    <t>Salem (NCAA D2)</t>
  </si>
  <si>
    <t>RP 5/29, 44</t>
  </si>
  <si>
    <t>Micah Vessely</t>
  </si>
  <si>
    <t>RP 6/3, 24</t>
  </si>
  <si>
    <t>Ben Kearns</t>
  </si>
  <si>
    <t>Spartanburg Methodist (NJCAA)</t>
  </si>
  <si>
    <t>Listed as at Lincoln Trail, couldn't find him there.</t>
  </si>
  <si>
    <t>Ian Reagan</t>
  </si>
  <si>
    <t>Alabama Huntsville (NCAA D2)</t>
  </si>
  <si>
    <t>Cam Judson</t>
  </si>
  <si>
    <t>Gio Mendoza</t>
  </si>
  <si>
    <t>Mid America Christian (NAIA)</t>
  </si>
  <si>
    <t>Bryson Carpenter</t>
  </si>
  <si>
    <t>Iowa Central CC (NJCAA)</t>
  </si>
  <si>
    <t>Breylin Suriel</t>
  </si>
  <si>
    <t>Joan Contreras</t>
  </si>
  <si>
    <t>RP 6/4, 10</t>
  </si>
  <si>
    <t>SP 5/31, 96</t>
  </si>
  <si>
    <t>Alex Bemis</t>
  </si>
  <si>
    <t>Gannon (NCAA D2)</t>
  </si>
  <si>
    <t>Kale Wemer</t>
  </si>
  <si>
    <t>RP 6/3, 25</t>
  </si>
  <si>
    <t>Cam Gravelle</t>
  </si>
  <si>
    <t>Toledo (NCAA D1)</t>
  </si>
  <si>
    <t>K%</t>
  </si>
  <si>
    <t>Zack Henderson</t>
  </si>
  <si>
    <t>Zach?</t>
  </si>
  <si>
    <t>Jacob Buysse</t>
  </si>
  <si>
    <t>West Virginia State (NCAA D2)</t>
  </si>
  <si>
    <t>Mitchel Szymczak</t>
  </si>
  <si>
    <t>Buysee?</t>
  </si>
  <si>
    <t>Lake Erie (NCAA D2)</t>
  </si>
  <si>
    <t>Micah Geise</t>
  </si>
  <si>
    <t>BB%</t>
  </si>
  <si>
    <t>Carson Cox</t>
  </si>
  <si>
    <t>Tyler Mendez</t>
  </si>
  <si>
    <t>Brookdale CC (NJCAA)</t>
  </si>
  <si>
    <t>RP 6/4, 47</t>
  </si>
  <si>
    <t>Matt Moscarino</t>
  </si>
  <si>
    <t>Baldwin Wallace (NCAA D3)</t>
  </si>
  <si>
    <t>SP 6/3, 96</t>
  </si>
  <si>
    <t>CJ Richmond</t>
  </si>
  <si>
    <t>Trent Hedges</t>
  </si>
  <si>
    <t>Tiffin (NCAA D2)</t>
  </si>
  <si>
    <t>CP 6/3, 15</t>
  </si>
  <si>
    <t>Colin West</t>
  </si>
  <si>
    <t>Dylan Lloyd</t>
  </si>
  <si>
    <t>Hanover (NCAA D3)</t>
  </si>
  <si>
    <t>SP 5/31, 95</t>
  </si>
  <si>
    <t>Mason McManus</t>
  </si>
  <si>
    <t>Erskine (NCAA D2)</t>
  </si>
  <si>
    <t>Will Rodriguez</t>
  </si>
  <si>
    <t>RP 6/5, 8</t>
  </si>
  <si>
    <t>Michael Patellis</t>
  </si>
  <si>
    <t>Jackson Boles</t>
  </si>
  <si>
    <t>Cuyahoga CC (NJCAA)</t>
  </si>
  <si>
    <t>AJ Dallmayer</t>
  </si>
  <si>
    <t>RP 6/1, 54</t>
  </si>
  <si>
    <t>CJ Carmichael</t>
  </si>
  <si>
    <t>Frostburg State (NCAA D2)</t>
  </si>
  <si>
    <t>Zane Vitense</t>
  </si>
  <si>
    <t>Ohio Wesleyan (NCAA D3)</t>
  </si>
  <si>
    <t>RP 6/5, 25</t>
  </si>
  <si>
    <t>Nate Hill</t>
  </si>
  <si>
    <t>2024 stats</t>
  </si>
  <si>
    <t>Gavin Beuter</t>
  </si>
  <si>
    <t>SP 5/30, 75</t>
  </si>
  <si>
    <t>Luke Walter</t>
  </si>
  <si>
    <t>Otterbein (NCAA D3)</t>
  </si>
  <si>
    <t>SP 6/4, 70</t>
  </si>
  <si>
    <t>Tyler Stone</t>
  </si>
  <si>
    <t>Kean (NCAA D3)</t>
  </si>
  <si>
    <t>Branin Seibert</t>
  </si>
  <si>
    <t>RP 6/5, 21</t>
  </si>
  <si>
    <t>JT Fabian</t>
  </si>
  <si>
    <t>SP 6/1, 62</t>
  </si>
  <si>
    <t>Cal Chase</t>
  </si>
  <si>
    <t>Justin Teixiera</t>
  </si>
  <si>
    <t>AJ McAninch</t>
  </si>
  <si>
    <t>Marshall (NCAA D1)</t>
  </si>
  <si>
    <t>RP 6/4, 29</t>
  </si>
  <si>
    <t>Justin Gorski</t>
  </si>
  <si>
    <t>Miami (NCAA D1)</t>
  </si>
  <si>
    <t>Vince Waterman</t>
  </si>
  <si>
    <t>Zach Neville</t>
  </si>
  <si>
    <t>Alex Caudill</t>
  </si>
  <si>
    <t>SP 6/5, 84</t>
  </si>
  <si>
    <t>Mahoney Daunic</t>
  </si>
  <si>
    <t>Denison (NCAA D3)</t>
  </si>
  <si>
    <t>Christian Pareja</t>
  </si>
  <si>
    <t>Moscarino</t>
  </si>
  <si>
    <t>Lloyd</t>
  </si>
  <si>
    <t>Beuter</t>
  </si>
  <si>
    <t>Walter</t>
  </si>
  <si>
    <t>Fabian</t>
  </si>
  <si>
    <t>Caudill</t>
  </si>
  <si>
    <t>Blake Timmons</t>
  </si>
  <si>
    <t>Danny Gavin</t>
  </si>
  <si>
    <t>North Dakota State (NCAA D1)</t>
  </si>
  <si>
    <t>Gustavus Adolphus (NCAA D3)</t>
  </si>
  <si>
    <t>JC Dermody</t>
  </si>
  <si>
    <t>Wichita State (NCAA D1)</t>
  </si>
  <si>
    <t>SP 6/5, 60</t>
  </si>
  <si>
    <t>Jackson Bruno</t>
  </si>
  <si>
    <t>Jamie Rasmussen</t>
  </si>
  <si>
    <t>Jake Weissenberger</t>
  </si>
  <si>
    <t>Colin Coonradt</t>
  </si>
  <si>
    <t>Alex Schimmel</t>
  </si>
  <si>
    <t>James Hackett</t>
  </si>
  <si>
    <t>Camden Clewett</t>
  </si>
  <si>
    <t>Noah Thein</t>
  </si>
  <si>
    <t>Brody Meyers</t>
  </si>
  <si>
    <t>Hunter Dierksen</t>
  </si>
  <si>
    <t>Garret Siemsen</t>
  </si>
  <si>
    <t>Brayden Mulkey</t>
  </si>
  <si>
    <t>Joey Hagen</t>
  </si>
  <si>
    <t>Nick Venteicher</t>
  </si>
  <si>
    <t>Brytton Clements</t>
  </si>
  <si>
    <t>Bryk Barnard</t>
  </si>
  <si>
    <t>Payton Hodges</t>
  </si>
  <si>
    <t>Jimmy Burke</t>
  </si>
  <si>
    <t>Sam Wiese</t>
  </si>
  <si>
    <t>Ethan Dorka</t>
  </si>
  <si>
    <t>Drew Terpins</t>
  </si>
  <si>
    <t>Brett White</t>
  </si>
  <si>
    <t>Cole Bormann</t>
  </si>
  <si>
    <t>Max Burt</t>
  </si>
  <si>
    <t>Nick Baffa</t>
  </si>
  <si>
    <t>Chance Key</t>
  </si>
  <si>
    <t>Matthew Maize</t>
  </si>
  <si>
    <t>Austin Mallee</t>
  </si>
  <si>
    <t>Will Schufreider</t>
  </si>
  <si>
    <t>Tanner Duncan</t>
  </si>
  <si>
    <t>Jaqson Tejada</t>
  </si>
  <si>
    <t>Jacob Young</t>
  </si>
  <si>
    <t>Drew Phillips</t>
  </si>
  <si>
    <t>Kaden Frommelt</t>
  </si>
  <si>
    <t>Manny Esparza</t>
  </si>
  <si>
    <t>Luke Kehrli</t>
  </si>
  <si>
    <t>Eli Green</t>
  </si>
  <si>
    <t>Tyler Welch</t>
  </si>
  <si>
    <t>Rylen Blair</t>
  </si>
  <si>
    <t>Jalen Martinez</t>
  </si>
  <si>
    <t>Nick Meyer</t>
  </si>
  <si>
    <t>Parkland (NJCAA)</t>
  </si>
  <si>
    <t>Gateway CC (NJCAA)</t>
  </si>
  <si>
    <t>Washington State (NCAA D1)</t>
  </si>
  <si>
    <t>Creighton (NCAA D1)</t>
  </si>
  <si>
    <t>Jaylen Ziegler</t>
  </si>
  <si>
    <t>Des Moines Area CC (NJCAA)</t>
  </si>
  <si>
    <t>Arizona (NCAA D1)</t>
  </si>
  <si>
    <t>Stats from 2024, At Iowa in 2025, did not play</t>
  </si>
  <si>
    <t>Mount Mercy (NAIA)</t>
  </si>
  <si>
    <t>Taft (CCCAA)</t>
  </si>
  <si>
    <t>Webber Intl (NAIA)</t>
  </si>
  <si>
    <t>Lewis (NCAA D2)</t>
  </si>
  <si>
    <t>SP 6/8, 64</t>
  </si>
  <si>
    <t>RP 6/8, 28</t>
  </si>
  <si>
    <t>CP 6/7, 24</t>
  </si>
  <si>
    <t>Black Hawk (NJCAA)</t>
  </si>
  <si>
    <t>SP 6/3, 79</t>
  </si>
  <si>
    <t>Sauk Valley (NJCAA)</t>
  </si>
  <si>
    <t>RP 5/30, 30</t>
  </si>
  <si>
    <t>Mount Marty (NAIA)</t>
  </si>
  <si>
    <t>RP 5/28, 42</t>
  </si>
  <si>
    <t>Butler CC (NJCAA)</t>
  </si>
  <si>
    <t>RP 6/5, 34</t>
  </si>
  <si>
    <t>Harper (NJCAA)</t>
  </si>
  <si>
    <t>RP 6/8, 25</t>
  </si>
  <si>
    <t>LSU Shreveport (NAIA)</t>
  </si>
  <si>
    <t>RP 6/8, 22</t>
  </si>
  <si>
    <t>Valparaiso (NCAA D1)</t>
  </si>
  <si>
    <t>SP 6/6, 44</t>
  </si>
  <si>
    <t>Grand Canyon (NCAA D1)</t>
  </si>
  <si>
    <t>SP 6/7, 89</t>
  </si>
  <si>
    <t>Lake County (NJCAA)</t>
  </si>
  <si>
    <t>RP 6/6, 67</t>
  </si>
  <si>
    <t xml:space="preserve"> Missouri Valley (NAIA)</t>
  </si>
  <si>
    <t>SP 6/5, 54</t>
  </si>
  <si>
    <t>Saint Leo (NCAA D2)</t>
  </si>
  <si>
    <t>CP 6/6, 23</t>
  </si>
  <si>
    <t>RP 6/5, 24</t>
  </si>
  <si>
    <t>Walters State CC (NJCAA)</t>
  </si>
  <si>
    <t>RP 6/7, 28</t>
  </si>
  <si>
    <t>Whitworth (NCAA D3)</t>
  </si>
  <si>
    <t>Elijah Dunbar</t>
  </si>
  <si>
    <t>Point (NAIA)</t>
  </si>
  <si>
    <t>RP 6/10. 21</t>
  </si>
  <si>
    <t>McKay Whitaker</t>
  </si>
  <si>
    <t>Bellarmine (NCAA D1)</t>
  </si>
  <si>
    <t>Drew McConnell</t>
  </si>
  <si>
    <t>Ivan Vega</t>
  </si>
  <si>
    <t>Bethel (NAIA)</t>
  </si>
  <si>
    <t>Lawson Ryan</t>
  </si>
  <si>
    <t>Christian Brothers (NCAA D2)</t>
  </si>
  <si>
    <t>SP 6/10, 83</t>
  </si>
  <si>
    <t>Jack Mclaury</t>
  </si>
  <si>
    <t>Volunteer State CC (NJCAA)</t>
  </si>
  <si>
    <t>RP 6/6, 14</t>
  </si>
  <si>
    <t>Jack Pitts</t>
  </si>
  <si>
    <t>Memphis (NCAA D1)</t>
  </si>
  <si>
    <t>Drake Blackwood</t>
  </si>
  <si>
    <t>Freed-Hardeman (NAIA)</t>
  </si>
  <si>
    <t>Andrew Perry</t>
  </si>
  <si>
    <t>SP 6/8, 82</t>
  </si>
  <si>
    <t>Merrick Hill</t>
  </si>
  <si>
    <t>Morton (NJCAA)</t>
  </si>
  <si>
    <t>RP 6/6, 23</t>
  </si>
  <si>
    <t>Parks Bouck</t>
  </si>
  <si>
    <t>Lipscomb (NCAA D1)</t>
  </si>
  <si>
    <t>Hunter McLemore</t>
  </si>
  <si>
    <t>RP 6/5, 59</t>
  </si>
  <si>
    <t>Brett Rogers</t>
  </si>
  <si>
    <t>Matthew Riley</t>
  </si>
  <si>
    <t>Middle Tennessee (NCAA D1)</t>
  </si>
  <si>
    <t>SP 6/12, 97</t>
  </si>
  <si>
    <t>Jett Sutton</t>
  </si>
  <si>
    <t>Arkansas State (NCAA D1)</t>
  </si>
  <si>
    <t>SP 5/30, 83</t>
  </si>
  <si>
    <t>Mason Acton</t>
  </si>
  <si>
    <t>Joe Romines</t>
  </si>
  <si>
    <t>RP 6/12, 8</t>
  </si>
  <si>
    <t>Brooks Jones</t>
  </si>
  <si>
    <t>Jacob Rossi</t>
  </si>
  <si>
    <t>RP 6/10, 26</t>
  </si>
  <si>
    <t>Jaxson Lucas</t>
  </si>
  <si>
    <t>CP 6/6, 14</t>
  </si>
  <si>
    <t>Chase Chamberlain</t>
  </si>
  <si>
    <t>SP 6/7, 76</t>
  </si>
  <si>
    <t>Webb Watson</t>
  </si>
  <si>
    <t>Trey Watson</t>
  </si>
  <si>
    <t>Mobile (NAIA)</t>
  </si>
  <si>
    <t>Bradey Moad</t>
  </si>
  <si>
    <t>Olney Central CC (NJCAA)</t>
  </si>
  <si>
    <t>Cameron Greene</t>
  </si>
  <si>
    <t>UT Martin (NCAA D1)</t>
  </si>
  <si>
    <t>Connor Busson</t>
  </si>
  <si>
    <t>Gardner-Webb (NCAA D1)</t>
  </si>
  <si>
    <t>RP 6/8, 78</t>
  </si>
  <si>
    <t>Adriel Vega</t>
  </si>
  <si>
    <t>Brody Casteel</t>
  </si>
  <si>
    <t>Cleveland State CC (NJCAA)</t>
  </si>
  <si>
    <t>RP 6/6, 21</t>
  </si>
  <si>
    <t>Jack Runsick</t>
  </si>
  <si>
    <t>Eastern Oklahoma (NJCAA)</t>
  </si>
  <si>
    <t>Chase Armstrong</t>
  </si>
  <si>
    <t>RP 6/4, 45</t>
  </si>
  <si>
    <t>Cole Lannom</t>
  </si>
  <si>
    <t>RP 6/8, 26</t>
  </si>
  <si>
    <t>Cade Miles</t>
  </si>
  <si>
    <t>Jacksonville State (NCAA D1)</t>
  </si>
  <si>
    <t>Jackson Campbell</t>
  </si>
  <si>
    <t>St. Joseph (NCAA D1)</t>
  </si>
  <si>
    <t>RP 6/11, 18</t>
  </si>
  <si>
    <t>Ethan Ell</t>
  </si>
  <si>
    <t>Kentucky Wesleyan (NCAA D2)</t>
  </si>
  <si>
    <t>RP 6/10, 44</t>
  </si>
  <si>
    <t>Nathan Rhodes</t>
  </si>
  <si>
    <t>RP 6/12, 9</t>
  </si>
  <si>
    <t>Mason Clark</t>
  </si>
  <si>
    <t>RP 6/12, 16</t>
  </si>
  <si>
    <t>Charlie Jury</t>
  </si>
  <si>
    <t>Murray State (NCAA D1)</t>
  </si>
  <si>
    <t>Jake Maddox</t>
  </si>
  <si>
    <t>Cooper Casteel</t>
  </si>
  <si>
    <t>Lee University (NCAA D2)</t>
  </si>
  <si>
    <t>SP 6/6, 82</t>
  </si>
  <si>
    <t>Ryan</t>
  </si>
  <si>
    <t>Hill</t>
  </si>
  <si>
    <t>Riley</t>
  </si>
  <si>
    <t>Chamberlain</t>
  </si>
  <si>
    <t>Sutton</t>
  </si>
  <si>
    <t>Watson</t>
  </si>
  <si>
    <t>Casteel</t>
  </si>
  <si>
    <t>Column1</t>
  </si>
  <si>
    <t>Column2</t>
  </si>
  <si>
    <t>SP 6/11,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</si>
</sst>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center"/>
    </xf>
    <xf numFmtId="16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/>
    <xf numFmtId="166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6" borderId="0" xfId="0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0" fontId="0" fillId="0" borderId="0" xfId="0" quotePrefix="1" applyNumberFormat="1" applyAlignment="1">
      <alignment horizontal="center"/>
    </xf>
  </cellXfs>
  <cellStyles count="2">
    <cellStyle name="Normal" xfId="0" builtinId="0"/>
    <cellStyle name="Percent" xfId="1" builtinId="5"/>
  </cellStyles>
  <dxfs count="211"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CB1D0-F8CA-48F0-8056-9CCCAC455E56}" name="Table2" displayName="Table2" ref="A1:O19" totalsRowShown="0" headerRowDxfId="210" dataDxfId="209">
  <autoFilter ref="A1:O19" xr:uid="{C52CB1D0-F8CA-48F0-8056-9CCCAC455E56}"/>
  <tableColumns count="15">
    <tableColumn id="1" xr3:uid="{2113B06E-D443-4840-B65C-F4FEB2CEC2A3}" name="#" dataDxfId="208"/>
    <tableColumn id="2" xr3:uid="{4B207364-C81F-4AB0-A7A1-6179ED226E0C}" name="Name"/>
    <tableColumn id="3" xr3:uid="{FD398D13-E122-4551-9954-5EEEAAFA78F9}" name="Throws" dataDxfId="207"/>
    <tableColumn id="4" xr3:uid="{6697964C-697F-4942-9683-33C2141BD08F}" name="Yr" dataDxfId="206"/>
    <tableColumn id="5" xr3:uid="{C61F0995-6162-4E82-B25A-064264D27ED7}" name="School" dataDxfId="205"/>
    <tableColumn id="6" xr3:uid="{A4F330A8-AB8D-49AA-B1E1-F02A293F58E7}" name="ERA" dataDxfId="204"/>
    <tableColumn id="7" xr3:uid="{5017CAB1-AEC5-4088-8D49-2079450DC59D}" name="IP" dataDxfId="203"/>
    <tableColumn id="8" xr3:uid="{B2562E22-015B-41E5-BFB9-E49F34F01432}" name="H" dataDxfId="202"/>
    <tableColumn id="9" xr3:uid="{76C656A5-6337-49B7-9E8B-583892C73B44}" name="R" dataDxfId="201"/>
    <tableColumn id="10" xr3:uid="{97D6ED12-711A-4954-B4FF-C9D0FF309CDE}" name="ER" dataDxfId="200"/>
    <tableColumn id="11" xr3:uid="{5A8FFF1B-5C32-4924-992D-59FEDD197707}" name="HR" dataDxfId="199"/>
    <tableColumn id="12" xr3:uid="{72437261-D18E-4130-9988-DE877ACA701A}" name="BB" dataDxfId="198"/>
    <tableColumn id="13" xr3:uid="{A860A4A7-5F07-4F43-A4BA-A75F69060419}" name="SO" dataDxfId="197"/>
    <tableColumn id="14" xr3:uid="{1CD680D0-497B-4A2A-B0B6-09354C2B887B}" name="WHIP" dataDxfId="196"/>
    <tableColumn id="15" xr3:uid="{6F146679-03A5-4608-8323-E75FAFF903E6}" name="Notes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43ECD0-6996-45AC-A9A9-494D040880A6}" name="Table2671011" displayName="Table2671011" ref="A1:L20" totalsRowShown="0" headerRowDxfId="83" dataDxfId="82">
  <autoFilter ref="A1:L20" xr:uid="{4955B4BB-3624-48AC-92A0-E9DE9F7C9A46}"/>
  <tableColumns count="12">
    <tableColumn id="1" xr3:uid="{DDD953FD-5011-49C3-9230-44FD2E664EE4}" name="#" dataDxfId="81"/>
    <tableColumn id="2" xr3:uid="{C5B71AC5-1440-4ADE-BA98-FB907CC5B174}" name="Name"/>
    <tableColumn id="3" xr3:uid="{CE3006DC-DE43-451A-BE91-7DA1A81785E0}" name="Throws" dataDxfId="80"/>
    <tableColumn id="5" xr3:uid="{B5E7AA9B-A56D-4805-BB36-39D375AE9533}" name="School" dataDxfId="79"/>
    <tableColumn id="6" xr3:uid="{E42FD4B5-177E-4DFE-A2F5-247966E47C02}" name="ERA" dataDxfId="78"/>
    <tableColumn id="7" xr3:uid="{33B5FF3A-1C37-4003-B2C4-C7CA9DF6D068}" name="IP" dataDxfId="77"/>
    <tableColumn id="8" xr3:uid="{16EB2C0E-C141-4947-83DF-FAD21AE3D884}" name="H" dataDxfId="76"/>
    <tableColumn id="10" xr3:uid="{998831EB-F6EF-4D4E-ACED-441C6839236E}" name="ER" dataDxfId="75"/>
    <tableColumn id="11" xr3:uid="{56149B59-21AA-43DC-A628-D4B816C4BD8D}" name="HR" dataDxfId="74"/>
    <tableColumn id="12" xr3:uid="{172AC206-5FBE-4E78-B1E1-C9DA83788B1B}" name="BB" dataDxfId="73"/>
    <tableColumn id="13" xr3:uid="{E8C6BF8F-17A6-4CA1-B5EE-4010D8E6E237}" name="SO" dataDxfId="72"/>
    <tableColumn id="4" xr3:uid="{411967A6-2B93-4978-A8B5-D67AEDB498DB}" name="Last PL Outing, NP" dataDxfId="71"/>
  </tableColumns>
  <tableStyleInfo name="TableStyleMedium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053F4-F88D-4429-AA41-68D802CD1DF8}" name="Table1458912" displayName="Table1458912" ref="A1:M19" totalsRowShown="0" headerRowDxfId="70" dataDxfId="69">
  <autoFilter ref="A1:M19" xr:uid="{14B73850-2C18-4A49-A695-35FCDB2FE39E}"/>
  <tableColumns count="13">
    <tableColumn id="1" xr3:uid="{41FBD773-60D6-4C44-A4FB-F9B3AC2FF215}" name="#" dataDxfId="68"/>
    <tableColumn id="2" xr3:uid="{7283EBB3-ECFD-4150-B86E-E64B8998B944}" name="Name"/>
    <tableColumn id="5" xr3:uid="{754D84E1-E5E5-4628-BE76-6FC3F40A499D}" name="School" dataDxfId="67"/>
    <tableColumn id="8" xr3:uid="{831F66A7-878D-4156-94CB-7A6FAC523764}" name="PA" dataDxfId="66"/>
    <tableColumn id="10" xr3:uid="{3415C3C4-46AA-480E-9A6C-26B96A96F229}" name="H" dataDxfId="65"/>
    <tableColumn id="13" xr3:uid="{79AF8C5A-6B40-47EB-AE42-4B6470FC7335}" name="HR" dataDxfId="64"/>
    <tableColumn id="14" xr3:uid="{7199D5C9-AF2B-4B9A-B085-659C519522A1}" name="BB" dataDxfId="63"/>
    <tableColumn id="15" xr3:uid="{951AAA57-6EF3-4291-812C-F7231AB5B201}" name="SO" dataDxfId="62"/>
    <tableColumn id="16" xr3:uid="{C58BF7E3-497D-4DA5-A7AD-A0DA6D6F35FE}" name="AVG" dataDxfId="61"/>
    <tableColumn id="17" xr3:uid="{E7A8FCAD-07A0-4F17-BD83-CD5B529C19EF}" name="OBP" dataDxfId="60"/>
    <tableColumn id="19" xr3:uid="{6CC324F1-66DA-48AB-8C9A-BDD8D93CC895}" name="SB" dataDxfId="59"/>
    <tableColumn id="3" xr3:uid="{DE70BA46-0B42-4F84-BC0E-499D6EF099B4}" name="K%" dataDxfId="58">
      <calculatedColumnFormula>Table1458912[[#This Row],[SO]]/Table1458912[[#This Row],[PA]]</calculatedColumnFormula>
    </tableColumn>
    <tableColumn id="4" xr3:uid="{6D28691B-C12C-444A-8445-978CAEDE2F9E}" name="BB%" dataDxfId="57" dataCellStyle="Percent">
      <calculatedColumnFormula>Table1458912[[#This Row],[BB]]/Table1458912[[#This Row],[PA]]</calculatedColumnFormula>
    </tableColumn>
  </tableColumns>
  <tableStyleInfo name="TableStyleMedium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8C808E-02A8-46BA-AA9E-A0D655CEA28C}" name="Table267101113" displayName="Table267101113" ref="A1:L22" totalsRowShown="0" headerRowDxfId="56" dataDxfId="55">
  <autoFilter ref="A1:L22" xr:uid="{4955B4BB-3624-48AC-92A0-E9DE9F7C9A46}"/>
  <tableColumns count="12">
    <tableColumn id="1" xr3:uid="{53D3A89E-97BA-4F08-B0AD-FEE71660E94D}" name="#" dataDxfId="54"/>
    <tableColumn id="2" xr3:uid="{4F0D2D19-1FA0-4730-BACA-A68D1EAF3453}" name="Name"/>
    <tableColumn id="3" xr3:uid="{FFBBB80F-B1A8-4EC8-976C-085201346C4D}" name="Throws" dataDxfId="53"/>
    <tableColumn id="5" xr3:uid="{DE2D8D5C-2C62-455D-B77C-056B3E753E69}" name="School" dataDxfId="52"/>
    <tableColumn id="6" xr3:uid="{9B3DC61A-0F76-44C1-BF9D-18954F72727A}" name="ERA" dataDxfId="51"/>
    <tableColumn id="7" xr3:uid="{6D73B12E-18A1-45CA-9B08-9C1F49C331A4}" name="IP" dataDxfId="50"/>
    <tableColumn id="8" xr3:uid="{ED2C7A8D-0CC4-48B4-AFAD-76907FFF619F}" name="H" dataDxfId="49"/>
    <tableColumn id="10" xr3:uid="{4847CBFF-7F85-4920-B0CA-AFA3CA5E9647}" name="ER" dataDxfId="48"/>
    <tableColumn id="11" xr3:uid="{7A4AE25A-68AB-4E07-89DC-44175FE1658D}" name="HR" dataDxfId="47"/>
    <tableColumn id="12" xr3:uid="{C3ABA9DC-4AE3-4DB8-938A-74AF7FC956A7}" name="BB" dataDxfId="46"/>
    <tableColumn id="13" xr3:uid="{92CDCC4A-9682-4E76-9232-2F4E4221A30C}" name="SO" dataDxfId="45"/>
    <tableColumn id="4" xr3:uid="{D07BD69A-6BC8-4751-BDE9-1EEE5F758A61}" name="Last PL Outing, NP" dataDxfId="44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498885-CE91-45F0-BBCE-FA920BC3B339}" name="Table145891214" displayName="Table145891214" ref="A1:N25" totalsRowShown="0" headerRowDxfId="43" dataDxfId="42">
  <autoFilter ref="A1:N25" xr:uid="{14B73850-2C18-4A49-A695-35FCDB2FE39E}"/>
  <tableColumns count="14">
    <tableColumn id="1" xr3:uid="{16B85A6F-BC64-43BE-A54D-1F0B342237E0}" name="#" dataDxfId="41"/>
    <tableColumn id="2" xr3:uid="{BECFA166-D20C-4030-BDA2-6CBE958455B1}" name="Name"/>
    <tableColumn id="5" xr3:uid="{B350053F-F69C-4349-AF75-A1C7D5CD441D}" name="School" dataDxfId="40"/>
    <tableColumn id="8" xr3:uid="{CF009ACA-9A74-4B56-862C-F9D66C2AF6ED}" name="PA" dataDxfId="39"/>
    <tableColumn id="10" xr3:uid="{B77625E8-C799-452D-BD3B-F54240A37442}" name="H" dataDxfId="38"/>
    <tableColumn id="13" xr3:uid="{25DA73CE-B909-4BC6-87D2-63A7D47C7794}" name="HR" dataDxfId="37"/>
    <tableColumn id="14" xr3:uid="{EB22A26E-B003-438D-946C-E282A958EB33}" name="BB" dataDxfId="36"/>
    <tableColumn id="15" xr3:uid="{4EBAAB28-9C02-46B5-B028-4C01FD67FBF1}" name="SO" dataDxfId="35"/>
    <tableColumn id="16" xr3:uid="{51CB3843-53F2-4E57-808F-E8A84FC824BC}" name="AVG" dataDxfId="34"/>
    <tableColumn id="17" xr3:uid="{0BDDFC3E-0828-4A0F-9C42-6F5E0E5B37E8}" name="OBP" dataDxfId="33"/>
    <tableColumn id="19" xr3:uid="{1ED150C3-4B5D-49FA-94CA-65AA661B2BDA}" name="SB" dataDxfId="32"/>
    <tableColumn id="3" xr3:uid="{5140C3F1-FD3F-4557-9157-73F8F239BD1C}" name="K%" dataDxfId="31">
      <calculatedColumnFormula>Table145891214[[#This Row],[SO]]/Table145891214[[#This Row],[PA]]</calculatedColumnFormula>
    </tableColumn>
    <tableColumn id="4" xr3:uid="{8BAE2FE2-C84A-4386-AA69-C3A582E43681}" name="BB%" dataDxfId="30" dataCellStyle="Percent">
      <calculatedColumnFormula>Table145891214[[#This Row],[BB]]/Table145891214[[#This Row],[PA]]</calculatedColumnFormula>
    </tableColumn>
    <tableColumn id="6" xr3:uid="{AB87AD4A-D692-4DED-9C8F-8D6B85C3CE7E}" name="Notes" dataDxfId="29"/>
  </tableColumns>
  <tableStyleInfo name="TableStyleMedium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6DE8F1-1223-47B7-8404-E7E1F40E3A1B}" name="Table26710111316" displayName="Table26710111316" ref="A1:L23" totalsRowShown="0" headerRowDxfId="1" dataDxfId="14">
  <autoFilter ref="A1:L23" xr:uid="{4955B4BB-3624-48AC-92A0-E9DE9F7C9A46}"/>
  <tableColumns count="12">
    <tableColumn id="1" xr3:uid="{C7A9E0AB-6858-4B91-8F13-D294BB1D95F5}" name="#" dataDxfId="13"/>
    <tableColumn id="2" xr3:uid="{2376DFB7-3BE9-41CA-BC6E-DFF4E46B515B}" name="Name"/>
    <tableColumn id="3" xr3:uid="{27816E56-C7C3-4BA2-8BD0-5374946A59A2}" name="Throws" dataDxfId="12"/>
    <tableColumn id="5" xr3:uid="{F80E7295-648B-4626-A8FA-C53FE967778B}" name="School" dataDxfId="11"/>
    <tableColumn id="6" xr3:uid="{5434239A-B347-41D5-B850-06B71B875617}" name="ERA" dataDxfId="10"/>
    <tableColumn id="7" xr3:uid="{94E59633-E844-4976-AB45-1B157390D08F}" name="IP" dataDxfId="9"/>
    <tableColumn id="8" xr3:uid="{4DE4EF58-54F6-4029-B106-635EF40CFB6A}" name="H" dataDxfId="8"/>
    <tableColumn id="10" xr3:uid="{BBE77ECE-78E4-43F4-B319-20241ADAA5A1}" name="ER" dataDxfId="7"/>
    <tableColumn id="11" xr3:uid="{13CE2457-37A8-45E3-8835-2220FD013D91}" name="HR" dataDxfId="6"/>
    <tableColumn id="12" xr3:uid="{EDEE1038-6CC7-45AB-B573-D282CB76C6B5}" name="BB" dataDxfId="5"/>
    <tableColumn id="13" xr3:uid="{15C46774-E8FB-43F9-964B-CB973A34D6FD}" name="SO" dataDxfId="4"/>
    <tableColumn id="4" xr3:uid="{6A5ACA96-03C9-46F6-A85D-E03BC61136B7}" name="Last PL Outing, NP" dataDxfId="3"/>
  </tableColumns>
  <tableStyleInfo name="TableStyleMedium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96DDBF-7960-4194-91E4-69F847F62B85}" name="Table16" displayName="Table16" ref="P3:Q10" totalsRowShown="0">
  <autoFilter ref="P3:Q10" xr:uid="{DB96DDBF-7960-4194-91E4-69F847F62B85}"/>
  <sortState xmlns:xlrd2="http://schemas.microsoft.com/office/spreadsheetml/2017/richdata2" ref="P4:Q10">
    <sortCondition ref="Q3:Q10"/>
  </sortState>
  <tableColumns count="2">
    <tableColumn id="1" xr3:uid="{EAD49DF0-20BE-4FFF-B13B-BA7015059B6C}" name="Column1"/>
    <tableColumn id="2" xr3:uid="{8D5D285B-AB9D-4DF7-9F31-4A1866B048BF}" name="Column2" dataDxfId="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18FFF1-B95F-4D98-94A9-FE0F46493BCC}" name="Table14589121415" displayName="Table14589121415" ref="A1:N25" totalsRowShown="0" headerRowDxfId="2" dataDxfId="28">
  <autoFilter ref="A1:N25" xr:uid="{14B73850-2C18-4A49-A695-35FCDB2FE39E}"/>
  <tableColumns count="14">
    <tableColumn id="1" xr3:uid="{5AA32B8A-C673-4DCB-8599-8A701338F849}" name="#" dataDxfId="27"/>
    <tableColumn id="2" xr3:uid="{36F0BC05-90DB-496E-A6FA-96679E8EA53E}" name="Name"/>
    <tableColumn id="5" xr3:uid="{23BC6484-7506-443C-8D90-10D5FD244490}" name="School" dataDxfId="26"/>
    <tableColumn id="8" xr3:uid="{DF0EEB4F-E83B-4FEF-916B-2A7A5692B64C}" name="PA" dataDxfId="25"/>
    <tableColumn id="10" xr3:uid="{ADE894CE-F81B-483E-A157-8614E8BD10EA}" name="H" dataDxfId="24"/>
    <tableColumn id="13" xr3:uid="{DB2C48E8-7EBB-403B-8595-A5A5A71D1FBD}" name="HR" dataDxfId="23"/>
    <tableColumn id="14" xr3:uid="{7940F47F-76EB-4A12-AB73-556A6B71B3C5}" name="BB" dataDxfId="22"/>
    <tableColumn id="15" xr3:uid="{F009338C-FB86-4BC7-8ACE-F6FFD2B53B21}" name="SO" dataDxfId="21"/>
    <tableColumn id="16" xr3:uid="{A538F081-D050-4BED-AF6E-095B5B9D35E4}" name="AVG" dataDxfId="20"/>
    <tableColumn id="17" xr3:uid="{5E23692C-664F-4563-B951-F96A8BF88527}" name="OBP" dataDxfId="19"/>
    <tableColumn id="19" xr3:uid="{6307967C-CC89-4437-BE66-128AC77872DA}" name="SB" dataDxfId="18"/>
    <tableColumn id="3" xr3:uid="{5E948896-4A74-44BD-B69F-7D3A93A51287}" name="K%" dataDxfId="17">
      <calculatedColumnFormula>Table14589121415[[#This Row],[SO]]/Table14589121415[[#This Row],[PA]]</calculatedColumnFormula>
    </tableColumn>
    <tableColumn id="4" xr3:uid="{BFFDF286-8E95-4E85-B948-4BBB7AD4ACA5}" name="BB%" dataDxfId="16" dataCellStyle="Percent">
      <calculatedColumnFormula>Table14589121415[[#This Row],[BB]]/Table14589121415[[#This Row],[PA]]</calculatedColumnFormula>
    </tableColumn>
    <tableColumn id="6" xr3:uid="{B40B1A2A-53CE-44EC-8DAB-9E1A8B761996}" name="Notes" dataDxfId="1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8F43A-A15E-4C9D-9A1E-001C9BE15D78}" name="Table1" displayName="Table1" ref="A1:T20" totalsRowShown="0" headerRowDxfId="195" dataDxfId="194">
  <autoFilter ref="A1:T20" xr:uid="{AE68F43A-A15E-4C9D-9A1E-001C9BE15D78}"/>
  <tableColumns count="20">
    <tableColumn id="1" xr3:uid="{A807147B-25A1-4C6D-967A-9214D623EF09}" name="#" dataDxfId="193"/>
    <tableColumn id="2" xr3:uid="{1E71FAB3-5F80-433A-9CF9-976B18697772}" name="Name"/>
    <tableColumn id="3" xr3:uid="{4AB65E55-7844-4087-B1D0-683AAFA3C759}" name="Bats" dataDxfId="192"/>
    <tableColumn id="4" xr3:uid="{BADC073F-CF25-4D77-9520-ADE46FAACFBA}" name="Yr" dataDxfId="191"/>
    <tableColumn id="5" xr3:uid="{60E54A87-2D0B-4955-918A-E7BC6DAE5929}" name="School" dataDxfId="190"/>
    <tableColumn id="6" xr3:uid="{46B95C8A-33E8-4744-AED7-835B1F7194DD}" name="Pos" dataDxfId="189"/>
    <tableColumn id="7" xr3:uid="{F545BCD0-7D65-4A60-BFE5-12C9D7717264}" name="G" dataDxfId="188"/>
    <tableColumn id="8" xr3:uid="{81C2AB3C-1898-466D-8441-AE796E697804}" name="PA" dataDxfId="187"/>
    <tableColumn id="9" xr3:uid="{C168AE12-40A4-40C9-B878-33A68F3ED889}" name="AB" dataDxfId="186"/>
    <tableColumn id="10" xr3:uid="{ACAEFA57-3346-42CC-A8C7-1B81105A8188}" name="H" dataDxfId="185"/>
    <tableColumn id="11" xr3:uid="{42DCAF38-D37C-449D-B6FD-E5DDB5D16B65}" name="2B" dataDxfId="184"/>
    <tableColumn id="12" xr3:uid="{C041A354-E834-4B61-A0B0-322C7ECCC7DB}" name="3B" dataDxfId="183"/>
    <tableColumn id="13" xr3:uid="{C1223EE5-B592-42F6-AE34-2E02EB4D8E72}" name="HR" dataDxfId="182"/>
    <tableColumn id="14" xr3:uid="{E9539F49-31C2-4798-8FD1-6AED79363262}" name="BB" dataDxfId="181"/>
    <tableColumn id="15" xr3:uid="{73CD7619-8051-4D47-BC45-602F5504DC82}" name="SO" dataDxfId="180"/>
    <tableColumn id="16" xr3:uid="{9C03119F-E861-4090-B9DC-2488FC578CB8}" name="AVG" dataDxfId="179"/>
    <tableColumn id="17" xr3:uid="{A5E296DE-495F-4351-8DEF-DF21F20724CE}" name="OBP" dataDxfId="178"/>
    <tableColumn id="18" xr3:uid="{0541E6A2-1F2B-443C-A890-04E3BD720D19}" name="SLG" dataDxfId="177"/>
    <tableColumn id="19" xr3:uid="{469C6478-7A18-4A10-85A0-31B706DEA170}" name="SB" dataDxfId="176"/>
    <tableColumn id="20" xr3:uid="{63D55BB7-68A9-437C-9C45-35CEA0F3FE2B}" name="Note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94183E-0828-484C-84AB-1326C7C7A2F8}" name="Table14" displayName="Table14" ref="A32:R51" totalsRowShown="0" headerRowDxfId="175" dataDxfId="174">
  <autoFilter ref="A32:R51" xr:uid="{A194183E-0828-484C-84AB-1326C7C7A2F8}"/>
  <tableColumns count="18">
    <tableColumn id="1" xr3:uid="{CA27AF70-4DB6-482C-AF51-0219C8A5B350}" name="#" dataDxfId="173"/>
    <tableColumn id="2" xr3:uid="{ABA958D3-F28A-4755-9648-E1D80184B0D4}" name="Name"/>
    <tableColumn id="5" xr3:uid="{25EFF3F1-D132-4B8F-AFBA-E6328B06B24A}" name="School" dataDxfId="172"/>
    <tableColumn id="6" xr3:uid="{66D99389-B3BB-497E-B0F7-654ADDB3AC20}" name="Pos" dataDxfId="171"/>
    <tableColumn id="7" xr3:uid="{E98C5E65-F93C-4928-B0E3-DBE19339693B}" name="G" dataDxfId="170"/>
    <tableColumn id="8" xr3:uid="{F5DA6FDE-3B6D-4948-9103-9259F24F659B}" name="PA" dataDxfId="169"/>
    <tableColumn id="9" xr3:uid="{FC3D35FC-61C3-4386-80A3-43585F61494A}" name="AB" dataDxfId="168"/>
    <tableColumn id="10" xr3:uid="{BF5B5E36-C8C0-41B1-9712-EF99F9ABDE34}" name="H" dataDxfId="167"/>
    <tableColumn id="11" xr3:uid="{39A22E60-3632-4003-8750-75572F75BED6}" name="2B" dataDxfId="166"/>
    <tableColumn id="12" xr3:uid="{0DC28C88-027E-4D42-9B6D-A8B4B95B0AAA}" name="3B" dataDxfId="165"/>
    <tableColumn id="13" xr3:uid="{E1D20840-1EFD-448D-8248-4304F5FA81F9}" name="HR" dataDxfId="164"/>
    <tableColumn id="14" xr3:uid="{DF3B6DEC-8B34-45B1-B930-80F32C9E17FD}" name="BB" dataDxfId="163"/>
    <tableColumn id="15" xr3:uid="{0846A232-95EB-4811-8EEB-982192EC5253}" name="SO" dataDxfId="162"/>
    <tableColumn id="16" xr3:uid="{B7ACEED8-832D-4787-91DA-3C210E3F4131}" name="AVG" dataDxfId="161"/>
    <tableColumn id="17" xr3:uid="{6834B567-A211-474A-8AE2-88A6E0844A71}" name="OBP" dataDxfId="160"/>
    <tableColumn id="18" xr3:uid="{B5775B3F-43E9-4FA6-B2EE-D6A98D109841}" name="SLG" dataDxfId="159"/>
    <tableColumn id="19" xr3:uid="{C047E3E1-4B25-4311-97E7-A9DECBC55C0D}" name="SB" dataDxfId="158"/>
    <tableColumn id="20" xr3:uid="{D6FD6B3E-0891-49E1-9B8B-AEF67C143114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5B4BB-3624-48AC-92A0-E9DE9F7C9A46}" name="Table26" displayName="Table26" ref="A1:L19" totalsRowShown="0" headerRowDxfId="157" dataDxfId="156">
  <autoFilter ref="A1:L19" xr:uid="{4955B4BB-3624-48AC-92A0-E9DE9F7C9A46}"/>
  <tableColumns count="12">
    <tableColumn id="1" xr3:uid="{C705151A-EB74-4BA8-83A4-516F877B946B}" name="#" dataDxfId="155"/>
    <tableColumn id="2" xr3:uid="{516EEF33-51BA-4936-98F6-F4E8C86D9AB9}" name="Name"/>
    <tableColumn id="3" xr3:uid="{FF966585-4A70-491F-8307-2DD541F4E1BF}" name="Throws" dataDxfId="154"/>
    <tableColumn id="5" xr3:uid="{EEED81E5-6F38-4498-BFE6-3A1D2482B5C5}" name="School" dataDxfId="153"/>
    <tableColumn id="6" xr3:uid="{FF3727FC-8241-41BB-ABF6-87870BA22C10}" name="ERA" dataDxfId="152"/>
    <tableColumn id="7" xr3:uid="{32D0A0F6-5B49-41C9-B83B-DECE3CB7351C}" name="IP" dataDxfId="151"/>
    <tableColumn id="8" xr3:uid="{D3E9AC06-6878-4A94-8A45-518352D85B54}" name="H" dataDxfId="150"/>
    <tableColumn id="10" xr3:uid="{F1EA2CB1-F6F5-44E9-A590-321C258CBD74}" name="ER" dataDxfId="149"/>
    <tableColumn id="11" xr3:uid="{532EFB59-6B5C-4EA8-AE30-6467A2EE61BF}" name="HR" dataDxfId="148"/>
    <tableColumn id="12" xr3:uid="{8DE32B06-4640-4ADA-AD0F-DF879B30655F}" name="BB" dataDxfId="147"/>
    <tableColumn id="13" xr3:uid="{3A8AFCE0-D180-472B-952C-8DA2C2AA6F28}" name="SO" dataDxfId="146"/>
    <tableColumn id="15" xr3:uid="{2568029A-6AFC-43E6-B446-46528B9915F4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B73850-2C18-4A49-A695-35FCDB2FE39E}" name="Table145" displayName="Table145" ref="A1:L20" totalsRowShown="0" headerRowDxfId="145" dataDxfId="144">
  <autoFilter ref="A1:L20" xr:uid="{14B73850-2C18-4A49-A695-35FCDB2FE39E}"/>
  <tableColumns count="12">
    <tableColumn id="1" xr3:uid="{09BF9663-CCDE-425B-8331-5F524943E73F}" name="#" dataDxfId="143"/>
    <tableColumn id="2" xr3:uid="{984187B9-FA1E-4DBC-B804-6E035D1B61A2}" name="Name"/>
    <tableColumn id="5" xr3:uid="{A824BF61-8582-4F3A-8740-C41D27A0B88A}" name="School" dataDxfId="142"/>
    <tableColumn id="8" xr3:uid="{AC2C2476-9F4E-461A-9512-05276B2647D5}" name="PA" dataDxfId="141"/>
    <tableColumn id="10" xr3:uid="{9B72FE2D-208B-4EAB-BC92-90DDAE5CF0ED}" name="H" dataDxfId="140"/>
    <tableColumn id="13" xr3:uid="{4D09E9CC-0D65-4711-80D1-396C4F7B9361}" name="HR" dataDxfId="139"/>
    <tableColumn id="14" xr3:uid="{AB0A77E0-D98D-4112-91BE-8A01C0D76E04}" name="BB" dataDxfId="138"/>
    <tableColumn id="15" xr3:uid="{1F675B20-D77B-4218-9AD7-39B4C21C720F}" name="SO" dataDxfId="137"/>
    <tableColumn id="16" xr3:uid="{321CD5DB-937C-47C5-A553-933CF6DEAFE2}" name="AVG" dataDxfId="136"/>
    <tableColumn id="17" xr3:uid="{E6D8B5A8-4E73-4FE4-82B8-9F6CE4636A9A}" name="OBP" dataDxfId="135"/>
    <tableColumn id="19" xr3:uid="{5B1F5A2D-289A-47C0-AD92-CCAA342A2BD6}" name="SB" dataDxfId="134"/>
    <tableColumn id="20" xr3:uid="{9348918D-5ECB-448B-A085-487540424189}" name="Note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DAA861-D311-4FEC-B376-C1CD3166E88E}" name="Table267" displayName="Table267" ref="A1:K19" totalsRowShown="0" headerRowDxfId="133" dataDxfId="132">
  <autoFilter ref="A1:K19" xr:uid="{4955B4BB-3624-48AC-92A0-E9DE9F7C9A46}"/>
  <tableColumns count="11">
    <tableColumn id="1" xr3:uid="{23937C6B-8CD2-4A15-AD9F-7C0E5FBB9517}" name="#" dataDxfId="131"/>
    <tableColumn id="2" xr3:uid="{FD907DA6-0C2B-490D-862C-004A3C98FA20}" name="Name"/>
    <tableColumn id="3" xr3:uid="{29D109BB-BCD1-4B8C-8127-1CCDC787D7CE}" name="Throws" dataDxfId="130"/>
    <tableColumn id="5" xr3:uid="{4A5A1796-3E02-433C-B8CB-3D23DC52CAFA}" name="School" dataDxfId="129"/>
    <tableColumn id="6" xr3:uid="{8130B6C3-E41C-459C-8847-D6B0F77D69B7}" name="ERA" dataDxfId="128"/>
    <tableColumn id="7" xr3:uid="{71CFCB8D-512A-47E3-B2BE-DE25556A599D}" name="IP" dataDxfId="127"/>
    <tableColumn id="8" xr3:uid="{F8A96C65-FA9E-463B-82B7-789FD28DD3C2}" name="H" dataDxfId="126"/>
    <tableColumn id="10" xr3:uid="{A6D8729F-9A9E-416D-A0DF-E172DA65B3DE}" name="ER" dataDxfId="125"/>
    <tableColumn id="11" xr3:uid="{889587AF-07D7-4433-9929-AE3240751FC5}" name="HR" dataDxfId="124"/>
    <tableColumn id="12" xr3:uid="{4A5963E4-6996-488F-943F-8DFA4E1E96B7}" name="BB" dataDxfId="123"/>
    <tableColumn id="13" xr3:uid="{7E28BF5F-F019-4246-8289-842515022A1E}" name="SO" dataDxfId="122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E385F-869A-406C-9527-2246A5108D79}" name="Table1458" displayName="Table1458" ref="A1:K17" totalsRowShown="0" headerRowDxfId="121" dataDxfId="120">
  <autoFilter ref="A1:K17" xr:uid="{14B73850-2C18-4A49-A695-35FCDB2FE39E}"/>
  <tableColumns count="11">
    <tableColumn id="1" xr3:uid="{F275463E-1817-4676-AEAA-2C608233C375}" name="#" dataDxfId="119"/>
    <tableColumn id="2" xr3:uid="{A108195E-3469-4ACD-AA5B-AAB9CB14C59B}" name="Name"/>
    <tableColumn id="5" xr3:uid="{FD96D196-1E7E-4825-B86B-DBE516962EAD}" name="School" dataDxfId="118"/>
    <tableColumn id="8" xr3:uid="{EBCF8D69-A4C6-48CE-BC63-D5AE95A34D02}" name="PA" dataDxfId="117"/>
    <tableColumn id="10" xr3:uid="{2DBC0279-C7BD-438A-826B-0CAD410B35C2}" name="H" dataDxfId="116"/>
    <tableColumn id="13" xr3:uid="{9D1037EA-511C-4C8E-BA83-596EBF39BB43}" name="HR" dataDxfId="115"/>
    <tableColumn id="14" xr3:uid="{3B00CF9A-4E03-4404-915B-0E00DFCD5A78}" name="BB" dataDxfId="114"/>
    <tableColumn id="15" xr3:uid="{872D8561-24D3-41B7-B49E-CDC9DA7C548B}" name="SO" dataDxfId="113"/>
    <tableColumn id="16" xr3:uid="{97939727-9A9D-4BF2-995A-DFE9C816BB76}" name="AVG" dataDxfId="112"/>
    <tableColumn id="17" xr3:uid="{AF5F757C-F32B-42F9-B262-F34120FDAD69}" name="OBP" dataDxfId="111"/>
    <tableColumn id="19" xr3:uid="{AFABD7A1-5420-410E-AD42-3F632E6EB2BE}" name="SB" dataDxfId="110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56302D-D923-4698-847B-95A970B15BC4}" name="Table26710" displayName="Table26710" ref="A1:L19" totalsRowShown="0" headerRowDxfId="109" dataDxfId="108">
  <autoFilter ref="A1:L19" xr:uid="{4955B4BB-3624-48AC-92A0-E9DE9F7C9A46}"/>
  <tableColumns count="12">
    <tableColumn id="1" xr3:uid="{326CE291-A42A-4B91-A365-33C45CFE3580}" name="#" dataDxfId="107"/>
    <tableColumn id="2" xr3:uid="{6377AB1F-C5EE-4699-A482-9F1094364D72}" name="Name"/>
    <tableColumn id="3" xr3:uid="{B8FFCC63-0DE9-4940-86A1-5ECA254D0777}" name="Throws" dataDxfId="106"/>
    <tableColumn id="5" xr3:uid="{4BCB389D-9C3D-41D8-BF40-7CA848916946}" name="School" dataDxfId="105"/>
    <tableColumn id="6" xr3:uid="{F2968992-435E-4005-BFAB-95E9BDB857D2}" name="ERA" dataDxfId="104"/>
    <tableColumn id="7" xr3:uid="{3AF954D7-3578-4C40-91D1-018BE15006E2}" name="IP" dataDxfId="103"/>
    <tableColumn id="8" xr3:uid="{DC47FBFC-7100-4180-8A96-3D05818C10C0}" name="H" dataDxfId="102"/>
    <tableColumn id="10" xr3:uid="{BDBB8997-50B6-4102-B31F-023633D6E864}" name="ER" dataDxfId="101"/>
    <tableColumn id="11" xr3:uid="{2176105F-4D53-406B-A814-2DB9EC6C9356}" name="HR" dataDxfId="100"/>
    <tableColumn id="12" xr3:uid="{AB52EAFC-765E-46D4-AFEE-2052687E4A8F}" name="BB" dataDxfId="99"/>
    <tableColumn id="13" xr3:uid="{A9341390-C132-4BFC-AD7D-2D1195C169BD}" name="SO" dataDxfId="98"/>
    <tableColumn id="4" xr3:uid="{27504B45-FC0D-472A-89AA-99FDAA388B7D}" name="Last PL Outing, NP" dataDxfId="97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C0B4F1-FFFB-4E09-B5A7-33A9AA9D0CCA}" name="Table14589" displayName="Table14589" ref="A1:L15" totalsRowShown="0" headerRowDxfId="96" dataDxfId="95">
  <autoFilter ref="A1:L15" xr:uid="{14B73850-2C18-4A49-A695-35FCDB2FE39E}"/>
  <tableColumns count="12">
    <tableColumn id="1" xr3:uid="{4A841F9A-BABA-49C2-8364-E1C7191E94FD}" name="#" dataDxfId="94"/>
    <tableColumn id="2" xr3:uid="{F0F04FB6-1130-4097-843F-75D32B7FDEAA}" name="Name"/>
    <tableColumn id="5" xr3:uid="{6667D93F-737F-44A5-9540-25B11E9F47AA}" name="School" dataDxfId="93"/>
    <tableColumn id="8" xr3:uid="{A4C539DB-251A-461E-B699-A1C35942C1F8}" name="PA" dataDxfId="92"/>
    <tableColumn id="10" xr3:uid="{465E1737-0CBA-4259-B388-83AE26ACE8A7}" name="H" dataDxfId="91"/>
    <tableColumn id="13" xr3:uid="{5AD2DEE6-FB38-4879-AAE3-65986D8F7067}" name="HR" dataDxfId="90"/>
    <tableColumn id="14" xr3:uid="{33482F8D-4C43-4288-B33B-A264C15F3417}" name="BB" dataDxfId="89"/>
    <tableColumn id="15" xr3:uid="{F1BEB975-858B-4E82-AD02-AC5147F965A4}" name="SO" dataDxfId="88"/>
    <tableColumn id="16" xr3:uid="{06A1F971-C56E-4265-B81E-E09271EE864B}" name="AVG" dataDxfId="87"/>
    <tableColumn id="17" xr3:uid="{869512D7-4ACD-49AE-8D3D-8D757B1D7545}" name="OBP" dataDxfId="86"/>
    <tableColumn id="19" xr3:uid="{D48F2BA1-F54E-4994-8A88-BF592BDF727C}" name="SB" dataDxfId="85"/>
    <tableColumn id="3" xr3:uid="{8A3C61EB-128B-4849-9414-66149D40FCE4}" name="Notes" dataDxfId="84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AEC0-C519-4CF0-B916-26AFA3AE7445}">
  <dimension ref="A1:S19"/>
  <sheetViews>
    <sheetView workbookViewId="0">
      <selection sqref="A1:O19"/>
    </sheetView>
  </sheetViews>
  <sheetFormatPr defaultRowHeight="15" x14ac:dyDescent="0.25"/>
  <cols>
    <col min="1" max="1" width="4.5703125" style="1" customWidth="1"/>
    <col min="2" max="2" width="17.42578125" customWidth="1"/>
    <col min="3" max="3" width="9.5703125" style="1" customWidth="1"/>
    <col min="4" max="4" width="7.140625" style="1" customWidth="1"/>
    <col min="5" max="5" width="28" style="9" customWidth="1"/>
    <col min="6" max="14" width="9.140625" style="1"/>
    <col min="15" max="15" width="29.85546875" customWidth="1"/>
  </cols>
  <sheetData>
    <row r="1" spans="1:15" s="2" customFormat="1" x14ac:dyDescent="0.25">
      <c r="A1" s="3" t="s">
        <v>0</v>
      </c>
      <c r="B1" s="2" t="s">
        <v>1</v>
      </c>
      <c r="C1" s="3" t="s">
        <v>15</v>
      </c>
      <c r="D1" s="3" t="s">
        <v>31</v>
      </c>
      <c r="E1" s="8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29</v>
      </c>
    </row>
    <row r="2" spans="1:15" x14ac:dyDescent="0.25">
      <c r="A2" s="1">
        <v>5</v>
      </c>
      <c r="B2" t="s">
        <v>13</v>
      </c>
      <c r="C2" s="1" t="s">
        <v>16</v>
      </c>
      <c r="D2" s="1" t="s">
        <v>32</v>
      </c>
      <c r="E2" s="9" t="s">
        <v>14</v>
      </c>
      <c r="F2" s="1">
        <v>4.72</v>
      </c>
      <c r="G2" s="1">
        <v>34.1</v>
      </c>
      <c r="H2" s="1">
        <v>32</v>
      </c>
      <c r="I2" s="1">
        <v>24</v>
      </c>
      <c r="J2" s="1">
        <v>18</v>
      </c>
      <c r="K2" s="1">
        <v>5</v>
      </c>
      <c r="L2" s="1">
        <v>25</v>
      </c>
      <c r="M2" s="1">
        <v>41</v>
      </c>
      <c r="N2" s="1">
        <v>1.66</v>
      </c>
      <c r="O2" t="s">
        <v>30</v>
      </c>
    </row>
    <row r="3" spans="1:15" x14ac:dyDescent="0.25">
      <c r="A3" s="1">
        <v>7</v>
      </c>
      <c r="B3" t="s">
        <v>27</v>
      </c>
      <c r="C3" s="1" t="s">
        <v>7</v>
      </c>
      <c r="D3" s="1" t="s">
        <v>32</v>
      </c>
      <c r="E3" s="9" t="s">
        <v>62</v>
      </c>
    </row>
    <row r="4" spans="1:15" x14ac:dyDescent="0.25">
      <c r="A4" s="1">
        <v>8</v>
      </c>
      <c r="B4" t="s">
        <v>28</v>
      </c>
      <c r="C4" s="1" t="s">
        <v>7</v>
      </c>
      <c r="D4" s="1" t="s">
        <v>33</v>
      </c>
      <c r="E4" s="9" t="s">
        <v>35</v>
      </c>
      <c r="F4" s="1">
        <v>3.41</v>
      </c>
      <c r="G4" s="1">
        <v>60.2</v>
      </c>
      <c r="H4" s="1">
        <v>63</v>
      </c>
      <c r="I4" s="1">
        <v>32</v>
      </c>
      <c r="J4" s="1">
        <v>23</v>
      </c>
      <c r="K4" s="1">
        <v>4</v>
      </c>
      <c r="L4" s="1">
        <v>18</v>
      </c>
      <c r="M4" s="1">
        <v>61</v>
      </c>
      <c r="N4" s="1">
        <v>1.34</v>
      </c>
    </row>
    <row r="5" spans="1:15" x14ac:dyDescent="0.25">
      <c r="A5" s="1">
        <v>11</v>
      </c>
      <c r="B5" t="s">
        <v>41</v>
      </c>
      <c r="C5" s="1" t="s">
        <v>16</v>
      </c>
      <c r="D5" s="1" t="s">
        <v>32</v>
      </c>
      <c r="E5" s="9" t="s">
        <v>43</v>
      </c>
      <c r="F5" s="1">
        <v>16.97</v>
      </c>
      <c r="G5" s="1">
        <v>11.2</v>
      </c>
      <c r="H5" s="1">
        <v>23</v>
      </c>
      <c r="I5" s="1">
        <v>23</v>
      </c>
      <c r="J5" s="1">
        <v>22</v>
      </c>
      <c r="K5" s="1">
        <v>1</v>
      </c>
      <c r="L5" s="1">
        <v>13</v>
      </c>
      <c r="M5" s="1">
        <v>11</v>
      </c>
      <c r="N5" s="1">
        <v>3.09</v>
      </c>
    </row>
    <row r="6" spans="1:15" x14ac:dyDescent="0.25">
      <c r="A6" s="1">
        <v>15</v>
      </c>
      <c r="B6" t="s">
        <v>53</v>
      </c>
      <c r="C6" s="1" t="s">
        <v>7</v>
      </c>
      <c r="D6" s="1" t="s">
        <v>32</v>
      </c>
      <c r="E6" s="9" t="s">
        <v>54</v>
      </c>
      <c r="O6" t="s">
        <v>49</v>
      </c>
    </row>
    <row r="7" spans="1:15" x14ac:dyDescent="0.25">
      <c r="A7" s="1">
        <v>16</v>
      </c>
      <c r="B7" t="s">
        <v>55</v>
      </c>
      <c r="C7" s="1" t="s">
        <v>16</v>
      </c>
      <c r="D7" s="1" t="s">
        <v>33</v>
      </c>
      <c r="E7" s="9" t="s">
        <v>56</v>
      </c>
      <c r="F7" s="5">
        <v>4.5</v>
      </c>
      <c r="G7" s="1">
        <v>2</v>
      </c>
      <c r="H7" s="1">
        <v>3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5">
        <v>2</v>
      </c>
    </row>
    <row r="8" spans="1:15" x14ac:dyDescent="0.25">
      <c r="A8" s="1">
        <v>17</v>
      </c>
      <c r="B8" t="s">
        <v>57</v>
      </c>
      <c r="C8" s="1" t="s">
        <v>7</v>
      </c>
      <c r="D8" s="1" t="s">
        <v>32</v>
      </c>
      <c r="E8" s="9" t="s">
        <v>58</v>
      </c>
      <c r="O8" t="s">
        <v>49</v>
      </c>
    </row>
    <row r="9" spans="1:15" x14ac:dyDescent="0.25">
      <c r="A9" s="1">
        <v>18</v>
      </c>
      <c r="B9" t="s">
        <v>59</v>
      </c>
      <c r="C9" s="1" t="s">
        <v>7</v>
      </c>
      <c r="D9" s="1" t="s">
        <v>32</v>
      </c>
      <c r="E9" s="9" t="s">
        <v>60</v>
      </c>
      <c r="F9" s="5">
        <v>0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2</v>
      </c>
      <c r="N9" s="5">
        <v>2</v>
      </c>
    </row>
    <row r="10" spans="1:15" x14ac:dyDescent="0.25">
      <c r="A10" s="1">
        <v>22</v>
      </c>
      <c r="B10" t="s">
        <v>68</v>
      </c>
      <c r="C10" s="1" t="s">
        <v>16</v>
      </c>
      <c r="D10" s="1" t="s">
        <v>32</v>
      </c>
      <c r="E10" s="9" t="s">
        <v>69</v>
      </c>
      <c r="O10" t="s">
        <v>70</v>
      </c>
    </row>
    <row r="11" spans="1:15" x14ac:dyDescent="0.25">
      <c r="A11" s="1">
        <v>23</v>
      </c>
      <c r="B11" t="s">
        <v>71</v>
      </c>
      <c r="C11" s="1" t="s">
        <v>16</v>
      </c>
      <c r="D11" s="1" t="s">
        <v>32</v>
      </c>
      <c r="E11" s="9" t="s">
        <v>51</v>
      </c>
      <c r="F11" s="1">
        <v>2.68</v>
      </c>
      <c r="G11" s="1">
        <v>47</v>
      </c>
      <c r="H11" s="1">
        <v>35</v>
      </c>
      <c r="I11" s="1">
        <v>19</v>
      </c>
      <c r="J11" s="1">
        <v>14</v>
      </c>
      <c r="K11" s="1">
        <v>4</v>
      </c>
      <c r="L11" s="1">
        <v>8</v>
      </c>
      <c r="M11" s="1">
        <v>47</v>
      </c>
      <c r="N11" s="1">
        <v>0.91</v>
      </c>
    </row>
    <row r="12" spans="1:15" x14ac:dyDescent="0.25">
      <c r="A12" s="1">
        <v>24</v>
      </c>
      <c r="B12" t="s">
        <v>72</v>
      </c>
      <c r="C12" s="1" t="s">
        <v>7</v>
      </c>
      <c r="D12" s="1" t="s">
        <v>42</v>
      </c>
      <c r="E12" s="9" t="s">
        <v>73</v>
      </c>
      <c r="F12" s="1">
        <v>4.5199999999999996</v>
      </c>
      <c r="G12" s="1">
        <v>67.2</v>
      </c>
      <c r="H12" s="1">
        <v>67</v>
      </c>
      <c r="I12" s="1">
        <v>56</v>
      </c>
      <c r="J12" s="1">
        <v>34</v>
      </c>
      <c r="K12" s="1">
        <v>5</v>
      </c>
      <c r="L12" s="1">
        <v>26</v>
      </c>
      <c r="M12" s="1">
        <v>48</v>
      </c>
      <c r="N12" s="1">
        <v>1.37</v>
      </c>
    </row>
    <row r="13" spans="1:15" x14ac:dyDescent="0.25">
      <c r="A13" s="1">
        <v>25</v>
      </c>
      <c r="B13" t="s">
        <v>74</v>
      </c>
      <c r="C13" s="1" t="s">
        <v>16</v>
      </c>
      <c r="D13" s="1" t="s">
        <v>32</v>
      </c>
      <c r="E13" s="9" t="s">
        <v>75</v>
      </c>
      <c r="F13" s="1">
        <v>9.35</v>
      </c>
      <c r="G13" s="1">
        <v>8.1999999999999993</v>
      </c>
      <c r="H13" s="1">
        <v>11</v>
      </c>
      <c r="I13" s="1">
        <v>9</v>
      </c>
      <c r="J13" s="1">
        <v>9</v>
      </c>
      <c r="K13" s="1">
        <v>1</v>
      </c>
      <c r="L13" s="1">
        <v>10</v>
      </c>
      <c r="M13" s="1">
        <v>6</v>
      </c>
      <c r="N13" s="1">
        <v>2.42</v>
      </c>
    </row>
    <row r="14" spans="1:15" x14ac:dyDescent="0.25">
      <c r="A14" s="1">
        <v>30</v>
      </c>
      <c r="B14" t="s">
        <v>81</v>
      </c>
      <c r="C14" s="1" t="s">
        <v>7</v>
      </c>
      <c r="D14" s="1" t="s">
        <v>32</v>
      </c>
      <c r="E14" s="9" t="s">
        <v>82</v>
      </c>
      <c r="F14" s="4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5">
        <v>0</v>
      </c>
    </row>
    <row r="15" spans="1:15" x14ac:dyDescent="0.25">
      <c r="A15" s="1">
        <v>34</v>
      </c>
      <c r="B15" t="s">
        <v>86</v>
      </c>
      <c r="C15" s="1" t="s">
        <v>7</v>
      </c>
      <c r="D15" s="1" t="s">
        <v>32</v>
      </c>
      <c r="E15" s="9" t="s">
        <v>75</v>
      </c>
      <c r="F15" s="1">
        <v>16.739999999999998</v>
      </c>
      <c r="G15" s="1">
        <v>16.2</v>
      </c>
      <c r="H15" s="1">
        <v>30</v>
      </c>
      <c r="I15" s="1">
        <v>31</v>
      </c>
      <c r="J15" s="1">
        <v>31</v>
      </c>
      <c r="K15" s="1">
        <v>5</v>
      </c>
      <c r="L15" s="1">
        <v>20</v>
      </c>
      <c r="M15" s="1">
        <v>13</v>
      </c>
      <c r="N15" s="5">
        <v>3</v>
      </c>
    </row>
    <row r="16" spans="1:15" x14ac:dyDescent="0.25">
      <c r="A16" s="1">
        <v>35</v>
      </c>
      <c r="B16" t="s">
        <v>87</v>
      </c>
      <c r="C16" s="1" t="s">
        <v>7</v>
      </c>
      <c r="D16" s="1" t="s">
        <v>42</v>
      </c>
      <c r="E16" s="9" t="s">
        <v>88</v>
      </c>
      <c r="F16" s="1">
        <v>4.33</v>
      </c>
      <c r="G16" s="1">
        <v>68.2</v>
      </c>
      <c r="H16" s="1">
        <v>74</v>
      </c>
      <c r="I16" s="1">
        <v>57</v>
      </c>
      <c r="J16" s="1">
        <v>33</v>
      </c>
      <c r="K16" s="1">
        <v>2</v>
      </c>
      <c r="L16" s="1">
        <v>18</v>
      </c>
      <c r="M16" s="1">
        <v>71</v>
      </c>
      <c r="N16" s="1">
        <v>1.34</v>
      </c>
    </row>
    <row r="17" spans="1:19" x14ac:dyDescent="0.25">
      <c r="A17" s="1">
        <v>81</v>
      </c>
      <c r="B17" t="s">
        <v>89</v>
      </c>
      <c r="C17" s="1" t="s">
        <v>16</v>
      </c>
      <c r="D17" s="1" t="s">
        <v>32</v>
      </c>
      <c r="E17" s="9" t="s">
        <v>90</v>
      </c>
      <c r="F17" s="1">
        <v>3.24</v>
      </c>
      <c r="G17" s="1">
        <v>25</v>
      </c>
      <c r="H17" s="1">
        <v>18</v>
      </c>
      <c r="I17" s="1">
        <v>9</v>
      </c>
      <c r="J17" s="1">
        <v>9</v>
      </c>
      <c r="K17" s="1">
        <v>2</v>
      </c>
      <c r="L17" s="1">
        <v>12</v>
      </c>
      <c r="M17" s="1">
        <v>18</v>
      </c>
      <c r="N17" s="5">
        <v>1.2</v>
      </c>
    </row>
    <row r="18" spans="1:19" x14ac:dyDescent="0.25">
      <c r="A18" s="1">
        <v>86</v>
      </c>
      <c r="B18" t="s">
        <v>97</v>
      </c>
      <c r="C18" s="1" t="s">
        <v>16</v>
      </c>
      <c r="D18" s="1" t="s">
        <v>32</v>
      </c>
      <c r="E18" s="9" t="s">
        <v>14</v>
      </c>
      <c r="F18" s="1">
        <v>3.45</v>
      </c>
      <c r="G18" s="1">
        <v>73</v>
      </c>
      <c r="H18" s="1">
        <v>51</v>
      </c>
      <c r="I18" s="1">
        <v>31</v>
      </c>
      <c r="J18" s="1">
        <v>28</v>
      </c>
      <c r="K18" s="1">
        <v>6</v>
      </c>
      <c r="L18" s="1">
        <v>29</v>
      </c>
      <c r="M18" s="1">
        <v>97</v>
      </c>
      <c r="N18" s="5">
        <v>1.1000000000000001</v>
      </c>
      <c r="O18" s="1"/>
      <c r="P18" s="4"/>
      <c r="Q18" s="4"/>
      <c r="R18" s="4"/>
      <c r="S18" s="6"/>
    </row>
    <row r="19" spans="1:19" x14ac:dyDescent="0.25">
      <c r="A19" s="1">
        <v>91</v>
      </c>
      <c r="B19" t="s">
        <v>100</v>
      </c>
      <c r="C19" s="1" t="s">
        <v>7</v>
      </c>
      <c r="D19" s="1" t="s">
        <v>32</v>
      </c>
      <c r="E19" s="9" t="s">
        <v>101</v>
      </c>
      <c r="F19" s="1">
        <v>2.38</v>
      </c>
      <c r="G19" s="1">
        <v>11.1</v>
      </c>
      <c r="H19" s="1">
        <v>10</v>
      </c>
      <c r="I19" s="1">
        <v>7</v>
      </c>
      <c r="J19" s="1">
        <v>3</v>
      </c>
      <c r="K19" s="1">
        <v>2</v>
      </c>
      <c r="L19" s="1">
        <v>6</v>
      </c>
      <c r="M19" s="1">
        <v>6</v>
      </c>
      <c r="N19" s="5">
        <f>(L19+H19) / G19</f>
        <v>1.4414414414414416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2FF5-2AAA-4871-BF7B-8F1A7A76F7CD}">
  <dimension ref="A1:N19"/>
  <sheetViews>
    <sheetView workbookViewId="0">
      <selection activeCell="O15" sqref="O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29"/>
    <col min="12" max="12" width="12.140625" customWidth="1"/>
  </cols>
  <sheetData>
    <row r="1" spans="1:14" x14ac:dyDescent="0.25">
      <c r="A1" s="24" t="s">
        <v>0</v>
      </c>
      <c r="B1" s="24" t="s">
        <v>1</v>
      </c>
      <c r="C1" s="24" t="s">
        <v>2</v>
      </c>
      <c r="D1" s="24" t="s">
        <v>96</v>
      </c>
      <c r="E1" s="24" t="s">
        <v>6</v>
      </c>
      <c r="F1" s="24" t="s">
        <v>9</v>
      </c>
      <c r="G1" s="24" t="s">
        <v>10</v>
      </c>
      <c r="H1" s="24" t="s">
        <v>11</v>
      </c>
      <c r="I1" s="30" t="s">
        <v>22</v>
      </c>
      <c r="J1" s="30" t="s">
        <v>23</v>
      </c>
      <c r="K1" s="31" t="s">
        <v>40</v>
      </c>
      <c r="L1" s="24" t="s">
        <v>247</v>
      </c>
      <c r="M1" s="24" t="s">
        <v>256</v>
      </c>
    </row>
    <row r="2" spans="1:14" x14ac:dyDescent="0.25">
      <c r="A2" s="1">
        <v>1</v>
      </c>
      <c r="B2" t="s">
        <v>241</v>
      </c>
      <c r="C2" s="9" t="s">
        <v>242</v>
      </c>
      <c r="D2" s="1">
        <v>191</v>
      </c>
      <c r="E2" s="1">
        <v>52</v>
      </c>
      <c r="F2" s="1">
        <v>8</v>
      </c>
      <c r="G2" s="1">
        <v>23</v>
      </c>
      <c r="H2" s="1">
        <v>29</v>
      </c>
      <c r="I2" s="27">
        <v>0.311</v>
      </c>
      <c r="J2" s="27">
        <v>0.41499999999999998</v>
      </c>
      <c r="K2" s="6">
        <v>14</v>
      </c>
      <c r="L2" s="32">
        <f>Table1458912[[#This Row],[SO]]/Table1458912[[#This Row],[PA]]</f>
        <v>0.15183246073298429</v>
      </c>
      <c r="M2" s="33">
        <f>Table1458912[[#This Row],[BB]]/Table1458912[[#This Row],[PA]]</f>
        <v>0.12041884816753927</v>
      </c>
    </row>
    <row r="3" spans="1:14" x14ac:dyDescent="0.25">
      <c r="A3" s="1">
        <v>3</v>
      </c>
      <c r="B3" t="s">
        <v>245</v>
      </c>
      <c r="C3" s="9" t="s">
        <v>246</v>
      </c>
      <c r="D3" s="11">
        <v>82</v>
      </c>
      <c r="E3" s="11">
        <v>15</v>
      </c>
      <c r="F3" s="11">
        <v>1</v>
      </c>
      <c r="G3" s="11">
        <v>4</v>
      </c>
      <c r="H3" s="11">
        <v>13</v>
      </c>
      <c r="I3" s="28">
        <v>0.20799999999999999</v>
      </c>
      <c r="J3" s="28">
        <v>0.247</v>
      </c>
      <c r="K3" s="11">
        <v>1</v>
      </c>
      <c r="L3" s="32">
        <f>Table1458912[[#This Row],[SO]]/Table1458912[[#This Row],[PA]]</f>
        <v>0.15853658536585366</v>
      </c>
      <c r="M3" s="33">
        <f>Table1458912[[#This Row],[BB]]/Table1458912[[#This Row],[PA]]</f>
        <v>4.878048780487805E-2</v>
      </c>
    </row>
    <row r="4" spans="1:14" x14ac:dyDescent="0.25">
      <c r="A4" s="1">
        <v>4</v>
      </c>
      <c r="B4" t="s">
        <v>248</v>
      </c>
      <c r="C4" s="9" t="s">
        <v>178</v>
      </c>
      <c r="D4" s="11">
        <v>44</v>
      </c>
      <c r="E4" s="11">
        <v>11</v>
      </c>
      <c r="F4" s="11">
        <v>0</v>
      </c>
      <c r="G4" s="11">
        <v>6</v>
      </c>
      <c r="H4" s="11">
        <v>8</v>
      </c>
      <c r="I4" s="28">
        <v>0.29699999999999999</v>
      </c>
      <c r="J4" s="28">
        <v>0.40899999999999997</v>
      </c>
      <c r="K4" s="11">
        <v>3</v>
      </c>
      <c r="L4" s="32">
        <f>Table1458912[[#This Row],[SO]]/Table1458912[[#This Row],[PA]]</f>
        <v>0.18181818181818182</v>
      </c>
      <c r="M4" s="33">
        <f>Table1458912[[#This Row],[BB]]/Table1458912[[#This Row],[PA]]</f>
        <v>0.13636363636363635</v>
      </c>
      <c r="N4" t="s">
        <v>249</v>
      </c>
    </row>
    <row r="5" spans="1:14" x14ac:dyDescent="0.25">
      <c r="A5" s="1">
        <v>5</v>
      </c>
      <c r="B5" t="s">
        <v>250</v>
      </c>
      <c r="C5" s="9" t="s">
        <v>251</v>
      </c>
      <c r="D5" s="1">
        <v>35</v>
      </c>
      <c r="E5" s="1">
        <v>4</v>
      </c>
      <c r="F5" s="1">
        <v>0</v>
      </c>
      <c r="G5" s="1">
        <v>2</v>
      </c>
      <c r="H5" s="1">
        <v>15</v>
      </c>
      <c r="I5" s="27">
        <v>0.121</v>
      </c>
      <c r="J5" s="27">
        <v>0.17100000000000001</v>
      </c>
      <c r="K5" s="6">
        <v>0</v>
      </c>
      <c r="L5" s="32">
        <f>Table1458912[[#This Row],[SO]]/Table1458912[[#This Row],[PA]]</f>
        <v>0.42857142857142855</v>
      </c>
      <c r="M5" s="33">
        <f>Table1458912[[#This Row],[BB]]/Table1458912[[#This Row],[PA]]</f>
        <v>5.7142857142857141E-2</v>
      </c>
      <c r="N5" t="s">
        <v>253</v>
      </c>
    </row>
    <row r="6" spans="1:14" x14ac:dyDescent="0.25">
      <c r="A6" s="1">
        <v>6</v>
      </c>
      <c r="B6" t="s">
        <v>252</v>
      </c>
      <c r="C6" s="9" t="s">
        <v>254</v>
      </c>
      <c r="D6" s="11">
        <v>175</v>
      </c>
      <c r="E6" s="11">
        <v>32</v>
      </c>
      <c r="F6" s="11">
        <v>6</v>
      </c>
      <c r="G6" s="11">
        <v>25</v>
      </c>
      <c r="H6" s="11">
        <v>28</v>
      </c>
      <c r="I6" s="28">
        <v>0.218</v>
      </c>
      <c r="J6" s="28">
        <v>0.34300000000000003</v>
      </c>
      <c r="K6" s="11">
        <v>6</v>
      </c>
      <c r="L6" s="32">
        <f>Table1458912[[#This Row],[SO]]/Table1458912[[#This Row],[PA]]</f>
        <v>0.16</v>
      </c>
      <c r="M6" s="33">
        <f>Table1458912[[#This Row],[BB]]/Table1458912[[#This Row],[PA]]</f>
        <v>0.14285714285714285</v>
      </c>
    </row>
    <row r="7" spans="1:14" x14ac:dyDescent="0.25">
      <c r="A7" s="1">
        <v>7</v>
      </c>
      <c r="B7" t="s">
        <v>255</v>
      </c>
      <c r="C7" s="9" t="s">
        <v>254</v>
      </c>
      <c r="D7" s="1">
        <v>148</v>
      </c>
      <c r="E7" s="1">
        <v>26</v>
      </c>
      <c r="F7" s="1">
        <v>2</v>
      </c>
      <c r="G7" s="1">
        <v>23</v>
      </c>
      <c r="H7" s="1">
        <v>38</v>
      </c>
      <c r="I7" s="27">
        <v>0.22800000000000001</v>
      </c>
      <c r="J7" s="27">
        <v>0.38800000000000001</v>
      </c>
      <c r="K7" s="6">
        <v>10</v>
      </c>
      <c r="L7" s="32">
        <f>Table1458912[[#This Row],[SO]]/Table1458912[[#This Row],[PA]]</f>
        <v>0.25675675675675674</v>
      </c>
      <c r="M7" s="33">
        <f>Table1458912[[#This Row],[BB]]/Table1458912[[#This Row],[PA]]</f>
        <v>0.1554054054054054</v>
      </c>
    </row>
    <row r="8" spans="1:14" x14ac:dyDescent="0.25">
      <c r="A8" s="1">
        <v>8</v>
      </c>
      <c r="B8" t="s">
        <v>257</v>
      </c>
      <c r="C8" s="9" t="s">
        <v>178</v>
      </c>
      <c r="D8" s="1">
        <v>14</v>
      </c>
      <c r="E8" s="1">
        <v>1</v>
      </c>
      <c r="F8" s="1">
        <v>0</v>
      </c>
      <c r="G8" s="1">
        <v>1</v>
      </c>
      <c r="H8" s="1">
        <v>6</v>
      </c>
      <c r="I8" s="27">
        <v>7.6999999999999999E-2</v>
      </c>
      <c r="J8" s="27">
        <v>0.2</v>
      </c>
      <c r="K8" s="6">
        <v>0</v>
      </c>
      <c r="L8" s="32">
        <f>Table1458912[[#This Row],[SO]]/Table1458912[[#This Row],[PA]]</f>
        <v>0.42857142857142855</v>
      </c>
      <c r="M8" s="33">
        <f>Table1458912[[#This Row],[BB]]/Table1458912[[#This Row],[PA]]</f>
        <v>7.1428571428571425E-2</v>
      </c>
    </row>
    <row r="9" spans="1:14" x14ac:dyDescent="0.25">
      <c r="A9" s="1">
        <v>11</v>
      </c>
      <c r="B9" t="s">
        <v>264</v>
      </c>
      <c r="C9" s="9" t="s">
        <v>124</v>
      </c>
      <c r="D9" s="1">
        <v>140</v>
      </c>
      <c r="E9" s="1">
        <v>25</v>
      </c>
      <c r="F9" s="1">
        <v>5</v>
      </c>
      <c r="G9" s="1">
        <v>17</v>
      </c>
      <c r="H9" s="1">
        <v>38</v>
      </c>
      <c r="I9" s="27">
        <v>0.221</v>
      </c>
      <c r="J9" s="27">
        <v>0.36899999999999999</v>
      </c>
      <c r="K9" s="6">
        <v>2</v>
      </c>
      <c r="L9" s="32">
        <f>Table1458912[[#This Row],[SO]]/Table1458912[[#This Row],[PA]]</f>
        <v>0.27142857142857141</v>
      </c>
      <c r="M9" s="33">
        <f>Table1458912[[#This Row],[BB]]/Table1458912[[#This Row],[PA]]</f>
        <v>0.12142857142857143</v>
      </c>
    </row>
    <row r="10" spans="1:14" x14ac:dyDescent="0.25">
      <c r="A10" s="1">
        <v>13</v>
      </c>
      <c r="B10" t="s">
        <v>268</v>
      </c>
      <c r="C10" s="9" t="s">
        <v>262</v>
      </c>
      <c r="D10" s="1">
        <v>137</v>
      </c>
      <c r="E10" s="1">
        <v>39</v>
      </c>
      <c r="F10" s="1">
        <v>2</v>
      </c>
      <c r="G10" s="1">
        <v>19</v>
      </c>
      <c r="H10" s="1">
        <v>12</v>
      </c>
      <c r="I10" s="27">
        <v>0.36399999999999999</v>
      </c>
      <c r="J10" s="27">
        <v>0.46700000000000003</v>
      </c>
      <c r="K10" s="6">
        <v>7</v>
      </c>
      <c r="L10" s="32">
        <f>Table1458912[[#This Row],[SO]]/Table1458912[[#This Row],[PA]]</f>
        <v>8.7591240875912413E-2</v>
      </c>
      <c r="M10" s="33">
        <f>Table1458912[[#This Row],[BB]]/Table1458912[[#This Row],[PA]]</f>
        <v>0.13868613138686131</v>
      </c>
    </row>
    <row r="11" spans="1:14" x14ac:dyDescent="0.25">
      <c r="A11" s="1">
        <v>15</v>
      </c>
      <c r="B11" t="s">
        <v>272</v>
      </c>
      <c r="C11" s="9" t="s">
        <v>273</v>
      </c>
      <c r="D11" s="1">
        <v>86</v>
      </c>
      <c r="E11" s="1">
        <v>19</v>
      </c>
      <c r="F11" s="1">
        <v>2</v>
      </c>
      <c r="G11" s="1">
        <v>8</v>
      </c>
      <c r="H11" s="1">
        <v>20</v>
      </c>
      <c r="I11" s="28">
        <v>0.26400000000000001</v>
      </c>
      <c r="J11" s="28">
        <v>0.36899999999999999</v>
      </c>
      <c r="K11" s="6">
        <v>1</v>
      </c>
      <c r="L11" s="32">
        <f>Table1458912[[#This Row],[SO]]/Table1458912[[#This Row],[PA]]</f>
        <v>0.23255813953488372</v>
      </c>
      <c r="M11" s="33">
        <f>Table1458912[[#This Row],[BB]]/Table1458912[[#This Row],[PA]]</f>
        <v>9.3023255813953487E-2</v>
      </c>
    </row>
    <row r="12" spans="1:14" x14ac:dyDescent="0.25">
      <c r="A12" s="1">
        <v>17</v>
      </c>
      <c r="B12" t="s">
        <v>276</v>
      </c>
      <c r="C12" s="9" t="s">
        <v>266</v>
      </c>
      <c r="D12" s="1">
        <v>37</v>
      </c>
      <c r="E12" s="1">
        <v>4</v>
      </c>
      <c r="F12" s="1">
        <v>0</v>
      </c>
      <c r="G12" s="1">
        <v>3</v>
      </c>
      <c r="H12" s="1">
        <v>19</v>
      </c>
      <c r="I12" s="27">
        <v>0.11799999999999999</v>
      </c>
      <c r="J12" s="27">
        <v>0.189</v>
      </c>
      <c r="K12" s="6">
        <v>0</v>
      </c>
      <c r="L12" s="32">
        <f>Table1458912[[#This Row],[SO]]/Table1458912[[#This Row],[PA]]</f>
        <v>0.51351351351351349</v>
      </c>
      <c r="M12" s="33">
        <f>Table1458912[[#This Row],[BB]]/Table1458912[[#This Row],[PA]]</f>
        <v>8.1081081081081086E-2</v>
      </c>
    </row>
    <row r="13" spans="1:14" x14ac:dyDescent="0.25">
      <c r="A13" s="1">
        <v>18</v>
      </c>
      <c r="B13" t="s">
        <v>277</v>
      </c>
      <c r="C13" t="s">
        <v>278</v>
      </c>
      <c r="D13" s="11">
        <v>195</v>
      </c>
      <c r="E13" s="11">
        <v>64</v>
      </c>
      <c r="F13" s="11">
        <v>10</v>
      </c>
      <c r="G13" s="11">
        <v>26</v>
      </c>
      <c r="H13" s="11">
        <v>15</v>
      </c>
      <c r="I13" s="28">
        <v>0.42699999999999999</v>
      </c>
      <c r="J13" s="28">
        <v>0.53100000000000003</v>
      </c>
      <c r="K13" s="11">
        <v>39</v>
      </c>
      <c r="L13" s="32">
        <f>Table1458912[[#This Row],[SO]]/Table1458912[[#This Row],[PA]]</f>
        <v>7.6923076923076927E-2</v>
      </c>
      <c r="M13" s="33">
        <f>Table1458912[[#This Row],[BB]]/Table1458912[[#This Row],[PA]]</f>
        <v>0.13333333333333333</v>
      </c>
    </row>
    <row r="14" spans="1:14" x14ac:dyDescent="0.25">
      <c r="A14" s="1">
        <v>21</v>
      </c>
      <c r="B14" t="s">
        <v>281</v>
      </c>
      <c r="C14" s="9" t="s">
        <v>282</v>
      </c>
      <c r="D14" s="1">
        <v>188</v>
      </c>
      <c r="E14" s="1">
        <v>47</v>
      </c>
      <c r="F14" s="1">
        <v>1</v>
      </c>
      <c r="G14" s="1">
        <v>24</v>
      </c>
      <c r="H14" s="1">
        <v>23</v>
      </c>
      <c r="I14" s="27">
        <v>0.30499999999999999</v>
      </c>
      <c r="J14" s="27">
        <v>0.40400000000000003</v>
      </c>
      <c r="K14" s="6">
        <v>15</v>
      </c>
      <c r="L14" s="32">
        <f>Table1458912[[#This Row],[SO]]/Table1458912[[#This Row],[PA]]</f>
        <v>0.12234042553191489</v>
      </c>
      <c r="M14" s="33">
        <f>Table1458912[[#This Row],[BB]]/Table1458912[[#This Row],[PA]]</f>
        <v>0.1276595744680851</v>
      </c>
    </row>
    <row r="15" spans="1:14" x14ac:dyDescent="0.25">
      <c r="A15" s="1">
        <v>23</v>
      </c>
      <c r="B15" t="s">
        <v>283</v>
      </c>
      <c r="C15" s="9" t="s">
        <v>284</v>
      </c>
      <c r="D15" s="1">
        <v>121</v>
      </c>
      <c r="E15" s="1">
        <v>37</v>
      </c>
      <c r="F15" s="1">
        <v>0</v>
      </c>
      <c r="G15" s="1">
        <v>8</v>
      </c>
      <c r="H15" s="1">
        <v>11</v>
      </c>
      <c r="I15" s="27">
        <v>0.33900000000000002</v>
      </c>
      <c r="J15" s="27">
        <v>0.39700000000000002</v>
      </c>
      <c r="K15" s="6">
        <v>0</v>
      </c>
      <c r="L15" s="32">
        <f>Table1458912[[#This Row],[SO]]/Table1458912[[#This Row],[PA]]</f>
        <v>9.0909090909090912E-2</v>
      </c>
      <c r="M15" s="33">
        <f>Table1458912[[#This Row],[BB]]/Table1458912[[#This Row],[PA]]</f>
        <v>6.6115702479338845E-2</v>
      </c>
    </row>
    <row r="16" spans="1:14" x14ac:dyDescent="0.25">
      <c r="A16" s="1">
        <v>26</v>
      </c>
      <c r="B16" t="s">
        <v>286</v>
      </c>
      <c r="C16" s="9" t="s">
        <v>246</v>
      </c>
      <c r="D16" s="1">
        <v>36</v>
      </c>
      <c r="E16" s="1">
        <v>4</v>
      </c>
      <c r="F16" s="1">
        <v>0</v>
      </c>
      <c r="G16" s="1">
        <v>3</v>
      </c>
      <c r="H16" s="1">
        <v>20</v>
      </c>
      <c r="I16" s="27">
        <v>0.121</v>
      </c>
      <c r="J16" s="27">
        <v>0.19400000000000001</v>
      </c>
      <c r="K16" s="6">
        <v>0</v>
      </c>
      <c r="L16" s="32">
        <f>Table1458912[[#This Row],[SO]]/Table1458912[[#This Row],[PA]]</f>
        <v>0.55555555555555558</v>
      </c>
      <c r="M16" s="33">
        <f>Table1458912[[#This Row],[BB]]/Table1458912[[#This Row],[PA]]</f>
        <v>8.3333333333333329E-2</v>
      </c>
      <c r="N16" t="s">
        <v>287</v>
      </c>
    </row>
    <row r="17" spans="1:13" x14ac:dyDescent="0.25">
      <c r="A17" s="1">
        <v>32</v>
      </c>
      <c r="B17" t="s">
        <v>293</v>
      </c>
      <c r="C17" s="9" t="s">
        <v>294</v>
      </c>
      <c r="D17" s="1">
        <v>241</v>
      </c>
      <c r="E17" s="1">
        <v>66</v>
      </c>
      <c r="F17" s="1">
        <v>4</v>
      </c>
      <c r="G17" s="1">
        <v>32</v>
      </c>
      <c r="H17" s="1">
        <v>23</v>
      </c>
      <c r="I17" s="27">
        <v>0.34</v>
      </c>
      <c r="J17" s="27">
        <v>0.45200000000000001</v>
      </c>
      <c r="K17" s="6">
        <v>10</v>
      </c>
      <c r="L17" s="32">
        <f>Table1458912[[#This Row],[SO]]/Table1458912[[#This Row],[PA]]</f>
        <v>9.5435684647302899E-2</v>
      </c>
      <c r="M17" s="33">
        <f>Table1458912[[#This Row],[BB]]/Table1458912[[#This Row],[PA]]</f>
        <v>0.13278008298755187</v>
      </c>
    </row>
    <row r="18" spans="1:13" x14ac:dyDescent="0.25">
      <c r="A18" s="1">
        <v>37</v>
      </c>
      <c r="B18" t="s">
        <v>300</v>
      </c>
      <c r="C18" s="9" t="s">
        <v>294</v>
      </c>
      <c r="D18" s="1">
        <v>230</v>
      </c>
      <c r="E18" s="1">
        <v>51</v>
      </c>
      <c r="F18" s="1">
        <v>1</v>
      </c>
      <c r="G18" s="1">
        <v>35</v>
      </c>
      <c r="H18" s="1">
        <v>27</v>
      </c>
      <c r="I18" s="27">
        <v>0.29399999999999998</v>
      </c>
      <c r="J18" s="27">
        <v>0.42</v>
      </c>
      <c r="K18" s="6">
        <v>14</v>
      </c>
      <c r="L18" s="32">
        <f>Table1458912[[#This Row],[SO]]/Table1458912[[#This Row],[PA]]</f>
        <v>0.11739130434782609</v>
      </c>
      <c r="M18" s="33">
        <f>Table1458912[[#This Row],[BB]]/Table1458912[[#This Row],[PA]]</f>
        <v>0.15217391304347827</v>
      </c>
    </row>
    <row r="19" spans="1:13" x14ac:dyDescent="0.25">
      <c r="A19" s="1">
        <v>39</v>
      </c>
      <c r="B19" t="s">
        <v>304</v>
      </c>
      <c r="C19" s="9" t="s">
        <v>305</v>
      </c>
      <c r="D19" s="1">
        <v>29</v>
      </c>
      <c r="E19" s="1">
        <v>4</v>
      </c>
      <c r="F19" s="1">
        <v>0</v>
      </c>
      <c r="G19" s="1">
        <v>4</v>
      </c>
      <c r="H19" s="1">
        <v>8</v>
      </c>
      <c r="I19" s="27">
        <v>0.19</v>
      </c>
      <c r="J19" s="27">
        <v>0.32</v>
      </c>
      <c r="K19" s="6">
        <v>1</v>
      </c>
      <c r="L19" s="32">
        <f>Table1458912[[#This Row],[SO]]/Table1458912[[#This Row],[PA]]</f>
        <v>0.27586206896551724</v>
      </c>
      <c r="M19" s="33">
        <f>Table1458912[[#This Row],[BB]]/Table1458912[[#This Row],[PA]]</f>
        <v>0.13793103448275862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274F-97FD-44A9-AABD-4A9ED509BDB2}">
  <dimension ref="A1:Q22"/>
  <sheetViews>
    <sheetView workbookViewId="0">
      <selection activeCell="P21" sqref="P21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35" t="s">
        <v>0</v>
      </c>
      <c r="B1" s="39" t="s">
        <v>1</v>
      </c>
      <c r="C1" s="35" t="s">
        <v>15</v>
      </c>
      <c r="D1" s="40" t="s">
        <v>2</v>
      </c>
      <c r="E1" s="35" t="s">
        <v>3</v>
      </c>
      <c r="F1" s="35" t="s">
        <v>5</v>
      </c>
      <c r="G1" s="35" t="s">
        <v>6</v>
      </c>
      <c r="H1" s="35" t="s">
        <v>8</v>
      </c>
      <c r="I1" s="35" t="s">
        <v>9</v>
      </c>
      <c r="J1" s="35" t="s">
        <v>10</v>
      </c>
      <c r="K1" s="35" t="s">
        <v>11</v>
      </c>
      <c r="L1" s="35" t="s">
        <v>197</v>
      </c>
    </row>
    <row r="2" spans="1:17" x14ac:dyDescent="0.25">
      <c r="A2" s="1">
        <v>4</v>
      </c>
      <c r="B2" t="s">
        <v>323</v>
      </c>
      <c r="C2" s="1" t="s">
        <v>16</v>
      </c>
      <c r="D2" s="9" t="s">
        <v>324</v>
      </c>
      <c r="E2" s="34">
        <v>13.5</v>
      </c>
      <c r="F2" s="11">
        <v>3.1</v>
      </c>
      <c r="G2" s="11">
        <v>6</v>
      </c>
      <c r="H2" s="11">
        <v>5</v>
      </c>
      <c r="I2" s="11">
        <v>0</v>
      </c>
      <c r="J2" s="11">
        <v>7</v>
      </c>
      <c r="K2" s="11">
        <v>4</v>
      </c>
      <c r="L2" s="1" t="s">
        <v>325</v>
      </c>
    </row>
    <row r="3" spans="1:17" x14ac:dyDescent="0.25">
      <c r="A3" s="1">
        <v>6</v>
      </c>
      <c r="B3" t="s">
        <v>326</v>
      </c>
      <c r="C3" s="1" t="s">
        <v>7</v>
      </c>
      <c r="D3" s="9" t="s">
        <v>378</v>
      </c>
      <c r="E3" s="34">
        <v>7.12</v>
      </c>
      <c r="F3" s="11">
        <v>30.1</v>
      </c>
      <c r="G3" s="11">
        <v>39</v>
      </c>
      <c r="H3" s="11">
        <v>24</v>
      </c>
      <c r="I3" s="11">
        <v>4</v>
      </c>
      <c r="J3" s="11">
        <v>3</v>
      </c>
      <c r="K3" s="11">
        <v>30</v>
      </c>
      <c r="L3" s="38" t="s">
        <v>379</v>
      </c>
      <c r="P3" t="s">
        <v>315</v>
      </c>
      <c r="Q3" s="23">
        <v>45807</v>
      </c>
    </row>
    <row r="4" spans="1:17" x14ac:dyDescent="0.25">
      <c r="A4" s="1">
        <v>8</v>
      </c>
      <c r="B4" t="s">
        <v>328</v>
      </c>
      <c r="C4" s="1" t="s">
        <v>7</v>
      </c>
      <c r="D4" s="9" t="s">
        <v>375</v>
      </c>
      <c r="E4" s="5">
        <v>7.71</v>
      </c>
      <c r="F4" s="1">
        <v>30.1</v>
      </c>
      <c r="G4" s="1">
        <v>47</v>
      </c>
      <c r="H4" s="1">
        <v>26</v>
      </c>
      <c r="I4" s="1">
        <v>2</v>
      </c>
      <c r="J4" s="1">
        <v>21</v>
      </c>
      <c r="K4" s="1">
        <v>18</v>
      </c>
      <c r="L4" s="1" t="s">
        <v>380</v>
      </c>
      <c r="P4" t="s">
        <v>314</v>
      </c>
      <c r="Q4" s="23">
        <v>45808</v>
      </c>
    </row>
    <row r="5" spans="1:17" x14ac:dyDescent="0.25">
      <c r="A5" s="1">
        <v>12</v>
      </c>
      <c r="B5" t="s">
        <v>332</v>
      </c>
      <c r="C5" s="1" t="s">
        <v>7</v>
      </c>
      <c r="D5" s="9" t="s">
        <v>149</v>
      </c>
      <c r="E5" s="5">
        <v>6.23</v>
      </c>
      <c r="F5" s="16">
        <v>4.0999999999999996</v>
      </c>
      <c r="G5" s="1">
        <v>2</v>
      </c>
      <c r="H5" s="1">
        <v>3</v>
      </c>
      <c r="I5" s="1">
        <v>0</v>
      </c>
      <c r="J5" s="1">
        <v>5</v>
      </c>
      <c r="K5" s="1">
        <v>3</v>
      </c>
      <c r="L5" s="1" t="s">
        <v>381</v>
      </c>
      <c r="P5" t="s">
        <v>317</v>
      </c>
      <c r="Q5" s="23">
        <v>45809</v>
      </c>
    </row>
    <row r="6" spans="1:17" x14ac:dyDescent="0.25">
      <c r="A6" s="1">
        <v>14</v>
      </c>
      <c r="B6" t="s">
        <v>334</v>
      </c>
      <c r="C6" s="1" t="s">
        <v>7</v>
      </c>
      <c r="D6" s="9" t="s">
        <v>382</v>
      </c>
      <c r="E6" s="5">
        <v>3.15</v>
      </c>
      <c r="F6" s="16">
        <v>60</v>
      </c>
      <c r="G6" s="1">
        <v>48</v>
      </c>
      <c r="H6" s="1">
        <v>21</v>
      </c>
      <c r="I6" s="1">
        <v>2</v>
      </c>
      <c r="J6" s="1">
        <v>25</v>
      </c>
      <c r="K6" s="1">
        <v>83</v>
      </c>
      <c r="L6" s="1" t="s">
        <v>383</v>
      </c>
      <c r="P6" t="s">
        <v>313</v>
      </c>
      <c r="Q6" s="23">
        <v>45811</v>
      </c>
    </row>
    <row r="7" spans="1:17" x14ac:dyDescent="0.25">
      <c r="A7" s="1">
        <v>15</v>
      </c>
      <c r="B7" t="s">
        <v>335</v>
      </c>
      <c r="C7" s="1" t="s">
        <v>16</v>
      </c>
      <c r="D7" s="9" t="s">
        <v>384</v>
      </c>
      <c r="E7" s="5">
        <v>8.1</v>
      </c>
      <c r="F7" s="16">
        <v>20</v>
      </c>
      <c r="G7" s="1">
        <v>32</v>
      </c>
      <c r="H7" s="1">
        <v>18</v>
      </c>
      <c r="I7" s="1">
        <v>2</v>
      </c>
      <c r="J7" s="1">
        <v>15</v>
      </c>
      <c r="K7" s="1">
        <v>15</v>
      </c>
      <c r="L7" s="1" t="s">
        <v>385</v>
      </c>
      <c r="P7" t="s">
        <v>316</v>
      </c>
      <c r="Q7" s="23">
        <v>45812</v>
      </c>
    </row>
    <row r="8" spans="1:17" x14ac:dyDescent="0.25">
      <c r="A8" s="1">
        <v>16</v>
      </c>
      <c r="B8" t="s">
        <v>336</v>
      </c>
      <c r="C8" s="1" t="s">
        <v>7</v>
      </c>
      <c r="D8" s="9" t="s">
        <v>386</v>
      </c>
      <c r="E8" s="5">
        <v>6.51</v>
      </c>
      <c r="F8" s="1">
        <v>27.2</v>
      </c>
      <c r="G8" s="1">
        <v>45</v>
      </c>
      <c r="H8" s="1">
        <v>20</v>
      </c>
      <c r="I8" s="1">
        <v>0</v>
      </c>
      <c r="J8" s="1">
        <v>9</v>
      </c>
      <c r="K8" s="1">
        <v>25</v>
      </c>
      <c r="L8" s="1" t="s">
        <v>387</v>
      </c>
      <c r="P8" t="s">
        <v>318</v>
      </c>
      <c r="Q8" s="23">
        <v>45813</v>
      </c>
    </row>
    <row r="9" spans="1:17" x14ac:dyDescent="0.25">
      <c r="A9" s="1">
        <v>23</v>
      </c>
      <c r="B9" t="s">
        <v>342</v>
      </c>
      <c r="C9" s="1" t="s">
        <v>7</v>
      </c>
      <c r="D9" s="9" t="s">
        <v>388</v>
      </c>
      <c r="E9" s="5">
        <v>37.130000000000003</v>
      </c>
      <c r="F9" s="16">
        <v>2.2000000000000002</v>
      </c>
      <c r="G9" s="1">
        <v>7</v>
      </c>
      <c r="H9" s="1">
        <v>11</v>
      </c>
      <c r="I9" s="1">
        <v>4</v>
      </c>
      <c r="J9" s="1">
        <v>4</v>
      </c>
      <c r="K9" s="1">
        <v>4</v>
      </c>
      <c r="L9" s="1" t="s">
        <v>389</v>
      </c>
      <c r="Q9" s="23"/>
    </row>
    <row r="10" spans="1:17" x14ac:dyDescent="0.25">
      <c r="A10" s="1">
        <v>24</v>
      </c>
      <c r="B10" t="s">
        <v>343</v>
      </c>
      <c r="C10" s="1" t="s">
        <v>7</v>
      </c>
      <c r="D10" s="9" t="s">
        <v>370</v>
      </c>
      <c r="E10" s="34">
        <v>4.3499999999999996</v>
      </c>
      <c r="F10" s="17">
        <v>49.2</v>
      </c>
      <c r="G10" s="11">
        <v>29</v>
      </c>
      <c r="H10" s="11">
        <v>24</v>
      </c>
      <c r="I10" s="11">
        <v>6</v>
      </c>
      <c r="J10" s="11">
        <v>12</v>
      </c>
      <c r="K10" s="11">
        <v>38</v>
      </c>
      <c r="L10" s="1" t="s">
        <v>193</v>
      </c>
      <c r="Q10" s="23"/>
    </row>
    <row r="11" spans="1:17" x14ac:dyDescent="0.25">
      <c r="A11" s="1">
        <v>26</v>
      </c>
      <c r="B11" t="s">
        <v>345</v>
      </c>
      <c r="C11" s="1" t="s">
        <v>16</v>
      </c>
      <c r="D11" s="9" t="s">
        <v>390</v>
      </c>
      <c r="E11" s="5">
        <v>3.21</v>
      </c>
      <c r="F11" s="16">
        <v>47.2</v>
      </c>
      <c r="G11" s="1">
        <v>40</v>
      </c>
      <c r="H11" s="1">
        <v>17</v>
      </c>
      <c r="I11" s="1">
        <v>2</v>
      </c>
      <c r="J11" s="1">
        <v>24</v>
      </c>
      <c r="K11" s="1">
        <v>54</v>
      </c>
      <c r="L11" s="1" t="s">
        <v>391</v>
      </c>
      <c r="Q11" s="23"/>
    </row>
    <row r="12" spans="1:17" x14ac:dyDescent="0.25">
      <c r="A12" s="1">
        <v>29</v>
      </c>
      <c r="B12" t="s">
        <v>348</v>
      </c>
      <c r="C12" s="1" t="s">
        <v>7</v>
      </c>
      <c r="D12" s="9" t="s">
        <v>392</v>
      </c>
      <c r="E12" s="5">
        <v>3.18</v>
      </c>
      <c r="F12" s="1">
        <v>5.2</v>
      </c>
      <c r="G12" s="1">
        <v>2</v>
      </c>
      <c r="H12" s="1">
        <v>2</v>
      </c>
      <c r="I12" s="1">
        <v>0</v>
      </c>
      <c r="J12" s="1">
        <v>6</v>
      </c>
      <c r="K12" s="1">
        <v>7</v>
      </c>
      <c r="L12" s="1" t="s">
        <v>393</v>
      </c>
    </row>
    <row r="13" spans="1:17" x14ac:dyDescent="0.25">
      <c r="A13" s="1">
        <v>32</v>
      </c>
      <c r="B13" t="s">
        <v>350</v>
      </c>
      <c r="C13" s="1" t="s">
        <v>7</v>
      </c>
      <c r="D13" s="9" t="s">
        <v>394</v>
      </c>
      <c r="E13" s="5">
        <v>7.62</v>
      </c>
      <c r="F13" s="16">
        <v>26</v>
      </c>
      <c r="G13" s="1">
        <v>34</v>
      </c>
      <c r="H13" s="1">
        <v>22</v>
      </c>
      <c r="I13" s="1">
        <v>5</v>
      </c>
      <c r="J13" s="1">
        <v>17</v>
      </c>
      <c r="K13" s="1">
        <v>23</v>
      </c>
      <c r="L13" s="1" t="s">
        <v>395</v>
      </c>
    </row>
    <row r="14" spans="1:17" x14ac:dyDescent="0.25">
      <c r="A14" s="1">
        <v>34</v>
      </c>
      <c r="B14" t="s">
        <v>351</v>
      </c>
      <c r="C14" s="1" t="s">
        <v>16</v>
      </c>
      <c r="D14" s="9" t="s">
        <v>396</v>
      </c>
      <c r="E14" s="5">
        <v>7.76</v>
      </c>
      <c r="F14" s="16">
        <v>51</v>
      </c>
      <c r="G14" s="1">
        <v>67</v>
      </c>
      <c r="H14" s="1">
        <v>44</v>
      </c>
      <c r="I14" s="6">
        <v>7</v>
      </c>
      <c r="J14" s="6">
        <v>32</v>
      </c>
      <c r="K14" s="6">
        <v>31</v>
      </c>
      <c r="L14" s="18" t="s">
        <v>397</v>
      </c>
    </row>
    <row r="15" spans="1:17" x14ac:dyDescent="0.25">
      <c r="A15" s="1">
        <v>36</v>
      </c>
      <c r="B15" t="s">
        <v>354</v>
      </c>
      <c r="C15" s="1" t="s">
        <v>7</v>
      </c>
      <c r="D15" s="9" t="s">
        <v>398</v>
      </c>
      <c r="E15" s="5">
        <v>7.33</v>
      </c>
      <c r="F15" s="16">
        <v>27</v>
      </c>
      <c r="G15" s="1">
        <v>30</v>
      </c>
      <c r="H15" s="1">
        <v>22</v>
      </c>
      <c r="I15" s="1">
        <v>1</v>
      </c>
      <c r="J15" s="1">
        <v>18</v>
      </c>
      <c r="K15" s="1">
        <v>29</v>
      </c>
      <c r="L15" s="18" t="s">
        <v>399</v>
      </c>
    </row>
    <row r="16" spans="1:17" x14ac:dyDescent="0.25">
      <c r="A16" s="1">
        <v>44</v>
      </c>
      <c r="B16" t="s">
        <v>355</v>
      </c>
      <c r="C16" s="1" t="s">
        <v>7</v>
      </c>
      <c r="D16" s="9" t="s">
        <v>400</v>
      </c>
      <c r="E16" s="34">
        <v>5.67</v>
      </c>
      <c r="F16" s="17">
        <v>54</v>
      </c>
      <c r="G16" s="11">
        <v>55</v>
      </c>
      <c r="H16" s="11">
        <v>34</v>
      </c>
      <c r="I16" s="11">
        <v>7</v>
      </c>
      <c r="J16" s="11">
        <v>16</v>
      </c>
      <c r="K16" s="11">
        <v>50</v>
      </c>
      <c r="L16" s="1" t="s">
        <v>193</v>
      </c>
    </row>
    <row r="17" spans="1:12" x14ac:dyDescent="0.25">
      <c r="A17" s="1">
        <v>45</v>
      </c>
      <c r="B17" t="s">
        <v>356</v>
      </c>
      <c r="C17" s="1" t="s">
        <v>7</v>
      </c>
      <c r="D17" s="9" t="s">
        <v>372</v>
      </c>
      <c r="E17" s="5">
        <v>4.25</v>
      </c>
      <c r="F17" s="16">
        <v>53</v>
      </c>
      <c r="G17" s="1">
        <v>41</v>
      </c>
      <c r="H17" s="1">
        <v>25</v>
      </c>
      <c r="I17" s="1">
        <v>8</v>
      </c>
      <c r="J17" s="1">
        <v>29</v>
      </c>
      <c r="K17" s="1">
        <v>53</v>
      </c>
      <c r="L17" s="1" t="s">
        <v>401</v>
      </c>
    </row>
    <row r="18" spans="1:12" x14ac:dyDescent="0.25">
      <c r="A18" s="1">
        <v>46</v>
      </c>
      <c r="B18" t="s">
        <v>357</v>
      </c>
      <c r="C18" s="1" t="s">
        <v>7</v>
      </c>
      <c r="D18" s="9" t="s">
        <v>402</v>
      </c>
      <c r="E18" s="5">
        <v>5.0599999999999996</v>
      </c>
      <c r="F18" s="16">
        <v>5.0999999999999996</v>
      </c>
      <c r="G18" s="1">
        <v>5</v>
      </c>
      <c r="H18" s="1">
        <v>3</v>
      </c>
      <c r="I18" s="1">
        <v>0</v>
      </c>
      <c r="J18" s="1">
        <v>3</v>
      </c>
      <c r="K18" s="1">
        <v>4</v>
      </c>
      <c r="L18" s="1" t="s">
        <v>403</v>
      </c>
    </row>
    <row r="19" spans="1:12" x14ac:dyDescent="0.25">
      <c r="A19" s="1">
        <v>50</v>
      </c>
      <c r="B19" t="s">
        <v>361</v>
      </c>
      <c r="C19" s="1" t="s">
        <v>7</v>
      </c>
      <c r="D19" s="9" t="s">
        <v>375</v>
      </c>
      <c r="E19" s="5">
        <v>9.26</v>
      </c>
      <c r="F19" s="16">
        <v>11.2</v>
      </c>
      <c r="G19" s="1">
        <v>12</v>
      </c>
      <c r="H19" s="1">
        <v>12</v>
      </c>
      <c r="I19" s="1">
        <v>3</v>
      </c>
      <c r="J19" s="1">
        <v>9</v>
      </c>
      <c r="K19" s="1">
        <v>7</v>
      </c>
      <c r="L19" s="1" t="s">
        <v>404</v>
      </c>
    </row>
    <row r="20" spans="1:12" x14ac:dyDescent="0.25">
      <c r="A20" s="1">
        <v>94</v>
      </c>
      <c r="B20" t="s">
        <v>362</v>
      </c>
      <c r="C20" s="1" t="s">
        <v>7</v>
      </c>
      <c r="D20" s="9" t="s">
        <v>62</v>
      </c>
      <c r="E20" s="5">
        <v>6.5</v>
      </c>
      <c r="F20" s="16">
        <v>18</v>
      </c>
      <c r="G20" s="1">
        <v>14</v>
      </c>
      <c r="H20" s="1">
        <v>13</v>
      </c>
      <c r="I20" s="1">
        <v>3</v>
      </c>
      <c r="J20" s="1">
        <v>7</v>
      </c>
      <c r="K20" s="1">
        <v>15</v>
      </c>
      <c r="L20" s="1" t="s">
        <v>393</v>
      </c>
    </row>
    <row r="21" spans="1:12" x14ac:dyDescent="0.25">
      <c r="A21" s="1">
        <v>96</v>
      </c>
      <c r="B21" t="s">
        <v>363</v>
      </c>
      <c r="C21" s="1" t="s">
        <v>7</v>
      </c>
      <c r="D21" s="9" t="s">
        <v>405</v>
      </c>
      <c r="E21" s="5">
        <v>4.42</v>
      </c>
      <c r="F21" s="1">
        <v>36.200000000000003</v>
      </c>
      <c r="G21" s="1">
        <v>33</v>
      </c>
      <c r="H21" s="1">
        <v>18</v>
      </c>
      <c r="I21" s="1">
        <v>2</v>
      </c>
      <c r="J21" s="1">
        <v>19</v>
      </c>
      <c r="K21" s="1">
        <v>40</v>
      </c>
      <c r="L21" s="1" t="s">
        <v>406</v>
      </c>
    </row>
    <row r="22" spans="1:12" x14ac:dyDescent="0.25">
      <c r="A22" s="1">
        <v>99</v>
      </c>
      <c r="B22" t="s">
        <v>364</v>
      </c>
      <c r="C22" s="1" t="s">
        <v>16</v>
      </c>
      <c r="D22" s="9" t="s">
        <v>407</v>
      </c>
      <c r="E22" s="5">
        <v>6.75</v>
      </c>
      <c r="F22" s="16">
        <v>20</v>
      </c>
      <c r="G22" s="1">
        <v>22</v>
      </c>
      <c r="H22" s="1">
        <v>15</v>
      </c>
      <c r="I22" s="1">
        <v>2</v>
      </c>
      <c r="J22" s="1">
        <v>9</v>
      </c>
      <c r="K22" s="1">
        <v>11</v>
      </c>
      <c r="L22" s="1" t="s">
        <v>193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0240-98D5-48DF-A329-D03EF476277E}">
  <dimension ref="A1:N25"/>
  <sheetViews>
    <sheetView workbookViewId="0">
      <selection activeCell="J35" sqref="J3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29"/>
    <col min="12" max="12" width="12.140625" customWidth="1"/>
    <col min="14" max="14" width="42.28515625" customWidth="1"/>
  </cols>
  <sheetData>
    <row r="1" spans="1:14" x14ac:dyDescent="0.25">
      <c r="A1" s="35" t="s">
        <v>0</v>
      </c>
      <c r="B1" s="35" t="s">
        <v>1</v>
      </c>
      <c r="C1" s="35" t="s">
        <v>2</v>
      </c>
      <c r="D1" s="35" t="s">
        <v>96</v>
      </c>
      <c r="E1" s="35" t="s">
        <v>6</v>
      </c>
      <c r="F1" s="35" t="s">
        <v>9</v>
      </c>
      <c r="G1" s="35" t="s">
        <v>10</v>
      </c>
      <c r="H1" s="35" t="s">
        <v>11</v>
      </c>
      <c r="I1" s="36" t="s">
        <v>22</v>
      </c>
      <c r="J1" s="36" t="s">
        <v>23</v>
      </c>
      <c r="K1" s="37" t="s">
        <v>40</v>
      </c>
      <c r="L1" s="35" t="s">
        <v>247</v>
      </c>
      <c r="M1" s="35" t="s">
        <v>256</v>
      </c>
      <c r="N1" s="35" t="s">
        <v>29</v>
      </c>
    </row>
    <row r="2" spans="1:14" x14ac:dyDescent="0.25">
      <c r="A2" s="1">
        <v>2</v>
      </c>
      <c r="B2" t="s">
        <v>319</v>
      </c>
      <c r="C2" s="9" t="s">
        <v>321</v>
      </c>
      <c r="D2" s="1">
        <v>93</v>
      </c>
      <c r="E2" s="1">
        <v>19</v>
      </c>
      <c r="F2" s="1">
        <v>2</v>
      </c>
      <c r="G2" s="1">
        <v>7</v>
      </c>
      <c r="H2" s="1">
        <v>27</v>
      </c>
      <c r="I2" s="27">
        <v>0.23799999999999999</v>
      </c>
      <c r="J2" s="27">
        <v>0.315</v>
      </c>
      <c r="K2" s="6">
        <v>27</v>
      </c>
      <c r="L2" s="32">
        <f>Table145891214[[#This Row],[SO]]/Table145891214[[#This Row],[PA]]</f>
        <v>0.29032258064516131</v>
      </c>
      <c r="M2" s="33">
        <f>Table145891214[[#This Row],[BB]]/Table145891214[[#This Row],[PA]]</f>
        <v>7.5268817204301078E-2</v>
      </c>
      <c r="N2" s="1"/>
    </row>
    <row r="3" spans="1:14" x14ac:dyDescent="0.25">
      <c r="A3" s="1">
        <v>3</v>
      </c>
      <c r="B3" t="s">
        <v>320</v>
      </c>
      <c r="C3" s="9" t="s">
        <v>322</v>
      </c>
      <c r="D3" s="11">
        <v>223</v>
      </c>
      <c r="E3" s="11">
        <v>76</v>
      </c>
      <c r="F3" s="11">
        <v>6</v>
      </c>
      <c r="G3" s="11">
        <v>33</v>
      </c>
      <c r="H3" s="11">
        <v>23</v>
      </c>
      <c r="I3" s="28">
        <v>0.41299999999999998</v>
      </c>
      <c r="J3" s="28">
        <v>0.50900000000000001</v>
      </c>
      <c r="K3" s="11">
        <v>9</v>
      </c>
      <c r="L3" s="32">
        <f>Table145891214[[#This Row],[SO]]/Table145891214[[#This Row],[PA]]</f>
        <v>0.1031390134529148</v>
      </c>
      <c r="M3" s="33">
        <f>Table145891214[[#This Row],[BB]]/Table145891214[[#This Row],[PA]]</f>
        <v>0.14798206278026907</v>
      </c>
      <c r="N3" s="1"/>
    </row>
    <row r="4" spans="1:14" x14ac:dyDescent="0.25">
      <c r="A4" s="1">
        <v>7</v>
      </c>
      <c r="B4" t="s">
        <v>327</v>
      </c>
      <c r="C4" s="9" t="s">
        <v>305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  <c r="L4" s="11" t="s">
        <v>125</v>
      </c>
      <c r="M4" s="11" t="s">
        <v>125</v>
      </c>
      <c r="N4" s="1"/>
    </row>
    <row r="5" spans="1:14" x14ac:dyDescent="0.25">
      <c r="A5" s="1">
        <v>9</v>
      </c>
      <c r="B5" t="s">
        <v>329</v>
      </c>
      <c r="C5" s="9" t="s">
        <v>175</v>
      </c>
      <c r="D5" s="1">
        <v>22</v>
      </c>
      <c r="E5" s="1">
        <v>4</v>
      </c>
      <c r="F5" s="1">
        <v>0</v>
      </c>
      <c r="G5" s="1">
        <v>3</v>
      </c>
      <c r="H5" s="1">
        <v>9</v>
      </c>
      <c r="I5" s="27">
        <v>0.25</v>
      </c>
      <c r="J5" s="27">
        <v>0.45500000000000002</v>
      </c>
      <c r="K5" s="6">
        <v>0</v>
      </c>
      <c r="L5" s="32">
        <f>Table145891214[[#This Row],[SO]]/Table145891214[[#This Row],[PA]]</f>
        <v>0.40909090909090912</v>
      </c>
      <c r="M5" s="33">
        <f>Table145891214[[#This Row],[BB]]/Table145891214[[#This Row],[PA]]</f>
        <v>0.13636363636363635</v>
      </c>
      <c r="N5" s="1"/>
    </row>
    <row r="6" spans="1:14" x14ac:dyDescent="0.25">
      <c r="A6" s="1">
        <v>10</v>
      </c>
      <c r="B6" t="s">
        <v>330</v>
      </c>
      <c r="C6" s="9" t="s">
        <v>367</v>
      </c>
      <c r="D6" s="11">
        <v>143</v>
      </c>
      <c r="E6" s="11">
        <v>39</v>
      </c>
      <c r="F6" s="11">
        <v>1</v>
      </c>
      <c r="G6" s="11">
        <v>24</v>
      </c>
      <c r="H6" s="11">
        <v>19</v>
      </c>
      <c r="I6" s="28">
        <v>0.35499999999999998</v>
      </c>
      <c r="J6" s="28">
        <v>0.48299999999999998</v>
      </c>
      <c r="K6" s="11">
        <v>8</v>
      </c>
      <c r="L6" s="32">
        <f>Table145891214[[#This Row],[SO]]/Table145891214[[#This Row],[PA]]</f>
        <v>0.13286713286713286</v>
      </c>
      <c r="M6" s="33">
        <f>Table145891214[[#This Row],[BB]]/Table145891214[[#This Row],[PA]]</f>
        <v>0.16783216783216784</v>
      </c>
      <c r="N6" s="1"/>
    </row>
    <row r="7" spans="1:14" x14ac:dyDescent="0.25">
      <c r="A7" s="1">
        <v>11</v>
      </c>
      <c r="B7" t="s">
        <v>331</v>
      </c>
      <c r="C7" s="9" t="s">
        <v>368</v>
      </c>
      <c r="D7" s="1">
        <v>170</v>
      </c>
      <c r="E7" s="1">
        <v>30</v>
      </c>
      <c r="F7" s="1">
        <v>0</v>
      </c>
      <c r="G7" s="1">
        <v>22</v>
      </c>
      <c r="H7" s="1">
        <v>54</v>
      </c>
      <c r="I7" s="27">
        <v>0.224</v>
      </c>
      <c r="J7" s="27">
        <v>0.35499999999999998</v>
      </c>
      <c r="K7" s="6">
        <v>15</v>
      </c>
      <c r="L7" s="32">
        <f>Table145891214[[#This Row],[SO]]/Table145891214[[#This Row],[PA]]</f>
        <v>0.31764705882352939</v>
      </c>
      <c r="M7" s="33">
        <f>Table145891214[[#This Row],[BB]]/Table145891214[[#This Row],[PA]]</f>
        <v>0.12941176470588237</v>
      </c>
      <c r="N7" s="1"/>
    </row>
    <row r="8" spans="1:14" x14ac:dyDescent="0.25">
      <c r="A8" s="1">
        <v>13</v>
      </c>
      <c r="B8" t="s">
        <v>333</v>
      </c>
      <c r="C8" s="9" t="s">
        <v>369</v>
      </c>
      <c r="D8" s="1">
        <v>59</v>
      </c>
      <c r="E8" s="1">
        <v>5</v>
      </c>
      <c r="F8" s="1">
        <v>0</v>
      </c>
      <c r="G8" s="1">
        <v>8</v>
      </c>
      <c r="H8" s="1">
        <v>19</v>
      </c>
      <c r="I8" s="27">
        <v>0.114</v>
      </c>
      <c r="J8" s="27">
        <v>0.32800000000000001</v>
      </c>
      <c r="K8" s="6">
        <v>1</v>
      </c>
      <c r="L8" s="32">
        <f>Table145891214[[#This Row],[SO]]/Table145891214[[#This Row],[PA]]</f>
        <v>0.32203389830508472</v>
      </c>
      <c r="M8" s="33">
        <f>Table145891214[[#This Row],[BB]]/Table145891214[[#This Row],[PA]]</f>
        <v>0.13559322033898305</v>
      </c>
      <c r="N8" s="1"/>
    </row>
    <row r="9" spans="1:14" x14ac:dyDescent="0.25">
      <c r="A9" s="1">
        <v>17</v>
      </c>
      <c r="B9" t="s">
        <v>337</v>
      </c>
      <c r="C9" s="9" t="s">
        <v>149</v>
      </c>
      <c r="D9" s="11" t="s">
        <v>125</v>
      </c>
      <c r="E9" s="11" t="s">
        <v>125</v>
      </c>
      <c r="F9" s="11" t="s">
        <v>125</v>
      </c>
      <c r="G9" s="11" t="s">
        <v>125</v>
      </c>
      <c r="H9" s="11" t="s">
        <v>125</v>
      </c>
      <c r="I9" s="11" t="s">
        <v>125</v>
      </c>
      <c r="J9" s="11" t="s">
        <v>125</v>
      </c>
      <c r="K9" s="11" t="s">
        <v>125</v>
      </c>
      <c r="L9" s="11" t="s">
        <v>125</v>
      </c>
      <c r="M9" s="11" t="s">
        <v>125</v>
      </c>
      <c r="N9" s="1"/>
    </row>
    <row r="10" spans="1:14" x14ac:dyDescent="0.25">
      <c r="A10" s="1">
        <v>18</v>
      </c>
      <c r="B10" t="s">
        <v>338</v>
      </c>
      <c r="C10" s="9" t="s">
        <v>62</v>
      </c>
      <c r="D10" s="1">
        <v>93</v>
      </c>
      <c r="E10" s="1">
        <v>24</v>
      </c>
      <c r="F10" s="1">
        <v>2</v>
      </c>
      <c r="G10" s="1">
        <v>10</v>
      </c>
      <c r="H10" s="1">
        <v>23</v>
      </c>
      <c r="I10" s="27">
        <v>0.30399999999999999</v>
      </c>
      <c r="J10" s="27">
        <v>0.40200000000000002</v>
      </c>
      <c r="K10" s="6">
        <v>5</v>
      </c>
      <c r="L10" s="32">
        <f>Table145891214[[#This Row],[SO]]/Table145891214[[#This Row],[PA]]</f>
        <v>0.24731182795698925</v>
      </c>
      <c r="M10" s="33">
        <f>Table145891214[[#This Row],[BB]]/Table145891214[[#This Row],[PA]]</f>
        <v>0.10752688172043011</v>
      </c>
      <c r="N10" s="1"/>
    </row>
    <row r="11" spans="1:14" x14ac:dyDescent="0.25">
      <c r="A11" s="1">
        <v>19</v>
      </c>
      <c r="B11" t="s">
        <v>339</v>
      </c>
      <c r="C11" s="9" t="s">
        <v>370</v>
      </c>
      <c r="D11" s="1">
        <v>98</v>
      </c>
      <c r="E11" s="1">
        <v>16</v>
      </c>
      <c r="F11" s="1">
        <v>1</v>
      </c>
      <c r="G11" s="1">
        <v>9</v>
      </c>
      <c r="H11" s="1">
        <v>20</v>
      </c>
      <c r="I11" s="28">
        <v>0.19800000000000001</v>
      </c>
      <c r="J11" s="28">
        <v>0.28000000000000003</v>
      </c>
      <c r="K11" s="6">
        <v>3</v>
      </c>
      <c r="L11" s="32">
        <f>Table145891214[[#This Row],[SO]]/Table145891214[[#This Row],[PA]]</f>
        <v>0.20408163265306123</v>
      </c>
      <c r="M11" s="33">
        <f>Table145891214[[#This Row],[BB]]/Table145891214[[#This Row],[PA]]</f>
        <v>9.1836734693877556E-2</v>
      </c>
      <c r="N11" s="1"/>
    </row>
    <row r="12" spans="1:14" x14ac:dyDescent="0.25">
      <c r="A12" s="1">
        <v>20</v>
      </c>
      <c r="B12" t="s">
        <v>340</v>
      </c>
      <c r="C12" s="9" t="s">
        <v>149</v>
      </c>
      <c r="D12" s="11" t="s">
        <v>125</v>
      </c>
      <c r="E12" s="11" t="s">
        <v>125</v>
      </c>
      <c r="F12" s="11" t="s">
        <v>125</v>
      </c>
      <c r="G12" s="11" t="s">
        <v>125</v>
      </c>
      <c r="H12" s="11" t="s">
        <v>125</v>
      </c>
      <c r="I12" s="11" t="s">
        <v>125</v>
      </c>
      <c r="J12" s="11" t="s">
        <v>125</v>
      </c>
      <c r="K12" s="11" t="s">
        <v>125</v>
      </c>
      <c r="L12" s="11" t="s">
        <v>125</v>
      </c>
      <c r="M12" s="11" t="s">
        <v>125</v>
      </c>
      <c r="N12" s="1"/>
    </row>
    <row r="13" spans="1:14" x14ac:dyDescent="0.25">
      <c r="A13" s="1">
        <v>21</v>
      </c>
      <c r="B13" t="s">
        <v>371</v>
      </c>
      <c r="C13" t="s">
        <v>372</v>
      </c>
      <c r="D13" s="11">
        <v>286</v>
      </c>
      <c r="E13" s="11">
        <v>57</v>
      </c>
      <c r="F13" s="11">
        <v>5</v>
      </c>
      <c r="G13" s="11">
        <v>24</v>
      </c>
      <c r="H13" s="11">
        <v>68</v>
      </c>
      <c r="I13" s="28">
        <v>0.246</v>
      </c>
      <c r="J13" s="28">
        <v>0.36599999999999999</v>
      </c>
      <c r="K13" s="11">
        <v>44</v>
      </c>
      <c r="L13" s="32">
        <f>Table145891214[[#This Row],[SO]]/Table145891214[[#This Row],[PA]]</f>
        <v>0.23776223776223776</v>
      </c>
      <c r="M13" s="33">
        <f>Table145891214[[#This Row],[BB]]/Table145891214[[#This Row],[PA]]</f>
        <v>8.3916083916083919E-2</v>
      </c>
      <c r="N13" s="1" t="s">
        <v>374</v>
      </c>
    </row>
    <row r="14" spans="1:14" x14ac:dyDescent="0.25">
      <c r="A14" s="1">
        <v>22</v>
      </c>
      <c r="B14" t="s">
        <v>341</v>
      </c>
      <c r="C14" s="9" t="s">
        <v>373</v>
      </c>
      <c r="D14" s="11" t="s">
        <v>125</v>
      </c>
      <c r="E14" s="11" t="s">
        <v>125</v>
      </c>
      <c r="F14" s="11" t="s">
        <v>125</v>
      </c>
      <c r="G14" s="11" t="s">
        <v>125</v>
      </c>
      <c r="H14" s="11" t="s">
        <v>125</v>
      </c>
      <c r="I14" s="11" t="s">
        <v>125</v>
      </c>
      <c r="J14" s="11" t="s">
        <v>125</v>
      </c>
      <c r="K14" s="11" t="s">
        <v>125</v>
      </c>
      <c r="L14" s="11" t="s">
        <v>125</v>
      </c>
      <c r="M14" s="11" t="s">
        <v>125</v>
      </c>
      <c r="N14" s="1"/>
    </row>
    <row r="15" spans="1:14" x14ac:dyDescent="0.25">
      <c r="A15" s="1">
        <v>25</v>
      </c>
      <c r="B15" t="s">
        <v>344</v>
      </c>
      <c r="C15" s="9" t="s">
        <v>62</v>
      </c>
      <c r="D15" s="1">
        <v>46</v>
      </c>
      <c r="E15" s="1">
        <v>14</v>
      </c>
      <c r="F15" s="1">
        <v>0</v>
      </c>
      <c r="G15" s="1">
        <v>3</v>
      </c>
      <c r="H15" s="1">
        <v>9</v>
      </c>
      <c r="I15" s="27">
        <v>0.34100000000000003</v>
      </c>
      <c r="J15" s="27">
        <v>0.39100000000000001</v>
      </c>
      <c r="K15" s="6">
        <v>0</v>
      </c>
      <c r="L15" s="32">
        <f>Table145891214[[#This Row],[SO]]/Table145891214[[#This Row],[PA]]</f>
        <v>0.19565217391304349</v>
      </c>
      <c r="M15" s="33">
        <f>Table145891214[[#This Row],[BB]]/Table145891214[[#This Row],[PA]]</f>
        <v>6.5217391304347824E-2</v>
      </c>
      <c r="N15" s="1"/>
    </row>
    <row r="16" spans="1:14" x14ac:dyDescent="0.25">
      <c r="A16" s="1">
        <v>27</v>
      </c>
      <c r="B16" t="s">
        <v>346</v>
      </c>
      <c r="C16" s="9" t="s">
        <v>375</v>
      </c>
      <c r="D16" s="1">
        <v>165</v>
      </c>
      <c r="E16" s="1">
        <v>43</v>
      </c>
      <c r="F16" s="1">
        <v>3</v>
      </c>
      <c r="G16" s="1">
        <v>12</v>
      </c>
      <c r="H16" s="1">
        <v>31</v>
      </c>
      <c r="I16" s="27">
        <v>0.307</v>
      </c>
      <c r="J16" s="27">
        <v>0.38500000000000001</v>
      </c>
      <c r="K16" s="6">
        <v>8</v>
      </c>
      <c r="L16" s="32">
        <f>Table145891214[[#This Row],[SO]]/Table145891214[[#This Row],[PA]]</f>
        <v>0.18787878787878787</v>
      </c>
      <c r="M16" s="33">
        <f>Table145891214[[#This Row],[BB]]/Table145891214[[#This Row],[PA]]</f>
        <v>7.2727272727272724E-2</v>
      </c>
      <c r="N16" s="1"/>
    </row>
    <row r="17" spans="1:14" x14ac:dyDescent="0.25">
      <c r="A17" s="1">
        <v>28</v>
      </c>
      <c r="B17" t="s">
        <v>347</v>
      </c>
      <c r="C17" s="9" t="s">
        <v>149</v>
      </c>
      <c r="D17" s="11" t="s">
        <v>125</v>
      </c>
      <c r="E17" s="11" t="s">
        <v>125</v>
      </c>
      <c r="F17" s="11" t="s">
        <v>125</v>
      </c>
      <c r="G17" s="11" t="s">
        <v>125</v>
      </c>
      <c r="H17" s="11" t="s">
        <v>125</v>
      </c>
      <c r="I17" s="11" t="s">
        <v>125</v>
      </c>
      <c r="J17" s="11" t="s">
        <v>125</v>
      </c>
      <c r="K17" s="11" t="s">
        <v>125</v>
      </c>
      <c r="L17" s="11" t="s">
        <v>125</v>
      </c>
      <c r="M17" s="11" t="s">
        <v>125</v>
      </c>
      <c r="N17" s="1"/>
    </row>
    <row r="18" spans="1:14" x14ac:dyDescent="0.25">
      <c r="A18" s="1">
        <v>31</v>
      </c>
      <c r="B18" t="s">
        <v>349</v>
      </c>
      <c r="C18" s="9" t="s">
        <v>175</v>
      </c>
      <c r="D18" s="1">
        <v>6</v>
      </c>
      <c r="E18" s="1">
        <v>1</v>
      </c>
      <c r="F18" s="1">
        <v>0</v>
      </c>
      <c r="G18" s="1">
        <v>2</v>
      </c>
      <c r="H18" s="1">
        <v>1</v>
      </c>
      <c r="I18" s="27">
        <v>0.25</v>
      </c>
      <c r="J18" s="27">
        <v>0.5</v>
      </c>
      <c r="K18" s="6">
        <v>0</v>
      </c>
      <c r="L18" s="32">
        <f>Table145891214[[#This Row],[SO]]/Table145891214[[#This Row],[PA]]</f>
        <v>0.16666666666666666</v>
      </c>
      <c r="M18" s="33">
        <f>Table145891214[[#This Row],[BB]]/Table145891214[[#This Row],[PA]]</f>
        <v>0.33333333333333331</v>
      </c>
      <c r="N18" s="1"/>
    </row>
    <row r="19" spans="1:14" x14ac:dyDescent="0.25">
      <c r="A19" s="1">
        <v>33</v>
      </c>
      <c r="B19" t="s">
        <v>352</v>
      </c>
      <c r="C19" s="9" t="s">
        <v>368</v>
      </c>
      <c r="D19" s="1">
        <v>175</v>
      </c>
      <c r="E19" s="1">
        <v>50</v>
      </c>
      <c r="F19" s="1">
        <v>1</v>
      </c>
      <c r="G19" s="1">
        <v>20</v>
      </c>
      <c r="H19" s="1">
        <v>26</v>
      </c>
      <c r="I19" s="27">
        <v>0.34200000000000003</v>
      </c>
      <c r="J19" s="27">
        <v>0.44</v>
      </c>
      <c r="K19" s="6">
        <v>10</v>
      </c>
      <c r="L19" s="32">
        <f>Table145891214[[#This Row],[SO]]/Table145891214[[#This Row],[PA]]</f>
        <v>0.14857142857142858</v>
      </c>
      <c r="M19" s="33">
        <f>Table145891214[[#This Row],[BB]]/Table145891214[[#This Row],[PA]]</f>
        <v>0.11428571428571428</v>
      </c>
      <c r="N19" s="1"/>
    </row>
    <row r="20" spans="1:14" x14ac:dyDescent="0.25">
      <c r="A20" s="1">
        <v>35</v>
      </c>
      <c r="B20" t="s">
        <v>353</v>
      </c>
      <c r="C20" s="9" t="s">
        <v>368</v>
      </c>
      <c r="D20" s="1">
        <v>154</v>
      </c>
      <c r="E20" s="1">
        <v>45</v>
      </c>
      <c r="F20" s="1">
        <v>1</v>
      </c>
      <c r="G20" s="1">
        <v>15</v>
      </c>
      <c r="H20" s="1">
        <v>30</v>
      </c>
      <c r="I20" s="27">
        <v>0.34100000000000003</v>
      </c>
      <c r="J20" s="27">
        <v>0.42199999999999999</v>
      </c>
      <c r="K20" s="6">
        <v>6</v>
      </c>
      <c r="L20" s="32">
        <f>Table145891214[[#This Row],[SO]]/Table145891214[[#This Row],[PA]]</f>
        <v>0.19480519480519481</v>
      </c>
      <c r="M20" s="33">
        <f>Table145891214[[#This Row],[BB]]/Table145891214[[#This Row],[PA]]</f>
        <v>9.7402597402597407E-2</v>
      </c>
      <c r="N20" s="1"/>
    </row>
    <row r="21" spans="1:14" x14ac:dyDescent="0.25">
      <c r="A21" s="1">
        <v>47</v>
      </c>
      <c r="B21" t="s">
        <v>358</v>
      </c>
      <c r="C21" s="9" t="s">
        <v>305</v>
      </c>
      <c r="D21" s="1">
        <v>30</v>
      </c>
      <c r="E21" s="1">
        <v>3</v>
      </c>
      <c r="F21" s="1">
        <v>0</v>
      </c>
      <c r="G21" s="1">
        <v>2</v>
      </c>
      <c r="H21" s="1">
        <v>13</v>
      </c>
      <c r="I21" s="27">
        <v>0.115</v>
      </c>
      <c r="J21" s="27">
        <v>0.2</v>
      </c>
      <c r="K21" s="6">
        <v>0</v>
      </c>
      <c r="L21" s="32">
        <f>Table145891214[[#This Row],[SO]]/Table145891214[[#This Row],[PA]]</f>
        <v>0.43333333333333335</v>
      </c>
      <c r="M21" s="33">
        <f>Table145891214[[#This Row],[BB]]/Table145891214[[#This Row],[PA]]</f>
        <v>6.6666666666666666E-2</v>
      </c>
      <c r="N21" s="1"/>
    </row>
    <row r="22" spans="1:14" x14ac:dyDescent="0.25">
      <c r="A22" s="1">
        <v>48</v>
      </c>
      <c r="B22" t="s">
        <v>359</v>
      </c>
      <c r="C22" s="9" t="s">
        <v>372</v>
      </c>
      <c r="D22" s="1">
        <v>185</v>
      </c>
      <c r="E22" s="1">
        <v>45</v>
      </c>
      <c r="F22" s="1">
        <v>6</v>
      </c>
      <c r="G22" s="1">
        <v>15</v>
      </c>
      <c r="H22" s="1">
        <v>50</v>
      </c>
      <c r="I22" s="27">
        <v>0.30399999999999999</v>
      </c>
      <c r="J22" s="27">
        <v>0.41299999999999998</v>
      </c>
      <c r="K22" s="6">
        <v>4</v>
      </c>
      <c r="L22" s="32">
        <f>Table145891214[[#This Row],[SO]]/Table145891214[[#This Row],[PA]]</f>
        <v>0.27027027027027029</v>
      </c>
      <c r="M22" s="33">
        <f>Table145891214[[#This Row],[BB]]/Table145891214[[#This Row],[PA]]</f>
        <v>8.1081081081081086E-2</v>
      </c>
      <c r="N22" s="1"/>
    </row>
    <row r="23" spans="1:14" x14ac:dyDescent="0.25">
      <c r="A23" s="1">
        <v>49</v>
      </c>
      <c r="B23" t="s">
        <v>360</v>
      </c>
      <c r="C23" s="9" t="s">
        <v>376</v>
      </c>
      <c r="D23" s="1">
        <v>116</v>
      </c>
      <c r="E23" s="1">
        <v>13</v>
      </c>
      <c r="F23" s="1">
        <v>0</v>
      </c>
      <c r="G23" s="1">
        <v>14</v>
      </c>
      <c r="H23" s="1">
        <v>28</v>
      </c>
      <c r="I23" s="27">
        <v>0.13500000000000001</v>
      </c>
      <c r="J23" s="27">
        <v>0.26300000000000001</v>
      </c>
      <c r="K23" s="6">
        <v>0</v>
      </c>
      <c r="L23" s="32">
        <f>Table145891214[[#This Row],[SO]]/Table145891214[[#This Row],[PA]]</f>
        <v>0.2413793103448276</v>
      </c>
      <c r="M23" s="33">
        <f>Table145891214[[#This Row],[BB]]/Table145891214[[#This Row],[PA]]</f>
        <v>0.1206896551724138</v>
      </c>
      <c r="N23" s="1"/>
    </row>
    <row r="24" spans="1:14" x14ac:dyDescent="0.25">
      <c r="A24" s="1">
        <v>93</v>
      </c>
      <c r="B24" t="s">
        <v>365</v>
      </c>
      <c r="C24" s="9" t="s">
        <v>377</v>
      </c>
      <c r="D24" s="1">
        <v>213</v>
      </c>
      <c r="E24" s="1">
        <v>59</v>
      </c>
      <c r="F24" s="1">
        <v>7</v>
      </c>
      <c r="G24" s="1">
        <v>22</v>
      </c>
      <c r="H24" s="1">
        <v>28</v>
      </c>
      <c r="I24" s="27">
        <v>0.32600000000000001</v>
      </c>
      <c r="J24" s="27">
        <v>0.42199999999999999</v>
      </c>
      <c r="K24" s="6">
        <v>5</v>
      </c>
      <c r="L24" s="32">
        <f>Table145891214[[#This Row],[SO]]/Table145891214[[#This Row],[PA]]</f>
        <v>0.13145539906103287</v>
      </c>
      <c r="M24" s="33">
        <f>Table145891214[[#This Row],[BB]]/Table145891214[[#This Row],[PA]]</f>
        <v>0.10328638497652583</v>
      </c>
      <c r="N24" s="1"/>
    </row>
    <row r="25" spans="1:14" x14ac:dyDescent="0.25">
      <c r="A25" s="1">
        <v>99</v>
      </c>
      <c r="B25" t="s">
        <v>366</v>
      </c>
      <c r="C25" s="9" t="s">
        <v>375</v>
      </c>
      <c r="D25" s="1">
        <v>128</v>
      </c>
      <c r="E25" s="1">
        <v>25</v>
      </c>
      <c r="F25" s="1">
        <v>1</v>
      </c>
      <c r="G25" s="1">
        <v>15</v>
      </c>
      <c r="H25" s="1">
        <v>22</v>
      </c>
      <c r="I25" s="27">
        <v>0.24299999999999999</v>
      </c>
      <c r="J25" s="27">
        <v>0.35799999999999998</v>
      </c>
      <c r="K25" s="6">
        <v>0</v>
      </c>
      <c r="L25" s="32">
        <f>Table145891214[[#This Row],[SO]]/Table145891214[[#This Row],[PA]]</f>
        <v>0.171875</v>
      </c>
      <c r="M25" s="33">
        <f>Table145891214[[#This Row],[BB]]/Table145891214[[#This Row],[PA]]</f>
        <v>0.1171875</v>
      </c>
      <c r="N25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6903-7E16-422D-82CE-73AAFB950DF6}">
  <dimension ref="A1:Q23"/>
  <sheetViews>
    <sheetView tabSelected="1" workbookViewId="0">
      <selection activeCell="P22" sqref="P22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  <col min="17" max="17" width="11" customWidth="1"/>
  </cols>
  <sheetData>
    <row r="1" spans="1:17" x14ac:dyDescent="0.25">
      <c r="A1" s="41" t="s">
        <v>0</v>
      </c>
      <c r="B1" s="44" t="s">
        <v>1</v>
      </c>
      <c r="C1" s="41" t="s">
        <v>15</v>
      </c>
      <c r="D1" s="45" t="s">
        <v>2</v>
      </c>
      <c r="E1" s="41" t="s">
        <v>3</v>
      </c>
      <c r="F1" s="41" t="s">
        <v>5</v>
      </c>
      <c r="G1" s="41" t="s">
        <v>6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197</v>
      </c>
    </row>
    <row r="2" spans="1:17" x14ac:dyDescent="0.25">
      <c r="A2" s="1">
        <v>0</v>
      </c>
      <c r="B2" t="s">
        <v>408</v>
      </c>
      <c r="C2" s="1" t="s">
        <v>7</v>
      </c>
      <c r="D2" s="9" t="s">
        <v>409</v>
      </c>
      <c r="E2" s="34">
        <v>5.0599999999999996</v>
      </c>
      <c r="F2" s="11">
        <v>10.199999999999999</v>
      </c>
      <c r="G2" s="11">
        <v>9</v>
      </c>
      <c r="H2" s="11">
        <v>6</v>
      </c>
      <c r="I2" s="11">
        <v>1</v>
      </c>
      <c r="J2" s="11">
        <v>13</v>
      </c>
      <c r="K2" s="11">
        <v>11</v>
      </c>
      <c r="L2" s="1" t="s">
        <v>410</v>
      </c>
    </row>
    <row r="3" spans="1:17" x14ac:dyDescent="0.25">
      <c r="A3" s="1">
        <v>5</v>
      </c>
      <c r="B3" t="s">
        <v>416</v>
      </c>
      <c r="C3" s="1" t="s">
        <v>7</v>
      </c>
      <c r="D3" s="9" t="s">
        <v>417</v>
      </c>
      <c r="E3" s="34">
        <v>9.89</v>
      </c>
      <c r="F3" s="11">
        <v>33.200000000000003</v>
      </c>
      <c r="G3" s="11">
        <v>49</v>
      </c>
      <c r="H3" s="11">
        <v>44</v>
      </c>
      <c r="I3" s="11">
        <v>9</v>
      </c>
      <c r="J3" s="11">
        <v>20</v>
      </c>
      <c r="K3" s="11">
        <v>15</v>
      </c>
      <c r="L3" s="47" t="s">
        <v>418</v>
      </c>
      <c r="P3" t="s">
        <v>497</v>
      </c>
      <c r="Q3" s="23" t="s">
        <v>498</v>
      </c>
    </row>
    <row r="4" spans="1:17" x14ac:dyDescent="0.25">
      <c r="A4" s="1">
        <v>7</v>
      </c>
      <c r="B4" t="s">
        <v>419</v>
      </c>
      <c r="C4" s="1" t="s">
        <v>7</v>
      </c>
      <c r="D4" s="9" t="s">
        <v>420</v>
      </c>
      <c r="E4" s="5">
        <v>6.46</v>
      </c>
      <c r="F4" s="17">
        <v>46</v>
      </c>
      <c r="G4" s="1">
        <v>58</v>
      </c>
      <c r="H4" s="1">
        <v>33</v>
      </c>
      <c r="I4" s="1">
        <v>6</v>
      </c>
      <c r="J4" s="1">
        <v>22</v>
      </c>
      <c r="K4" s="1">
        <v>39</v>
      </c>
      <c r="L4" s="1" t="s">
        <v>421</v>
      </c>
      <c r="P4" t="s">
        <v>494</v>
      </c>
      <c r="Q4" s="23">
        <v>45807</v>
      </c>
    </row>
    <row r="5" spans="1:17" x14ac:dyDescent="0.25">
      <c r="A5" s="1">
        <v>10</v>
      </c>
      <c r="B5" t="s">
        <v>426</v>
      </c>
      <c r="C5" s="1" t="s">
        <v>16</v>
      </c>
      <c r="D5" s="9" t="s">
        <v>116</v>
      </c>
      <c r="E5" s="5">
        <v>3.66</v>
      </c>
      <c r="F5" s="11">
        <v>46.2</v>
      </c>
      <c r="G5" s="1">
        <v>41</v>
      </c>
      <c r="H5" s="1">
        <v>19</v>
      </c>
      <c r="I5" s="1">
        <v>10</v>
      </c>
      <c r="J5" s="1">
        <v>13</v>
      </c>
      <c r="K5" s="1">
        <v>52</v>
      </c>
      <c r="L5" s="1" t="s">
        <v>427</v>
      </c>
      <c r="P5" t="s">
        <v>496</v>
      </c>
      <c r="Q5" s="23">
        <v>45814</v>
      </c>
    </row>
    <row r="6" spans="1:17" x14ac:dyDescent="0.25">
      <c r="A6" s="1">
        <v>11</v>
      </c>
      <c r="B6" t="s">
        <v>428</v>
      </c>
      <c r="C6" s="1" t="s">
        <v>7</v>
      </c>
      <c r="D6" s="9" t="s">
        <v>429</v>
      </c>
      <c r="E6" s="5">
        <v>6.48</v>
      </c>
      <c r="F6" s="17">
        <v>25</v>
      </c>
      <c r="G6" s="1">
        <v>25</v>
      </c>
      <c r="H6" s="1">
        <v>18</v>
      </c>
      <c r="I6" s="1">
        <v>2</v>
      </c>
      <c r="J6" s="1">
        <v>20</v>
      </c>
      <c r="K6" s="1">
        <v>33</v>
      </c>
      <c r="L6" s="1" t="s">
        <v>430</v>
      </c>
      <c r="P6" t="s">
        <v>493</v>
      </c>
      <c r="Q6" s="23">
        <v>45815</v>
      </c>
    </row>
    <row r="7" spans="1:17" x14ac:dyDescent="0.25">
      <c r="A7" s="1">
        <v>13</v>
      </c>
      <c r="B7" t="s">
        <v>433</v>
      </c>
      <c r="C7" s="1" t="s">
        <v>7</v>
      </c>
      <c r="D7" s="9" t="s">
        <v>425</v>
      </c>
      <c r="E7" s="5">
        <v>5.15</v>
      </c>
      <c r="F7" s="11">
        <v>36.200000000000003</v>
      </c>
      <c r="G7" s="1">
        <v>34</v>
      </c>
      <c r="H7" s="1">
        <v>21</v>
      </c>
      <c r="I7" s="1">
        <v>4</v>
      </c>
      <c r="J7" s="1">
        <v>25</v>
      </c>
      <c r="K7" s="1">
        <v>41</v>
      </c>
      <c r="L7" s="1" t="s">
        <v>434</v>
      </c>
      <c r="P7" t="s">
        <v>491</v>
      </c>
      <c r="Q7" s="23">
        <v>45816</v>
      </c>
    </row>
    <row r="8" spans="1:17" x14ac:dyDescent="0.25">
      <c r="A8" s="1">
        <v>15</v>
      </c>
      <c r="B8" t="s">
        <v>436</v>
      </c>
      <c r="C8" s="1" t="s">
        <v>16</v>
      </c>
      <c r="D8" s="9" t="s">
        <v>425</v>
      </c>
      <c r="E8" s="5">
        <v>4.0599999999999996</v>
      </c>
      <c r="F8" s="11">
        <v>68.2</v>
      </c>
      <c r="G8" s="1">
        <v>51</v>
      </c>
      <c r="H8" s="1">
        <v>31</v>
      </c>
      <c r="I8" s="1">
        <v>8</v>
      </c>
      <c r="J8" s="1">
        <v>33</v>
      </c>
      <c r="K8" s="1">
        <v>74</v>
      </c>
      <c r="L8" s="18" t="s">
        <v>438</v>
      </c>
      <c r="P8" t="s">
        <v>490</v>
      </c>
      <c r="Q8" s="23">
        <v>45818</v>
      </c>
    </row>
    <row r="9" spans="1:17" x14ac:dyDescent="0.25">
      <c r="A9" s="1">
        <v>16</v>
      </c>
      <c r="B9" t="s">
        <v>439</v>
      </c>
      <c r="C9" s="1" t="s">
        <v>7</v>
      </c>
      <c r="D9" s="9" t="s">
        <v>440</v>
      </c>
      <c r="E9" s="34" t="s">
        <v>125</v>
      </c>
      <c r="F9" s="34" t="s">
        <v>125</v>
      </c>
      <c r="G9" s="34" t="s">
        <v>125</v>
      </c>
      <c r="H9" s="34" t="s">
        <v>125</v>
      </c>
      <c r="I9" s="34" t="s">
        <v>125</v>
      </c>
      <c r="J9" s="34" t="s">
        <v>125</v>
      </c>
      <c r="K9" s="34" t="s">
        <v>125</v>
      </c>
      <c r="L9" s="34" t="s">
        <v>441</v>
      </c>
      <c r="P9" t="s">
        <v>495</v>
      </c>
      <c r="Q9" s="23">
        <v>45819</v>
      </c>
    </row>
    <row r="10" spans="1:17" x14ac:dyDescent="0.25">
      <c r="A10" s="1">
        <v>19</v>
      </c>
      <c r="B10" t="s">
        <v>443</v>
      </c>
      <c r="C10" s="1" t="s">
        <v>7</v>
      </c>
      <c r="D10" s="9" t="s">
        <v>425</v>
      </c>
      <c r="E10" s="34">
        <v>9</v>
      </c>
      <c r="F10" s="17">
        <v>1</v>
      </c>
      <c r="G10" s="11">
        <v>2</v>
      </c>
      <c r="H10" s="11">
        <v>1</v>
      </c>
      <c r="I10" s="11">
        <v>0</v>
      </c>
      <c r="J10" s="11">
        <v>1</v>
      </c>
      <c r="K10" s="11">
        <v>1</v>
      </c>
      <c r="L10" s="1" t="s">
        <v>444</v>
      </c>
      <c r="P10" t="s">
        <v>492</v>
      </c>
      <c r="Q10" s="23">
        <v>45820</v>
      </c>
    </row>
    <row r="11" spans="1:17" x14ac:dyDescent="0.25">
      <c r="A11" s="1">
        <v>21</v>
      </c>
      <c r="B11" t="s">
        <v>446</v>
      </c>
      <c r="C11" s="1" t="s">
        <v>7</v>
      </c>
      <c r="D11" s="9" t="s">
        <v>409</v>
      </c>
      <c r="E11" s="5">
        <v>8</v>
      </c>
      <c r="F11" s="17">
        <v>9</v>
      </c>
      <c r="G11" s="1">
        <v>5</v>
      </c>
      <c r="H11" s="1">
        <v>8</v>
      </c>
      <c r="I11" s="1">
        <v>0</v>
      </c>
      <c r="J11" s="1">
        <v>8</v>
      </c>
      <c r="K11" s="1">
        <v>5</v>
      </c>
      <c r="L11" s="1" t="s">
        <v>447</v>
      </c>
      <c r="Q11" s="23"/>
    </row>
    <row r="12" spans="1:17" x14ac:dyDescent="0.25">
      <c r="A12" s="1">
        <v>22</v>
      </c>
      <c r="B12" t="s">
        <v>448</v>
      </c>
      <c r="C12" s="1" t="s">
        <v>7</v>
      </c>
      <c r="D12" s="9" t="s">
        <v>425</v>
      </c>
      <c r="E12" s="5">
        <v>3.86</v>
      </c>
      <c r="F12" s="11">
        <v>18.2</v>
      </c>
      <c r="G12" s="1">
        <v>16</v>
      </c>
      <c r="H12" s="1">
        <v>8</v>
      </c>
      <c r="I12" s="1">
        <v>3</v>
      </c>
      <c r="J12" s="1">
        <v>13</v>
      </c>
      <c r="K12" s="1">
        <v>21</v>
      </c>
      <c r="L12" s="1" t="s">
        <v>449</v>
      </c>
    </row>
    <row r="13" spans="1:17" x14ac:dyDescent="0.25">
      <c r="A13" s="1">
        <v>23</v>
      </c>
      <c r="B13" t="s">
        <v>450</v>
      </c>
      <c r="C13" s="1" t="s">
        <v>7</v>
      </c>
      <c r="D13" s="9" t="s">
        <v>412</v>
      </c>
      <c r="E13" s="5">
        <v>23.73</v>
      </c>
      <c r="F13" s="17">
        <v>11</v>
      </c>
      <c r="G13" s="1">
        <v>25</v>
      </c>
      <c r="H13" s="1">
        <v>29</v>
      </c>
      <c r="I13" s="1">
        <v>6</v>
      </c>
      <c r="J13" s="1">
        <v>13</v>
      </c>
      <c r="K13" s="1">
        <v>6</v>
      </c>
      <c r="L13" s="1" t="s">
        <v>451</v>
      </c>
    </row>
    <row r="14" spans="1:17" x14ac:dyDescent="0.25">
      <c r="A14" s="1">
        <v>25</v>
      </c>
      <c r="B14" t="s">
        <v>453</v>
      </c>
      <c r="C14" s="1" t="s">
        <v>7</v>
      </c>
      <c r="D14" s="9" t="s">
        <v>454</v>
      </c>
      <c r="E14" s="5">
        <v>5.33</v>
      </c>
      <c r="F14" s="17">
        <v>76</v>
      </c>
      <c r="G14" s="1">
        <v>85</v>
      </c>
      <c r="H14" s="1">
        <v>45</v>
      </c>
      <c r="I14" s="6">
        <v>7</v>
      </c>
      <c r="J14" s="6">
        <v>28</v>
      </c>
      <c r="K14" s="6">
        <v>57</v>
      </c>
      <c r="L14" s="18" t="s">
        <v>499</v>
      </c>
    </row>
    <row r="15" spans="1:17" x14ac:dyDescent="0.25">
      <c r="A15" s="1">
        <v>30</v>
      </c>
      <c r="B15" t="s">
        <v>459</v>
      </c>
      <c r="C15" s="1" t="s">
        <v>7</v>
      </c>
      <c r="D15" s="9" t="s">
        <v>460</v>
      </c>
      <c r="E15" s="34" t="s">
        <v>125</v>
      </c>
      <c r="F15" s="34" t="s">
        <v>125</v>
      </c>
      <c r="G15" s="34" t="s">
        <v>125</v>
      </c>
      <c r="H15" s="34" t="s">
        <v>125</v>
      </c>
      <c r="I15" s="34" t="s">
        <v>125</v>
      </c>
      <c r="J15" s="34" t="s">
        <v>125</v>
      </c>
      <c r="K15" s="34" t="s">
        <v>125</v>
      </c>
      <c r="L15" s="46" t="s">
        <v>461</v>
      </c>
    </row>
    <row r="16" spans="1:17" x14ac:dyDescent="0.25">
      <c r="A16" s="1">
        <v>32</v>
      </c>
      <c r="B16" t="s">
        <v>463</v>
      </c>
      <c r="C16" s="1" t="s">
        <v>7</v>
      </c>
      <c r="D16" s="9" t="s">
        <v>464</v>
      </c>
      <c r="E16" s="34">
        <v>13.14</v>
      </c>
      <c r="F16" s="11">
        <v>12.1</v>
      </c>
      <c r="G16" s="11">
        <v>24</v>
      </c>
      <c r="H16" s="11">
        <v>18</v>
      </c>
      <c r="I16" s="11">
        <v>3</v>
      </c>
      <c r="J16" s="11">
        <v>14</v>
      </c>
      <c r="K16" s="11">
        <v>16</v>
      </c>
      <c r="L16" s="1" t="s">
        <v>465</v>
      </c>
    </row>
    <row r="17" spans="1:12" x14ac:dyDescent="0.25">
      <c r="A17" s="1">
        <v>37</v>
      </c>
      <c r="B17" t="s">
        <v>468</v>
      </c>
      <c r="C17" s="1" t="s">
        <v>7</v>
      </c>
      <c r="D17" s="9" t="s">
        <v>440</v>
      </c>
      <c r="E17" s="5">
        <v>11.57</v>
      </c>
      <c r="F17" s="11">
        <v>2.1</v>
      </c>
      <c r="G17" s="1">
        <v>1</v>
      </c>
      <c r="H17" s="1">
        <v>3</v>
      </c>
      <c r="I17" s="1">
        <v>0</v>
      </c>
      <c r="J17" s="1">
        <v>4</v>
      </c>
      <c r="K17" s="1">
        <v>4</v>
      </c>
      <c r="L17" s="1" t="s">
        <v>469</v>
      </c>
    </row>
    <row r="18" spans="1:12" x14ac:dyDescent="0.25">
      <c r="A18" s="1">
        <v>40</v>
      </c>
      <c r="B18" t="s">
        <v>470</v>
      </c>
      <c r="C18" s="1" t="s">
        <v>7</v>
      </c>
      <c r="D18" s="9" t="s">
        <v>425</v>
      </c>
      <c r="E18" s="5">
        <v>10.050000000000001</v>
      </c>
      <c r="F18" s="11">
        <v>14.1</v>
      </c>
      <c r="G18" s="1">
        <v>17</v>
      </c>
      <c r="H18" s="1">
        <v>16</v>
      </c>
      <c r="I18" s="1">
        <v>2</v>
      </c>
      <c r="J18" s="1">
        <v>5</v>
      </c>
      <c r="K18" s="1">
        <v>17</v>
      </c>
      <c r="L18" s="1" t="s">
        <v>471</v>
      </c>
    </row>
    <row r="19" spans="1:12" x14ac:dyDescent="0.25">
      <c r="A19" s="1">
        <v>43</v>
      </c>
      <c r="B19" t="s">
        <v>474</v>
      </c>
      <c r="C19" s="1" t="s">
        <v>7</v>
      </c>
      <c r="D19" s="9" t="s">
        <v>475</v>
      </c>
      <c r="E19" s="5">
        <v>6.75</v>
      </c>
      <c r="F19" s="17">
        <v>28</v>
      </c>
      <c r="G19" s="1">
        <v>28</v>
      </c>
      <c r="H19" s="1">
        <v>21</v>
      </c>
      <c r="I19" s="1">
        <v>3</v>
      </c>
      <c r="J19" s="1">
        <v>23</v>
      </c>
      <c r="K19" s="1">
        <v>27</v>
      </c>
      <c r="L19" s="1" t="s">
        <v>476</v>
      </c>
    </row>
    <row r="20" spans="1:12" x14ac:dyDescent="0.25">
      <c r="A20" s="1">
        <v>44</v>
      </c>
      <c r="B20" t="s">
        <v>477</v>
      </c>
      <c r="C20" s="1" t="s">
        <v>16</v>
      </c>
      <c r="D20" s="9" t="s">
        <v>478</v>
      </c>
      <c r="E20" s="5">
        <v>5.18</v>
      </c>
      <c r="F20" s="11">
        <v>24.1</v>
      </c>
      <c r="G20" s="1">
        <v>19</v>
      </c>
      <c r="H20" s="1">
        <v>14</v>
      </c>
      <c r="I20" s="1">
        <v>1</v>
      </c>
      <c r="J20" s="1">
        <v>12</v>
      </c>
      <c r="K20" s="1">
        <v>27</v>
      </c>
      <c r="L20" s="1" t="s">
        <v>479</v>
      </c>
    </row>
    <row r="21" spans="1:12" x14ac:dyDescent="0.25">
      <c r="A21" s="1">
        <v>45</v>
      </c>
      <c r="B21" t="s">
        <v>480</v>
      </c>
      <c r="C21" s="1" t="s">
        <v>16</v>
      </c>
      <c r="D21" s="9" t="s">
        <v>415</v>
      </c>
      <c r="E21" s="5">
        <v>4.8</v>
      </c>
      <c r="F21" s="17">
        <v>15</v>
      </c>
      <c r="G21" s="1">
        <v>10</v>
      </c>
      <c r="H21" s="1">
        <v>8</v>
      </c>
      <c r="I21" s="1">
        <v>1</v>
      </c>
      <c r="J21" s="1">
        <v>15</v>
      </c>
      <c r="K21" s="1">
        <v>18</v>
      </c>
      <c r="L21" s="1" t="s">
        <v>481</v>
      </c>
    </row>
    <row r="22" spans="1:12" x14ac:dyDescent="0.25">
      <c r="A22" s="1">
        <v>66</v>
      </c>
      <c r="B22" t="s">
        <v>482</v>
      </c>
      <c r="C22" s="1" t="s">
        <v>7</v>
      </c>
      <c r="D22" s="9" t="s">
        <v>456</v>
      </c>
      <c r="E22" s="5">
        <v>4.5</v>
      </c>
      <c r="F22" s="17">
        <v>16</v>
      </c>
      <c r="G22" s="1">
        <v>15</v>
      </c>
      <c r="H22" s="1">
        <v>8</v>
      </c>
      <c r="I22" s="1">
        <v>0</v>
      </c>
      <c r="J22" s="1">
        <v>9</v>
      </c>
      <c r="K22" s="1">
        <v>11</v>
      </c>
      <c r="L22" s="1" t="s">
        <v>483</v>
      </c>
    </row>
    <row r="23" spans="1:12" x14ac:dyDescent="0.25">
      <c r="A23" s="1">
        <v>99</v>
      </c>
      <c r="B23" t="s">
        <v>487</v>
      </c>
      <c r="C23" s="1" t="s">
        <v>16</v>
      </c>
      <c r="D23" s="9" t="s">
        <v>488</v>
      </c>
      <c r="E23" s="5">
        <v>3.24</v>
      </c>
      <c r="F23" s="1">
        <v>77.2</v>
      </c>
      <c r="G23" s="1">
        <v>76</v>
      </c>
      <c r="H23" s="1">
        <v>28</v>
      </c>
      <c r="I23" s="1">
        <v>9</v>
      </c>
      <c r="J23" s="1">
        <v>21</v>
      </c>
      <c r="K23" s="1">
        <v>60</v>
      </c>
      <c r="L23" s="1" t="s">
        <v>489</v>
      </c>
    </row>
  </sheetData>
  <sortState xmlns:xlrd2="http://schemas.microsoft.com/office/spreadsheetml/2017/richdata2" ref="P4:Q10">
    <sortCondition ref="P4:P10"/>
  </sortState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286E-F179-46C8-AC85-F5389D5F562A}">
  <dimension ref="A1:N25"/>
  <sheetViews>
    <sheetView workbookViewId="0">
      <selection sqref="A1:K18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29"/>
    <col min="12" max="12" width="12.140625" customWidth="1"/>
    <col min="14" max="14" width="42.28515625" customWidth="1"/>
  </cols>
  <sheetData>
    <row r="1" spans="1:14" x14ac:dyDescent="0.25">
      <c r="A1" s="41" t="s">
        <v>0</v>
      </c>
      <c r="B1" s="41" t="s">
        <v>1</v>
      </c>
      <c r="C1" s="41" t="s">
        <v>2</v>
      </c>
      <c r="D1" s="41" t="s">
        <v>96</v>
      </c>
      <c r="E1" s="41" t="s">
        <v>6</v>
      </c>
      <c r="F1" s="41" t="s">
        <v>9</v>
      </c>
      <c r="G1" s="41" t="s">
        <v>10</v>
      </c>
      <c r="H1" s="41" t="s">
        <v>11</v>
      </c>
      <c r="I1" s="42" t="s">
        <v>22</v>
      </c>
      <c r="J1" s="42" t="s">
        <v>23</v>
      </c>
      <c r="K1" s="43" t="s">
        <v>40</v>
      </c>
      <c r="L1" s="41" t="s">
        <v>247</v>
      </c>
      <c r="M1" s="41" t="s">
        <v>256</v>
      </c>
      <c r="N1" s="41" t="s">
        <v>29</v>
      </c>
    </row>
    <row r="2" spans="1:14" x14ac:dyDescent="0.25">
      <c r="A2" s="1">
        <v>2</v>
      </c>
      <c r="B2" t="s">
        <v>411</v>
      </c>
      <c r="C2" s="9" t="s">
        <v>412</v>
      </c>
      <c r="D2" s="1">
        <v>29</v>
      </c>
      <c r="E2" s="1">
        <v>5</v>
      </c>
      <c r="F2" s="1">
        <v>1</v>
      </c>
      <c r="G2" s="1">
        <v>5</v>
      </c>
      <c r="H2" s="1">
        <v>8</v>
      </c>
      <c r="I2" s="27">
        <v>0.20799999999999999</v>
      </c>
      <c r="J2" s="27">
        <v>0.34499999999999997</v>
      </c>
      <c r="K2" s="6">
        <v>0</v>
      </c>
      <c r="L2" s="32">
        <f>Table14589121415[[#This Row],[SO]]/Table14589121415[[#This Row],[PA]]</f>
        <v>0.27586206896551724</v>
      </c>
      <c r="M2" s="33">
        <f>Table14589121415[[#This Row],[BB]]/Table14589121415[[#This Row],[PA]]</f>
        <v>0.17241379310344829</v>
      </c>
      <c r="N2" s="1"/>
    </row>
    <row r="3" spans="1:14" x14ac:dyDescent="0.25">
      <c r="A3" s="1">
        <v>3</v>
      </c>
      <c r="B3" t="s">
        <v>413</v>
      </c>
      <c r="C3" s="9" t="s">
        <v>36</v>
      </c>
      <c r="D3" s="11">
        <v>205</v>
      </c>
      <c r="E3" s="11">
        <v>36</v>
      </c>
      <c r="F3" s="11">
        <v>5</v>
      </c>
      <c r="G3" s="11">
        <v>23</v>
      </c>
      <c r="H3" s="11">
        <v>59</v>
      </c>
      <c r="I3" s="28">
        <v>0.20699999999999999</v>
      </c>
      <c r="J3" s="28">
        <v>0.312</v>
      </c>
      <c r="K3" s="11">
        <v>0</v>
      </c>
      <c r="L3" s="32">
        <f>Table14589121415[[#This Row],[SO]]/Table14589121415[[#This Row],[PA]]</f>
        <v>0.28780487804878047</v>
      </c>
      <c r="M3" s="33">
        <f>Table14589121415[[#This Row],[BB]]/Table14589121415[[#This Row],[PA]]</f>
        <v>0.11219512195121951</v>
      </c>
      <c r="N3" s="1"/>
    </row>
    <row r="4" spans="1:14" x14ac:dyDescent="0.25">
      <c r="A4" s="1">
        <v>4</v>
      </c>
      <c r="B4" t="s">
        <v>414</v>
      </c>
      <c r="C4" s="9" t="s">
        <v>415</v>
      </c>
      <c r="D4" s="11">
        <v>152</v>
      </c>
      <c r="E4" s="11">
        <v>33</v>
      </c>
      <c r="F4" s="11">
        <v>7</v>
      </c>
      <c r="G4" s="11">
        <v>22</v>
      </c>
      <c r="H4" s="11">
        <v>24</v>
      </c>
      <c r="I4" s="28">
        <v>0.27500000000000002</v>
      </c>
      <c r="J4" s="28">
        <v>0.40699999999999997</v>
      </c>
      <c r="K4" s="11">
        <v>0</v>
      </c>
      <c r="L4" s="32">
        <f>Table14589121415[[#This Row],[SO]]/Table14589121415[[#This Row],[PA]]</f>
        <v>0.15789473684210525</v>
      </c>
      <c r="M4" s="33">
        <f>Table14589121415[[#This Row],[BB]]/Table14589121415[[#This Row],[PA]]</f>
        <v>0.14473684210526316</v>
      </c>
      <c r="N4" s="1"/>
    </row>
    <row r="5" spans="1:14" x14ac:dyDescent="0.25">
      <c r="A5" s="1">
        <v>8</v>
      </c>
      <c r="B5" t="s">
        <v>422</v>
      </c>
      <c r="C5" s="9" t="s">
        <v>423</v>
      </c>
      <c r="D5" s="1">
        <v>60</v>
      </c>
      <c r="E5" s="1">
        <v>15</v>
      </c>
      <c r="F5" s="1">
        <v>5</v>
      </c>
      <c r="G5" s="1">
        <v>9</v>
      </c>
      <c r="H5" s="1">
        <v>18</v>
      </c>
      <c r="I5" s="28">
        <v>0.29399999999999998</v>
      </c>
      <c r="J5" s="28">
        <v>0.4</v>
      </c>
      <c r="K5" s="6">
        <v>1</v>
      </c>
      <c r="L5" s="32">
        <f>Table14589121415[[#This Row],[SO]]/Table14589121415[[#This Row],[PA]]</f>
        <v>0.3</v>
      </c>
      <c r="M5" s="33">
        <f>Table14589121415[[#This Row],[BB]]/Table14589121415[[#This Row],[PA]]</f>
        <v>0.15</v>
      </c>
      <c r="N5" s="1"/>
    </row>
    <row r="6" spans="1:14" x14ac:dyDescent="0.25">
      <c r="A6" s="1">
        <v>9</v>
      </c>
      <c r="B6" t="s">
        <v>424</v>
      </c>
      <c r="C6" s="9" t="s">
        <v>425</v>
      </c>
      <c r="D6" s="11">
        <v>70</v>
      </c>
      <c r="E6" s="11">
        <v>15</v>
      </c>
      <c r="F6" s="11">
        <v>5</v>
      </c>
      <c r="G6" s="11">
        <v>8</v>
      </c>
      <c r="H6" s="11">
        <v>21</v>
      </c>
      <c r="I6" s="28">
        <v>0.26300000000000001</v>
      </c>
      <c r="J6" s="28">
        <v>0.38200000000000001</v>
      </c>
      <c r="K6" s="11">
        <v>2</v>
      </c>
      <c r="L6" s="32">
        <f>Table14589121415[[#This Row],[SO]]/Table14589121415[[#This Row],[PA]]</f>
        <v>0.3</v>
      </c>
      <c r="M6" s="33">
        <f>Table14589121415[[#This Row],[BB]]/Table14589121415[[#This Row],[PA]]</f>
        <v>0.11428571428571428</v>
      </c>
      <c r="N6" s="1"/>
    </row>
    <row r="7" spans="1:14" x14ac:dyDescent="0.25">
      <c r="A7" s="1">
        <v>12</v>
      </c>
      <c r="B7" t="s">
        <v>431</v>
      </c>
      <c r="C7" s="9" t="s">
        <v>432</v>
      </c>
      <c r="D7" s="1">
        <v>225</v>
      </c>
      <c r="E7" s="1">
        <v>64</v>
      </c>
      <c r="F7" s="1">
        <v>5</v>
      </c>
      <c r="G7" s="1">
        <v>22</v>
      </c>
      <c r="H7" s="1">
        <v>23</v>
      </c>
      <c r="I7" s="28">
        <v>0.33900000000000002</v>
      </c>
      <c r="J7" s="28">
        <v>0.42699999999999999</v>
      </c>
      <c r="K7" s="6">
        <v>3</v>
      </c>
      <c r="L7" s="32">
        <f>Table14589121415[[#This Row],[SO]]/Table14589121415[[#This Row],[PA]]</f>
        <v>0.10222222222222223</v>
      </c>
      <c r="M7" s="33">
        <f>Table14589121415[[#This Row],[BB]]/Table14589121415[[#This Row],[PA]]</f>
        <v>9.7777777777777783E-2</v>
      </c>
      <c r="N7" s="1"/>
    </row>
    <row r="8" spans="1:14" x14ac:dyDescent="0.25">
      <c r="A8" s="1">
        <v>14</v>
      </c>
      <c r="B8" t="s">
        <v>435</v>
      </c>
      <c r="C8" s="9" t="s">
        <v>437</v>
      </c>
      <c r="D8" s="1">
        <v>188</v>
      </c>
      <c r="E8" s="1">
        <v>57</v>
      </c>
      <c r="F8" s="1">
        <v>3</v>
      </c>
      <c r="G8" s="1">
        <v>13</v>
      </c>
      <c r="H8" s="1">
        <v>36</v>
      </c>
      <c r="I8" s="28">
        <v>0.33100000000000002</v>
      </c>
      <c r="J8" s="28">
        <v>0.38300000000000001</v>
      </c>
      <c r="K8" s="6">
        <v>10</v>
      </c>
      <c r="L8" s="32">
        <f>Table14589121415[[#This Row],[SO]]/Table14589121415[[#This Row],[PA]]</f>
        <v>0.19148936170212766</v>
      </c>
      <c r="M8" s="33">
        <f>Table14589121415[[#This Row],[BB]]/Table14589121415[[#This Row],[PA]]</f>
        <v>6.9148936170212769E-2</v>
      </c>
      <c r="N8" s="1"/>
    </row>
    <row r="9" spans="1:14" x14ac:dyDescent="0.25">
      <c r="A9" s="1">
        <v>18</v>
      </c>
      <c r="B9" t="s">
        <v>442</v>
      </c>
      <c r="C9" s="9" t="s">
        <v>412</v>
      </c>
      <c r="D9" s="11">
        <v>69</v>
      </c>
      <c r="E9" s="11">
        <v>8</v>
      </c>
      <c r="F9" s="11">
        <v>1</v>
      </c>
      <c r="G9" s="11">
        <v>17</v>
      </c>
      <c r="H9" s="11">
        <v>22</v>
      </c>
      <c r="I9" s="28">
        <v>0.157</v>
      </c>
      <c r="J9" s="28">
        <v>0.36199999999999999</v>
      </c>
      <c r="K9" s="11">
        <v>0</v>
      </c>
      <c r="L9" s="32">
        <f>Table14589121415[[#This Row],[SO]]/Table14589121415[[#This Row],[PA]]</f>
        <v>0.3188405797101449</v>
      </c>
      <c r="M9" s="33">
        <f>Table14589121415[[#This Row],[BB]]/Table14589121415[[#This Row],[PA]]</f>
        <v>0.24637681159420291</v>
      </c>
      <c r="N9" s="1"/>
    </row>
    <row r="10" spans="1:14" x14ac:dyDescent="0.25">
      <c r="A10" s="1">
        <v>20</v>
      </c>
      <c r="B10" t="s">
        <v>445</v>
      </c>
      <c r="C10" s="9" t="s">
        <v>425</v>
      </c>
      <c r="D10" s="1">
        <v>124</v>
      </c>
      <c r="E10" s="1">
        <v>27</v>
      </c>
      <c r="F10" s="1">
        <v>4</v>
      </c>
      <c r="G10" s="1">
        <v>9</v>
      </c>
      <c r="H10" s="1">
        <v>26</v>
      </c>
      <c r="I10" s="28">
        <v>0.25</v>
      </c>
      <c r="J10" s="28">
        <v>0.33900000000000002</v>
      </c>
      <c r="K10" s="6">
        <v>6</v>
      </c>
      <c r="L10" s="32">
        <f>Table14589121415[[#This Row],[SO]]/Table14589121415[[#This Row],[PA]]</f>
        <v>0.20967741935483872</v>
      </c>
      <c r="M10" s="33">
        <f>Table14589121415[[#This Row],[BB]]/Table14589121415[[#This Row],[PA]]</f>
        <v>7.2580645161290328E-2</v>
      </c>
      <c r="N10" s="1"/>
    </row>
    <row r="11" spans="1:14" x14ac:dyDescent="0.25">
      <c r="A11" s="1">
        <v>24</v>
      </c>
      <c r="B11" t="s">
        <v>452</v>
      </c>
      <c r="C11" s="9" t="s">
        <v>423</v>
      </c>
      <c r="D11" s="11" t="s">
        <v>125</v>
      </c>
      <c r="E11" s="11" t="s">
        <v>125</v>
      </c>
      <c r="F11" s="11" t="s">
        <v>125</v>
      </c>
      <c r="G11" s="11" t="s">
        <v>125</v>
      </c>
      <c r="H11" s="11" t="s">
        <v>125</v>
      </c>
      <c r="I11" s="11" t="s">
        <v>125</v>
      </c>
      <c r="J11" s="11" t="s">
        <v>125</v>
      </c>
      <c r="K11" s="11" t="s">
        <v>125</v>
      </c>
      <c r="L11" s="48" t="s">
        <v>125</v>
      </c>
      <c r="M11" s="48" t="s">
        <v>125</v>
      </c>
      <c r="N11" s="1"/>
    </row>
    <row r="12" spans="1:14" x14ac:dyDescent="0.25">
      <c r="A12" s="1">
        <v>28</v>
      </c>
      <c r="B12" t="s">
        <v>455</v>
      </c>
      <c r="C12" s="9" t="s">
        <v>456</v>
      </c>
      <c r="D12" s="11">
        <v>107</v>
      </c>
      <c r="E12" s="11">
        <v>27</v>
      </c>
      <c r="F12" s="11">
        <v>2</v>
      </c>
      <c r="G12" s="11">
        <v>7</v>
      </c>
      <c r="H12" s="11">
        <v>40</v>
      </c>
      <c r="I12" s="28">
        <v>0.28399999999999997</v>
      </c>
      <c r="J12" s="28">
        <v>0.36399999999999999</v>
      </c>
      <c r="K12" s="11">
        <v>5</v>
      </c>
      <c r="L12" s="32">
        <f>Table14589121415[[#This Row],[SO]]/Table14589121415[[#This Row],[PA]]</f>
        <v>0.37383177570093457</v>
      </c>
      <c r="M12" s="33">
        <f>Table14589121415[[#This Row],[BB]]/Table14589121415[[#This Row],[PA]]</f>
        <v>6.5420560747663545E-2</v>
      </c>
      <c r="N12" s="1"/>
    </row>
    <row r="13" spans="1:14" x14ac:dyDescent="0.25">
      <c r="A13" s="1">
        <v>29</v>
      </c>
      <c r="B13" t="s">
        <v>457</v>
      </c>
      <c r="C13" t="s">
        <v>458</v>
      </c>
      <c r="D13" s="11">
        <f>156+32+2+2+11</f>
        <v>203</v>
      </c>
      <c r="E13" s="11">
        <v>41</v>
      </c>
      <c r="F13" s="11">
        <v>5</v>
      </c>
      <c r="G13" s="11">
        <v>32</v>
      </c>
      <c r="H13" s="11">
        <v>53</v>
      </c>
      <c r="I13" s="28">
        <v>0.26300000000000001</v>
      </c>
      <c r="J13" s="28">
        <v>0.39100000000000001</v>
      </c>
      <c r="K13" s="11">
        <v>6</v>
      </c>
      <c r="L13" s="32">
        <f>Table14589121415[[#This Row],[SO]]/Table14589121415[[#This Row],[PA]]</f>
        <v>0.26108374384236455</v>
      </c>
      <c r="M13" s="33">
        <f>Table14589121415[[#This Row],[BB]]/Table14589121415[[#This Row],[PA]]</f>
        <v>0.15763546798029557</v>
      </c>
      <c r="N13" s="1"/>
    </row>
    <row r="14" spans="1:14" x14ac:dyDescent="0.25">
      <c r="A14" s="1">
        <v>31</v>
      </c>
      <c r="B14" t="s">
        <v>462</v>
      </c>
      <c r="C14" s="9" t="s">
        <v>415</v>
      </c>
      <c r="D14" s="11">
        <v>136</v>
      </c>
      <c r="E14" s="11">
        <v>32</v>
      </c>
      <c r="F14" s="11">
        <v>1</v>
      </c>
      <c r="G14" s="11">
        <v>16</v>
      </c>
      <c r="H14" s="11">
        <v>23</v>
      </c>
      <c r="I14" s="28">
        <v>0.28799999999999998</v>
      </c>
      <c r="J14" s="28">
        <v>0.39800000000000002</v>
      </c>
      <c r="K14" s="11">
        <v>11</v>
      </c>
      <c r="L14" s="32">
        <f>Table14589121415[[#This Row],[SO]]/Table14589121415[[#This Row],[PA]]</f>
        <v>0.16911764705882354</v>
      </c>
      <c r="M14" s="33">
        <f>Table14589121415[[#This Row],[BB]]/Table14589121415[[#This Row],[PA]]</f>
        <v>0.11764705882352941</v>
      </c>
      <c r="N14" s="1"/>
    </row>
    <row r="15" spans="1:14" x14ac:dyDescent="0.25">
      <c r="A15" s="1">
        <v>36</v>
      </c>
      <c r="B15" t="s">
        <v>466</v>
      </c>
      <c r="C15" s="9" t="s">
        <v>467</v>
      </c>
      <c r="D15" s="1">
        <v>274</v>
      </c>
      <c r="E15" s="1">
        <v>82</v>
      </c>
      <c r="F15" s="1">
        <v>6</v>
      </c>
      <c r="G15" s="1">
        <v>23</v>
      </c>
      <c r="H15" s="1">
        <v>34</v>
      </c>
      <c r="I15" s="28">
        <v>0.35499999999999998</v>
      </c>
      <c r="J15" s="28">
        <v>0.45100000000000001</v>
      </c>
      <c r="K15" s="6">
        <v>4</v>
      </c>
      <c r="L15" s="32">
        <f>Table14589121415[[#This Row],[SO]]/Table14589121415[[#This Row],[PA]]</f>
        <v>0.12408759124087591</v>
      </c>
      <c r="M15" s="33">
        <f>Table14589121415[[#This Row],[BB]]/Table14589121415[[#This Row],[PA]]</f>
        <v>8.3941605839416053E-2</v>
      </c>
      <c r="N15" s="1"/>
    </row>
    <row r="16" spans="1:14" x14ac:dyDescent="0.25">
      <c r="A16" s="1">
        <v>41</v>
      </c>
      <c r="B16" t="s">
        <v>472</v>
      </c>
      <c r="C16" s="9" t="s">
        <v>473</v>
      </c>
      <c r="D16" s="1">
        <v>18</v>
      </c>
      <c r="E16" s="1">
        <v>4</v>
      </c>
      <c r="F16" s="1">
        <v>0</v>
      </c>
      <c r="G16" s="1">
        <v>3</v>
      </c>
      <c r="H16" s="1">
        <v>3</v>
      </c>
      <c r="I16" s="28">
        <v>0.26700000000000002</v>
      </c>
      <c r="J16" s="28">
        <v>0.38900000000000001</v>
      </c>
      <c r="K16" s="6">
        <v>0</v>
      </c>
      <c r="L16" s="32">
        <f>Table14589121415[[#This Row],[SO]]/Table14589121415[[#This Row],[PA]]</f>
        <v>0.16666666666666666</v>
      </c>
      <c r="M16" s="33">
        <f>Table14589121415[[#This Row],[BB]]/Table14589121415[[#This Row],[PA]]</f>
        <v>0.16666666666666666</v>
      </c>
      <c r="N16" s="1"/>
    </row>
    <row r="17" spans="1:14" x14ac:dyDescent="0.25">
      <c r="A17" s="1">
        <v>74</v>
      </c>
      <c r="B17" t="s">
        <v>484</v>
      </c>
      <c r="C17" t="s">
        <v>485</v>
      </c>
      <c r="D17" s="11">
        <v>34</v>
      </c>
      <c r="E17" s="11">
        <v>6</v>
      </c>
      <c r="F17" s="11">
        <v>2</v>
      </c>
      <c r="G17" s="11">
        <v>3</v>
      </c>
      <c r="H17" s="11">
        <v>14</v>
      </c>
      <c r="I17" s="28">
        <v>0.2</v>
      </c>
      <c r="J17" s="28">
        <v>0.29399999999999998</v>
      </c>
      <c r="K17" s="11">
        <v>0</v>
      </c>
      <c r="L17" s="11" t="s">
        <v>125</v>
      </c>
      <c r="M17" s="11" t="s">
        <v>125</v>
      </c>
      <c r="N17" s="1"/>
    </row>
    <row r="18" spans="1:14" x14ac:dyDescent="0.25">
      <c r="A18" s="1">
        <v>77</v>
      </c>
      <c r="B18" t="s">
        <v>486</v>
      </c>
      <c r="C18" s="9" t="s">
        <v>116</v>
      </c>
      <c r="D18" s="1">
        <v>163</v>
      </c>
      <c r="E18" s="1">
        <v>36</v>
      </c>
      <c r="F18" s="1">
        <v>2</v>
      </c>
      <c r="G18" s="1">
        <v>21</v>
      </c>
      <c r="H18" s="1">
        <v>48</v>
      </c>
      <c r="I18" s="28">
        <v>0.25900000000000001</v>
      </c>
      <c r="J18" s="28">
        <v>0.36199999999999999</v>
      </c>
      <c r="K18" s="6">
        <v>3</v>
      </c>
      <c r="L18" s="32">
        <f>Table14589121415[[#This Row],[SO]]/Table14589121415[[#This Row],[PA]]</f>
        <v>0.29447852760736198</v>
      </c>
      <c r="M18" s="33">
        <f>Table14589121415[[#This Row],[BB]]/Table14589121415[[#This Row],[PA]]</f>
        <v>0.12883435582822086</v>
      </c>
      <c r="N18" s="1"/>
    </row>
    <row r="19" spans="1:14" x14ac:dyDescent="0.25">
      <c r="C19" s="9"/>
      <c r="D19" s="1"/>
      <c r="E19" s="1"/>
      <c r="F19" s="1"/>
      <c r="G19" s="1"/>
      <c r="H19" s="1"/>
      <c r="I19" s="28"/>
      <c r="J19" s="28"/>
      <c r="K19" s="6"/>
      <c r="L19" s="32" t="e">
        <f>Table14589121415[[#This Row],[SO]]/Table14589121415[[#This Row],[PA]]</f>
        <v>#DIV/0!</v>
      </c>
      <c r="M19" s="33" t="e">
        <f>Table14589121415[[#This Row],[BB]]/Table14589121415[[#This Row],[PA]]</f>
        <v>#DIV/0!</v>
      </c>
      <c r="N19" s="1"/>
    </row>
    <row r="20" spans="1:14" x14ac:dyDescent="0.25">
      <c r="C20" s="9"/>
      <c r="D20" s="1"/>
      <c r="E20" s="1"/>
      <c r="F20" s="1"/>
      <c r="G20" s="1"/>
      <c r="H20" s="1"/>
      <c r="I20" s="28"/>
      <c r="J20" s="28"/>
      <c r="K20" s="6"/>
      <c r="L20" s="32" t="e">
        <f>Table14589121415[[#This Row],[SO]]/Table14589121415[[#This Row],[PA]]</f>
        <v>#DIV/0!</v>
      </c>
      <c r="M20" s="33" t="e">
        <f>Table14589121415[[#This Row],[BB]]/Table14589121415[[#This Row],[PA]]</f>
        <v>#DIV/0!</v>
      </c>
      <c r="N20" s="1"/>
    </row>
    <row r="21" spans="1:14" x14ac:dyDescent="0.25">
      <c r="C21" s="9"/>
      <c r="D21" s="1"/>
      <c r="E21" s="1"/>
      <c r="F21" s="1"/>
      <c r="G21" s="1"/>
      <c r="H21" s="1"/>
      <c r="I21" s="28"/>
      <c r="J21" s="28"/>
      <c r="K21" s="6"/>
      <c r="L21" s="32" t="e">
        <f>Table14589121415[[#This Row],[SO]]/Table14589121415[[#This Row],[PA]]</f>
        <v>#DIV/0!</v>
      </c>
      <c r="M21" s="33" t="e">
        <f>Table14589121415[[#This Row],[BB]]/Table14589121415[[#This Row],[PA]]</f>
        <v>#DIV/0!</v>
      </c>
      <c r="N21" s="1"/>
    </row>
    <row r="22" spans="1:14" x14ac:dyDescent="0.25">
      <c r="C22" s="9"/>
      <c r="D22" s="1"/>
      <c r="E22" s="1"/>
      <c r="F22" s="1"/>
      <c r="G22" s="1"/>
      <c r="H22" s="1"/>
      <c r="I22" s="28"/>
      <c r="J22" s="28"/>
      <c r="K22" s="6"/>
      <c r="L22" s="32" t="e">
        <f>Table14589121415[[#This Row],[SO]]/Table14589121415[[#This Row],[PA]]</f>
        <v>#DIV/0!</v>
      </c>
      <c r="M22" s="33" t="e">
        <f>Table14589121415[[#This Row],[BB]]/Table14589121415[[#This Row],[PA]]</f>
        <v>#DIV/0!</v>
      </c>
      <c r="N22" s="1"/>
    </row>
    <row r="23" spans="1:14" x14ac:dyDescent="0.25">
      <c r="C23" s="9"/>
      <c r="D23" s="1"/>
      <c r="E23" s="1"/>
      <c r="F23" s="1"/>
      <c r="G23" s="1"/>
      <c r="H23" s="1"/>
      <c r="I23" s="28"/>
      <c r="J23" s="28"/>
      <c r="K23" s="6"/>
      <c r="L23" s="32" t="e">
        <f>Table14589121415[[#This Row],[SO]]/Table14589121415[[#This Row],[PA]]</f>
        <v>#DIV/0!</v>
      </c>
      <c r="M23" s="33" t="e">
        <f>Table14589121415[[#This Row],[BB]]/Table14589121415[[#This Row],[PA]]</f>
        <v>#DIV/0!</v>
      </c>
      <c r="N23" s="1"/>
    </row>
    <row r="24" spans="1:14" x14ac:dyDescent="0.25">
      <c r="C24" s="9"/>
      <c r="D24" s="1"/>
      <c r="E24" s="1"/>
      <c r="F24" s="1"/>
      <c r="G24" s="1"/>
      <c r="H24" s="1"/>
      <c r="I24" s="28"/>
      <c r="J24" s="28"/>
      <c r="K24" s="6"/>
      <c r="L24" s="32" t="e">
        <f>Table14589121415[[#This Row],[SO]]/Table14589121415[[#This Row],[PA]]</f>
        <v>#DIV/0!</v>
      </c>
      <c r="M24" s="33" t="e">
        <f>Table14589121415[[#This Row],[BB]]/Table14589121415[[#This Row],[PA]]</f>
        <v>#DIV/0!</v>
      </c>
      <c r="N24" s="1"/>
    </row>
    <row r="25" spans="1:14" x14ac:dyDescent="0.25">
      <c r="C25" s="9"/>
      <c r="D25" s="1"/>
      <c r="E25" s="1"/>
      <c r="F25" s="1"/>
      <c r="G25" s="1"/>
      <c r="H25" s="1"/>
      <c r="I25" s="28"/>
      <c r="J25" s="28"/>
      <c r="K25" s="6"/>
      <c r="L25" s="32" t="e">
        <f>Table14589121415[[#This Row],[SO]]/Table14589121415[[#This Row],[PA]]</f>
        <v>#DIV/0!</v>
      </c>
      <c r="M25" s="33" t="e">
        <f>Table14589121415[[#This Row],[BB]]/Table14589121415[[#This Row],[PA]]</f>
        <v>#DIV/0!</v>
      </c>
      <c r="N2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F20D-5084-4348-9FD5-CBEE88AF2FDD}">
  <dimension ref="A1:T53"/>
  <sheetViews>
    <sheetView workbookViewId="0">
      <selection activeCell="A32" sqref="A32:R51"/>
    </sheetView>
  </sheetViews>
  <sheetFormatPr defaultRowHeight="15" x14ac:dyDescent="0.25"/>
  <cols>
    <col min="1" max="1" width="4.140625" style="1" customWidth="1"/>
    <col min="2" max="2" width="18.85546875" customWidth="1"/>
    <col min="3" max="4" width="9.140625" style="1"/>
    <col min="5" max="5" width="28" style="9" customWidth="1"/>
    <col min="6" max="18" width="9.140625" style="1"/>
    <col min="19" max="19" width="9.140625" style="6"/>
    <col min="20" max="20" width="66.7109375" customWidth="1"/>
  </cols>
  <sheetData>
    <row r="1" spans="1:20" s="3" customFormat="1" x14ac:dyDescent="0.25">
      <c r="A1" s="3" t="s">
        <v>0</v>
      </c>
      <c r="B1" s="3" t="s">
        <v>1</v>
      </c>
      <c r="C1" s="3" t="s">
        <v>17</v>
      </c>
      <c r="D1" s="3" t="s">
        <v>31</v>
      </c>
      <c r="E1" s="3" t="s">
        <v>2</v>
      </c>
      <c r="F1" s="3" t="s">
        <v>18</v>
      </c>
      <c r="G1" s="3" t="s">
        <v>4</v>
      </c>
      <c r="H1" s="3" t="s">
        <v>96</v>
      </c>
      <c r="I1" s="3" t="s">
        <v>19</v>
      </c>
      <c r="J1" s="3" t="s">
        <v>6</v>
      </c>
      <c r="K1" s="3" t="s">
        <v>20</v>
      </c>
      <c r="L1" s="3" t="s">
        <v>21</v>
      </c>
      <c r="M1" s="3" t="s">
        <v>9</v>
      </c>
      <c r="N1" s="3" t="s">
        <v>10</v>
      </c>
      <c r="O1" s="3" t="s">
        <v>11</v>
      </c>
      <c r="P1" s="3" t="s">
        <v>22</v>
      </c>
      <c r="Q1" s="3" t="s">
        <v>23</v>
      </c>
      <c r="R1" s="3" t="s">
        <v>24</v>
      </c>
      <c r="S1" s="7" t="s">
        <v>40</v>
      </c>
      <c r="T1" s="3" t="s">
        <v>29</v>
      </c>
    </row>
    <row r="2" spans="1:20" x14ac:dyDescent="0.25">
      <c r="A2" s="1">
        <v>6</v>
      </c>
      <c r="B2" t="s">
        <v>25</v>
      </c>
      <c r="C2" s="1" t="s">
        <v>7</v>
      </c>
      <c r="D2" s="1" t="s">
        <v>32</v>
      </c>
      <c r="E2" s="9" t="s">
        <v>14</v>
      </c>
      <c r="F2" s="1" t="s">
        <v>26</v>
      </c>
      <c r="G2" s="1">
        <v>43</v>
      </c>
      <c r="H2" s="1">
        <v>185</v>
      </c>
      <c r="I2" s="1">
        <v>158</v>
      </c>
      <c r="J2" s="1">
        <v>49</v>
      </c>
      <c r="K2" s="1">
        <v>8</v>
      </c>
      <c r="L2" s="1">
        <v>1</v>
      </c>
      <c r="M2" s="1">
        <v>5</v>
      </c>
      <c r="N2" s="1">
        <v>13</v>
      </c>
      <c r="O2" s="1">
        <v>30</v>
      </c>
      <c r="P2" s="4">
        <v>0.31</v>
      </c>
      <c r="Q2" s="4">
        <v>0.377</v>
      </c>
      <c r="R2" s="4">
        <v>0.84499999999999997</v>
      </c>
      <c r="S2" s="6">
        <v>4</v>
      </c>
    </row>
    <row r="3" spans="1:20" x14ac:dyDescent="0.25">
      <c r="A3" s="1">
        <v>9</v>
      </c>
      <c r="B3" t="s">
        <v>34</v>
      </c>
      <c r="C3" s="1" t="s">
        <v>16</v>
      </c>
      <c r="D3" s="1" t="s">
        <v>32</v>
      </c>
      <c r="E3" s="9" t="s">
        <v>36</v>
      </c>
      <c r="F3" s="1" t="s">
        <v>26</v>
      </c>
      <c r="G3" s="1">
        <v>42</v>
      </c>
      <c r="H3" s="1">
        <v>54</v>
      </c>
      <c r="I3" s="1">
        <v>42</v>
      </c>
      <c r="J3" s="1">
        <v>9</v>
      </c>
      <c r="K3" s="1">
        <v>3</v>
      </c>
      <c r="L3" s="1">
        <v>0</v>
      </c>
      <c r="M3" s="1">
        <v>0</v>
      </c>
      <c r="N3" s="1">
        <v>9</v>
      </c>
      <c r="O3" s="1">
        <v>22</v>
      </c>
      <c r="P3" s="4">
        <v>0.214</v>
      </c>
      <c r="Q3" s="4">
        <v>0.38900000000000001</v>
      </c>
      <c r="R3" s="4">
        <v>0.67500000000000004</v>
      </c>
      <c r="S3" s="6">
        <v>0</v>
      </c>
    </row>
    <row r="4" spans="1:20" x14ac:dyDescent="0.25">
      <c r="A4" s="1">
        <v>10</v>
      </c>
      <c r="B4" t="s">
        <v>37</v>
      </c>
      <c r="C4" s="1" t="s">
        <v>7</v>
      </c>
      <c r="D4" s="1" t="s">
        <v>42</v>
      </c>
      <c r="E4" s="9" t="s">
        <v>38</v>
      </c>
      <c r="F4" s="1" t="s">
        <v>39</v>
      </c>
      <c r="G4" s="1">
        <v>40</v>
      </c>
      <c r="H4" s="1">
        <v>180</v>
      </c>
      <c r="I4" s="1">
        <v>166</v>
      </c>
      <c r="J4" s="1">
        <v>41</v>
      </c>
      <c r="K4" s="1">
        <v>7</v>
      </c>
      <c r="L4" s="1">
        <v>0</v>
      </c>
      <c r="M4" s="1">
        <v>1</v>
      </c>
      <c r="N4" s="1">
        <v>13</v>
      </c>
      <c r="O4" s="1">
        <v>42</v>
      </c>
      <c r="P4" s="4">
        <v>0.26800000000000002</v>
      </c>
      <c r="Q4" s="4">
        <v>0.38300000000000001</v>
      </c>
      <c r="R4" s="4">
        <v>0.33600000000000002</v>
      </c>
      <c r="S4" s="6">
        <v>12</v>
      </c>
    </row>
    <row r="5" spans="1:20" x14ac:dyDescent="0.25">
      <c r="A5" s="1">
        <v>12</v>
      </c>
      <c r="B5" t="s">
        <v>44</v>
      </c>
      <c r="C5" s="1" t="s">
        <v>7</v>
      </c>
      <c r="D5" s="1" t="s">
        <v>42</v>
      </c>
      <c r="E5" s="9" t="s">
        <v>45</v>
      </c>
      <c r="F5" s="1" t="s">
        <v>46</v>
      </c>
      <c r="G5" s="1">
        <v>53</v>
      </c>
      <c r="H5" s="1">
        <v>197</v>
      </c>
      <c r="I5" s="1">
        <v>167</v>
      </c>
      <c r="J5" s="1">
        <v>61</v>
      </c>
      <c r="K5" s="1">
        <v>8</v>
      </c>
      <c r="L5" s="1">
        <v>4</v>
      </c>
      <c r="M5" s="1">
        <v>4</v>
      </c>
      <c r="N5" s="1">
        <v>15</v>
      </c>
      <c r="O5" s="1">
        <v>31</v>
      </c>
      <c r="P5" s="4">
        <v>0.36499999999999999</v>
      </c>
      <c r="Q5" s="4">
        <v>0.443</v>
      </c>
      <c r="R5" s="4">
        <v>0.53300000000000003</v>
      </c>
      <c r="S5" s="6">
        <v>25</v>
      </c>
    </row>
    <row r="6" spans="1:20" x14ac:dyDescent="0.25">
      <c r="A6" s="1">
        <v>13</v>
      </c>
      <c r="B6" t="s">
        <v>47</v>
      </c>
      <c r="C6" s="1" t="s">
        <v>7</v>
      </c>
      <c r="D6" s="1" t="s">
        <v>32</v>
      </c>
      <c r="E6" s="9" t="s">
        <v>48</v>
      </c>
      <c r="F6" s="1" t="s">
        <v>52</v>
      </c>
      <c r="P6" s="4"/>
      <c r="Q6" s="4"/>
      <c r="R6" s="4"/>
      <c r="T6" t="s">
        <v>49</v>
      </c>
    </row>
    <row r="7" spans="1:20" x14ac:dyDescent="0.25">
      <c r="A7" s="1">
        <v>14</v>
      </c>
      <c r="B7" t="s">
        <v>50</v>
      </c>
      <c r="C7" s="1" t="s">
        <v>7</v>
      </c>
      <c r="D7" s="1" t="s">
        <v>32</v>
      </c>
      <c r="E7" s="9" t="s">
        <v>51</v>
      </c>
      <c r="F7" s="1" t="s">
        <v>26</v>
      </c>
      <c r="G7" s="1">
        <v>52</v>
      </c>
      <c r="H7" s="1">
        <v>196</v>
      </c>
      <c r="I7" s="1">
        <v>134</v>
      </c>
      <c r="J7" s="1">
        <v>41</v>
      </c>
      <c r="K7" s="1">
        <v>14</v>
      </c>
      <c r="L7" s="1">
        <v>0</v>
      </c>
      <c r="M7" s="1">
        <v>4</v>
      </c>
      <c r="N7" s="1">
        <v>35</v>
      </c>
      <c r="O7" s="1">
        <v>45</v>
      </c>
      <c r="P7" s="4">
        <v>0.30599999999999999</v>
      </c>
      <c r="Q7" s="4">
        <v>0.49199999999999999</v>
      </c>
      <c r="R7" s="4">
        <v>0.5</v>
      </c>
      <c r="S7" s="6">
        <v>8</v>
      </c>
    </row>
    <row r="8" spans="1:20" x14ac:dyDescent="0.25">
      <c r="A8" s="1">
        <v>19</v>
      </c>
      <c r="B8" t="s">
        <v>61</v>
      </c>
      <c r="C8" s="1" t="s">
        <v>16</v>
      </c>
      <c r="D8" s="1" t="s">
        <v>32</v>
      </c>
      <c r="E8" s="9" t="s">
        <v>62</v>
      </c>
      <c r="F8" s="1" t="s">
        <v>52</v>
      </c>
      <c r="G8" s="1">
        <v>33</v>
      </c>
      <c r="H8" s="1">
        <v>84</v>
      </c>
      <c r="I8" s="1">
        <v>76</v>
      </c>
      <c r="J8" s="1">
        <v>25</v>
      </c>
      <c r="K8" s="1">
        <v>4</v>
      </c>
      <c r="L8" s="1">
        <v>3</v>
      </c>
      <c r="M8" s="1">
        <v>0</v>
      </c>
      <c r="N8" s="1">
        <v>3</v>
      </c>
      <c r="O8" s="1">
        <v>13</v>
      </c>
      <c r="P8" s="4">
        <v>0.32900000000000001</v>
      </c>
      <c r="Q8" s="4">
        <v>0.35399999999999998</v>
      </c>
      <c r="R8" s="4">
        <v>0.46100000000000002</v>
      </c>
      <c r="S8" s="6">
        <v>5</v>
      </c>
    </row>
    <row r="9" spans="1:20" x14ac:dyDescent="0.25">
      <c r="A9" s="1">
        <v>20</v>
      </c>
      <c r="B9" t="s">
        <v>63</v>
      </c>
      <c r="C9" s="1" t="s">
        <v>7</v>
      </c>
      <c r="D9" s="1" t="s">
        <v>32</v>
      </c>
      <c r="E9" s="9" t="s">
        <v>54</v>
      </c>
      <c r="F9" s="1" t="s">
        <v>52</v>
      </c>
      <c r="P9" s="4"/>
      <c r="Q9" s="4"/>
      <c r="R9" s="4"/>
      <c r="T9" t="s">
        <v>49</v>
      </c>
    </row>
    <row r="10" spans="1:20" x14ac:dyDescent="0.25">
      <c r="A10" s="1">
        <v>21</v>
      </c>
      <c r="B10" t="s">
        <v>64</v>
      </c>
      <c r="C10" s="1" t="s">
        <v>7</v>
      </c>
      <c r="D10" s="1" t="s">
        <v>42</v>
      </c>
      <c r="E10" s="9" t="s">
        <v>66</v>
      </c>
      <c r="F10" s="1" t="s">
        <v>65</v>
      </c>
      <c r="G10" s="1">
        <v>134</v>
      </c>
      <c r="H10" s="1">
        <v>165</v>
      </c>
      <c r="I10" s="1">
        <v>29</v>
      </c>
      <c r="J10" s="1">
        <v>43</v>
      </c>
      <c r="K10" s="1">
        <v>7</v>
      </c>
      <c r="L10" s="1">
        <v>0</v>
      </c>
      <c r="M10" s="1">
        <v>3</v>
      </c>
      <c r="N10" s="1">
        <v>18</v>
      </c>
      <c r="O10" s="1">
        <v>22</v>
      </c>
      <c r="P10" s="4">
        <v>0.33600000000000002</v>
      </c>
      <c r="Q10" s="4">
        <v>0.42699999999999999</v>
      </c>
      <c r="R10" s="4">
        <v>0.43099999999999999</v>
      </c>
      <c r="S10" s="6">
        <v>2</v>
      </c>
      <c r="T10" t="s">
        <v>67</v>
      </c>
    </row>
    <row r="11" spans="1:20" x14ac:dyDescent="0.25">
      <c r="A11" s="1">
        <v>26</v>
      </c>
      <c r="B11" t="s">
        <v>76</v>
      </c>
      <c r="C11" s="1" t="s">
        <v>77</v>
      </c>
      <c r="D11" s="1" t="s">
        <v>32</v>
      </c>
      <c r="E11" s="9" t="s">
        <v>78</v>
      </c>
      <c r="F11" s="1" t="s">
        <v>65</v>
      </c>
      <c r="G11" s="1">
        <v>3</v>
      </c>
      <c r="H11" s="1">
        <v>3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0">
        <v>0</v>
      </c>
      <c r="Q11" s="10">
        <v>0.33300000000000002</v>
      </c>
      <c r="R11" s="10">
        <v>0</v>
      </c>
      <c r="S11" s="6">
        <v>0</v>
      </c>
      <c r="T11" s="4"/>
    </row>
    <row r="12" spans="1:20" x14ac:dyDescent="0.25">
      <c r="A12" s="1">
        <v>27</v>
      </c>
      <c r="B12" t="s">
        <v>79</v>
      </c>
      <c r="C12" s="1" t="s">
        <v>7</v>
      </c>
      <c r="D12" s="1" t="s">
        <v>33</v>
      </c>
      <c r="E12" s="9" t="s">
        <v>58</v>
      </c>
      <c r="F12" s="1" t="s">
        <v>26</v>
      </c>
      <c r="G12" s="1">
        <v>15</v>
      </c>
      <c r="H12" s="1">
        <v>26</v>
      </c>
      <c r="I12" s="1">
        <v>24</v>
      </c>
      <c r="J12" s="1">
        <v>7</v>
      </c>
      <c r="K12" s="1">
        <v>1</v>
      </c>
      <c r="L12" s="1">
        <v>1</v>
      </c>
      <c r="M12" s="1">
        <v>1</v>
      </c>
      <c r="N12" s="1">
        <v>2</v>
      </c>
      <c r="O12" s="1">
        <v>8</v>
      </c>
      <c r="P12" s="4">
        <v>0.29199999999999998</v>
      </c>
      <c r="Q12" s="4">
        <v>0.34599999999999997</v>
      </c>
      <c r="R12" s="4">
        <v>0.54200000000000004</v>
      </c>
      <c r="S12" s="6">
        <v>0</v>
      </c>
    </row>
    <row r="13" spans="1:20" x14ac:dyDescent="0.25">
      <c r="A13" s="1">
        <v>28</v>
      </c>
      <c r="B13" t="s">
        <v>80</v>
      </c>
      <c r="C13" s="1" t="s">
        <v>7</v>
      </c>
      <c r="D13" s="1" t="s">
        <v>32</v>
      </c>
      <c r="E13" s="9" t="s">
        <v>14</v>
      </c>
      <c r="F13" s="1" t="s">
        <v>65</v>
      </c>
      <c r="G13" s="1">
        <v>45</v>
      </c>
      <c r="H13" s="1">
        <v>203</v>
      </c>
      <c r="I13" s="1">
        <v>164</v>
      </c>
      <c r="J13" s="1">
        <v>55</v>
      </c>
      <c r="K13" s="1">
        <v>14</v>
      </c>
      <c r="L13" s="1">
        <v>1</v>
      </c>
      <c r="M13" s="1">
        <v>6</v>
      </c>
      <c r="N13" s="1">
        <v>25</v>
      </c>
      <c r="O13" s="1">
        <v>25</v>
      </c>
      <c r="P13" s="4">
        <v>0.33500000000000002</v>
      </c>
      <c r="Q13" s="4">
        <v>0.436</v>
      </c>
      <c r="R13" s="4">
        <v>0.54300000000000004</v>
      </c>
      <c r="S13" s="6">
        <v>0</v>
      </c>
    </row>
    <row r="14" spans="1:20" x14ac:dyDescent="0.25">
      <c r="A14" s="1">
        <v>31</v>
      </c>
      <c r="B14" t="s">
        <v>83</v>
      </c>
      <c r="C14" s="1" t="s">
        <v>7</v>
      </c>
      <c r="D14" s="1" t="s">
        <v>32</v>
      </c>
      <c r="E14" s="9" t="s">
        <v>84</v>
      </c>
      <c r="P14" s="4"/>
      <c r="Q14" s="4"/>
      <c r="R14" s="4"/>
      <c r="T14" t="s">
        <v>49</v>
      </c>
    </row>
    <row r="15" spans="1:20" x14ac:dyDescent="0.25">
      <c r="A15" s="1">
        <v>32</v>
      </c>
      <c r="B15" t="s">
        <v>85</v>
      </c>
      <c r="C15" s="1" t="s">
        <v>16</v>
      </c>
      <c r="D15" s="1" t="s">
        <v>32</v>
      </c>
      <c r="E15" s="9" t="s">
        <v>78</v>
      </c>
      <c r="F15" s="1" t="s">
        <v>52</v>
      </c>
      <c r="G15" s="1">
        <v>11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4">
        <v>1</v>
      </c>
      <c r="Q15" s="4">
        <v>1</v>
      </c>
      <c r="R15" s="4">
        <v>2</v>
      </c>
      <c r="S15" s="6">
        <v>0</v>
      </c>
    </row>
    <row r="16" spans="1:20" x14ac:dyDescent="0.25">
      <c r="A16" s="1">
        <v>84</v>
      </c>
      <c r="B16" t="s">
        <v>91</v>
      </c>
      <c r="C16" s="1" t="s">
        <v>7</v>
      </c>
      <c r="D16" s="1" t="s">
        <v>33</v>
      </c>
      <c r="E16" s="9" t="s">
        <v>92</v>
      </c>
      <c r="F16" s="1" t="s">
        <v>26</v>
      </c>
      <c r="G16" s="1">
        <v>64</v>
      </c>
      <c r="H16" s="1">
        <v>310</v>
      </c>
      <c r="I16" s="1">
        <v>240</v>
      </c>
      <c r="J16" s="1">
        <v>88</v>
      </c>
      <c r="K16" s="1">
        <v>21</v>
      </c>
      <c r="L16" s="1">
        <v>4</v>
      </c>
      <c r="M16" s="1">
        <v>9</v>
      </c>
      <c r="N16" s="1">
        <v>26</v>
      </c>
      <c r="O16" s="1">
        <v>10</v>
      </c>
      <c r="P16" s="4">
        <v>0.34499999999999997</v>
      </c>
      <c r="Q16" s="4">
        <v>0.48699999999999999</v>
      </c>
      <c r="R16" s="4">
        <v>0.6</v>
      </c>
      <c r="S16" s="6">
        <v>10</v>
      </c>
      <c r="T16" t="s">
        <v>93</v>
      </c>
    </row>
    <row r="17" spans="1:20" x14ac:dyDescent="0.25">
      <c r="A17" s="1">
        <v>85</v>
      </c>
      <c r="B17" t="s">
        <v>94</v>
      </c>
      <c r="C17" s="1" t="s">
        <v>7</v>
      </c>
      <c r="D17" s="1" t="s">
        <v>32</v>
      </c>
      <c r="E17" s="9" t="s">
        <v>95</v>
      </c>
      <c r="F17" s="1" t="s">
        <v>65</v>
      </c>
      <c r="G17" s="1">
        <v>25</v>
      </c>
      <c r="H17" s="1">
        <v>25</v>
      </c>
      <c r="I17" s="1">
        <v>21</v>
      </c>
      <c r="J17" s="1">
        <v>3</v>
      </c>
      <c r="K17" s="1">
        <v>0</v>
      </c>
      <c r="L17" s="1">
        <v>0</v>
      </c>
      <c r="M17" s="1">
        <v>1</v>
      </c>
      <c r="N17" s="1">
        <v>2</v>
      </c>
      <c r="O17" s="1">
        <v>9</v>
      </c>
      <c r="P17" s="4">
        <v>0.14299999999999999</v>
      </c>
      <c r="Q17" s="4">
        <v>0.20799999999999999</v>
      </c>
      <c r="R17" s="4">
        <v>0.49399999999999999</v>
      </c>
    </row>
    <row r="18" spans="1:20" x14ac:dyDescent="0.25">
      <c r="A18" s="1">
        <v>89</v>
      </c>
      <c r="B18" t="s">
        <v>98</v>
      </c>
      <c r="C18" s="1" t="s">
        <v>16</v>
      </c>
      <c r="D18" s="1" t="s">
        <v>42</v>
      </c>
      <c r="E18" s="9" t="s">
        <v>99</v>
      </c>
      <c r="F18" s="1" t="s">
        <v>26</v>
      </c>
      <c r="G18" s="1">
        <v>46</v>
      </c>
      <c r="H18" s="1">
        <v>222</v>
      </c>
      <c r="I18" s="1">
        <v>173</v>
      </c>
      <c r="J18" s="1">
        <v>51</v>
      </c>
      <c r="K18" s="1">
        <v>10</v>
      </c>
      <c r="L18" s="1">
        <v>1</v>
      </c>
      <c r="M18" s="1">
        <v>5</v>
      </c>
      <c r="N18" s="1">
        <v>33</v>
      </c>
      <c r="O18" s="1">
        <v>8</v>
      </c>
      <c r="P18" s="1">
        <v>0.29499999999999998</v>
      </c>
      <c r="Q18" s="1">
        <v>0.42499999999999999</v>
      </c>
      <c r="R18" s="1">
        <v>0.45100000000000001</v>
      </c>
      <c r="S18" s="6">
        <v>1</v>
      </c>
    </row>
    <row r="19" spans="1:20" x14ac:dyDescent="0.25">
      <c r="A19" s="1">
        <v>93</v>
      </c>
      <c r="B19" t="s">
        <v>102</v>
      </c>
      <c r="C19" s="1" t="s">
        <v>7</v>
      </c>
      <c r="D19" s="1" t="s">
        <v>42</v>
      </c>
      <c r="E19" s="9" t="s">
        <v>103</v>
      </c>
      <c r="F19" s="1" t="s">
        <v>26</v>
      </c>
      <c r="G19" s="1">
        <v>53</v>
      </c>
      <c r="H19" s="1">
        <v>228</v>
      </c>
      <c r="I19" s="1">
        <v>207</v>
      </c>
      <c r="J19" s="1">
        <v>68</v>
      </c>
      <c r="K19" s="1">
        <v>17</v>
      </c>
      <c r="L19" s="1">
        <v>1</v>
      </c>
      <c r="M19" s="1">
        <v>3</v>
      </c>
      <c r="N19" s="1">
        <v>10</v>
      </c>
      <c r="O19" s="1">
        <v>37</v>
      </c>
      <c r="P19" s="4">
        <v>0.307</v>
      </c>
      <c r="Q19" s="4">
        <v>0.34200000000000003</v>
      </c>
      <c r="R19" s="4">
        <v>0.443</v>
      </c>
      <c r="S19" s="6">
        <v>0</v>
      </c>
      <c r="T19" t="s">
        <v>105</v>
      </c>
    </row>
    <row r="20" spans="1:20" x14ac:dyDescent="0.25">
      <c r="A20" s="1">
        <v>95</v>
      </c>
      <c r="B20" t="s">
        <v>104</v>
      </c>
      <c r="C20" s="1" t="s">
        <v>16</v>
      </c>
      <c r="D20" s="1" t="s">
        <v>42</v>
      </c>
      <c r="E20" s="9" t="s">
        <v>103</v>
      </c>
      <c r="F20" s="1" t="s">
        <v>26</v>
      </c>
      <c r="G20" s="1">
        <v>50</v>
      </c>
      <c r="H20" s="1">
        <v>233</v>
      </c>
      <c r="I20" s="1">
        <v>185</v>
      </c>
      <c r="J20" s="1">
        <v>61</v>
      </c>
      <c r="K20" s="1">
        <v>11</v>
      </c>
      <c r="L20" s="1">
        <v>3</v>
      </c>
      <c r="M20" s="1">
        <v>6</v>
      </c>
      <c r="N20" s="1">
        <v>40</v>
      </c>
      <c r="O20" s="1">
        <v>35</v>
      </c>
      <c r="P20" s="4">
        <v>0.311</v>
      </c>
      <c r="Q20" s="4">
        <v>0.443</v>
      </c>
      <c r="R20" s="4">
        <v>0.47199999999999998</v>
      </c>
      <c r="S20" s="6">
        <v>8</v>
      </c>
      <c r="T20" t="s">
        <v>105</v>
      </c>
    </row>
    <row r="21" spans="1:20" x14ac:dyDescent="0.25">
      <c r="P21" s="4"/>
      <c r="Q21" s="4"/>
      <c r="R21" s="4"/>
    </row>
    <row r="22" spans="1:20" x14ac:dyDescent="0.25">
      <c r="P22" s="4"/>
      <c r="Q22" s="4"/>
      <c r="R22" s="4"/>
    </row>
    <row r="23" spans="1:20" x14ac:dyDescent="0.25">
      <c r="P23" s="4"/>
      <c r="Q23" s="4"/>
      <c r="R23" s="4"/>
    </row>
    <row r="24" spans="1:20" x14ac:dyDescent="0.25">
      <c r="P24" s="4"/>
      <c r="Q24" s="4"/>
      <c r="R24" s="4"/>
    </row>
    <row r="25" spans="1:20" x14ac:dyDescent="0.25">
      <c r="P25" s="4"/>
      <c r="Q25" s="4"/>
      <c r="R25" s="4"/>
    </row>
    <row r="26" spans="1:20" x14ac:dyDescent="0.25">
      <c r="P26" s="4"/>
      <c r="Q26" s="4"/>
      <c r="R26" s="4"/>
    </row>
    <row r="27" spans="1:20" x14ac:dyDescent="0.25">
      <c r="P27" s="4"/>
      <c r="Q27" s="4"/>
      <c r="R27" s="4"/>
    </row>
    <row r="28" spans="1:20" x14ac:dyDescent="0.25">
      <c r="P28" s="4"/>
      <c r="Q28" s="4"/>
      <c r="R28" s="4"/>
    </row>
    <row r="29" spans="1:20" x14ac:dyDescent="0.25">
      <c r="P29" s="4"/>
      <c r="Q29" s="4"/>
      <c r="R29" s="4"/>
    </row>
    <row r="30" spans="1:20" x14ac:dyDescent="0.25">
      <c r="P30" s="4"/>
      <c r="Q30" s="4"/>
      <c r="R30" s="4"/>
    </row>
    <row r="31" spans="1:20" x14ac:dyDescent="0.25">
      <c r="P31" s="4"/>
      <c r="Q31" s="4"/>
      <c r="R31" s="4"/>
    </row>
    <row r="32" spans="1:20" x14ac:dyDescent="0.25">
      <c r="A32" s="3" t="s">
        <v>0</v>
      </c>
      <c r="B32" s="3" t="s">
        <v>1</v>
      </c>
      <c r="C32" s="3" t="s">
        <v>2</v>
      </c>
      <c r="D32" s="3" t="s">
        <v>18</v>
      </c>
      <c r="E32" s="3" t="s">
        <v>4</v>
      </c>
      <c r="F32" s="3" t="s">
        <v>96</v>
      </c>
      <c r="G32" s="3" t="s">
        <v>19</v>
      </c>
      <c r="H32" s="3" t="s">
        <v>6</v>
      </c>
      <c r="I32" s="3" t="s">
        <v>20</v>
      </c>
      <c r="J32" s="3" t="s">
        <v>21</v>
      </c>
      <c r="K32" s="3" t="s">
        <v>9</v>
      </c>
      <c r="L32" s="3" t="s">
        <v>10</v>
      </c>
      <c r="M32" s="3" t="s">
        <v>11</v>
      </c>
      <c r="N32" s="3" t="s">
        <v>22</v>
      </c>
      <c r="O32" s="3" t="s">
        <v>23</v>
      </c>
      <c r="P32" s="3" t="s">
        <v>24</v>
      </c>
      <c r="Q32" s="7" t="s">
        <v>40</v>
      </c>
      <c r="R32" s="3" t="s">
        <v>29</v>
      </c>
      <c r="S32"/>
    </row>
    <row r="33" spans="1:19" x14ac:dyDescent="0.25">
      <c r="A33" s="1">
        <v>6</v>
      </c>
      <c r="B33" t="s">
        <v>25</v>
      </c>
      <c r="C33" s="9" t="s">
        <v>14</v>
      </c>
      <c r="D33" s="1" t="s">
        <v>26</v>
      </c>
      <c r="E33" s="1">
        <v>43</v>
      </c>
      <c r="F33" s="1">
        <v>185</v>
      </c>
      <c r="G33" s="1">
        <v>158</v>
      </c>
      <c r="H33" s="1">
        <v>49</v>
      </c>
      <c r="I33" s="1">
        <v>8</v>
      </c>
      <c r="J33" s="1">
        <v>1</v>
      </c>
      <c r="K33" s="1">
        <v>5</v>
      </c>
      <c r="L33" s="1">
        <v>13</v>
      </c>
      <c r="M33" s="1">
        <v>30</v>
      </c>
      <c r="N33" s="4">
        <v>0.31</v>
      </c>
      <c r="O33" s="4">
        <v>0.377</v>
      </c>
      <c r="P33" s="4">
        <v>0.84499999999999997</v>
      </c>
      <c r="Q33" s="6">
        <v>4</v>
      </c>
      <c r="R33"/>
      <c r="S33"/>
    </row>
    <row r="34" spans="1:19" x14ac:dyDescent="0.25">
      <c r="A34" s="1">
        <v>9</v>
      </c>
      <c r="B34" t="s">
        <v>34</v>
      </c>
      <c r="C34" s="9" t="s">
        <v>36</v>
      </c>
      <c r="D34" s="1" t="s">
        <v>26</v>
      </c>
      <c r="E34" s="1">
        <v>42</v>
      </c>
      <c r="F34" s="1">
        <v>54</v>
      </c>
      <c r="G34" s="1">
        <v>42</v>
      </c>
      <c r="H34" s="1">
        <v>9</v>
      </c>
      <c r="I34" s="1">
        <v>3</v>
      </c>
      <c r="J34" s="1">
        <v>0</v>
      </c>
      <c r="K34" s="1">
        <v>0</v>
      </c>
      <c r="L34" s="1">
        <v>9</v>
      </c>
      <c r="M34" s="1">
        <v>22</v>
      </c>
      <c r="N34" s="4">
        <v>0.214</v>
      </c>
      <c r="O34" s="4">
        <v>0.38900000000000001</v>
      </c>
      <c r="P34" s="4">
        <v>0.67500000000000004</v>
      </c>
      <c r="Q34" s="6">
        <v>0</v>
      </c>
      <c r="R34"/>
      <c r="S34"/>
    </row>
    <row r="35" spans="1:19" x14ac:dyDescent="0.25">
      <c r="A35" s="1">
        <v>10</v>
      </c>
      <c r="B35" t="s">
        <v>37</v>
      </c>
      <c r="C35" s="9" t="s">
        <v>38</v>
      </c>
      <c r="D35" s="1" t="s">
        <v>39</v>
      </c>
      <c r="E35" s="1">
        <v>40</v>
      </c>
      <c r="F35" s="1">
        <v>180</v>
      </c>
      <c r="G35" s="1">
        <v>166</v>
      </c>
      <c r="H35" s="1">
        <v>41</v>
      </c>
      <c r="I35" s="1">
        <v>7</v>
      </c>
      <c r="J35" s="1">
        <v>0</v>
      </c>
      <c r="K35" s="1">
        <v>1</v>
      </c>
      <c r="L35" s="1">
        <v>13</v>
      </c>
      <c r="M35" s="1">
        <v>42</v>
      </c>
      <c r="N35" s="4">
        <v>0.26800000000000002</v>
      </c>
      <c r="O35" s="4">
        <v>0.38300000000000001</v>
      </c>
      <c r="P35" s="4">
        <v>0.33600000000000002</v>
      </c>
      <c r="Q35" s="6">
        <v>12</v>
      </c>
      <c r="R35"/>
      <c r="S35"/>
    </row>
    <row r="36" spans="1:19" x14ac:dyDescent="0.25">
      <c r="A36" s="1">
        <v>12</v>
      </c>
      <c r="B36" t="s">
        <v>44</v>
      </c>
      <c r="C36" s="9" t="s">
        <v>45</v>
      </c>
      <c r="D36" s="1" t="s">
        <v>46</v>
      </c>
      <c r="E36" s="1">
        <v>53</v>
      </c>
      <c r="F36" s="1">
        <v>197</v>
      </c>
      <c r="G36" s="1">
        <v>167</v>
      </c>
      <c r="H36" s="1">
        <v>61</v>
      </c>
      <c r="I36" s="1">
        <v>8</v>
      </c>
      <c r="J36" s="1">
        <v>4</v>
      </c>
      <c r="K36" s="1">
        <v>4</v>
      </c>
      <c r="L36" s="1">
        <v>15</v>
      </c>
      <c r="M36" s="1">
        <v>31</v>
      </c>
      <c r="N36" s="4">
        <v>0.36499999999999999</v>
      </c>
      <c r="O36" s="4">
        <v>0.443</v>
      </c>
      <c r="P36" s="4">
        <v>0.53300000000000003</v>
      </c>
      <c r="Q36" s="6">
        <v>25</v>
      </c>
      <c r="R36"/>
      <c r="S36"/>
    </row>
    <row r="37" spans="1:19" x14ac:dyDescent="0.25">
      <c r="A37" s="1">
        <v>13</v>
      </c>
      <c r="B37" t="s">
        <v>47</v>
      </c>
      <c r="C37" s="9" t="s">
        <v>48</v>
      </c>
      <c r="D37" s="1" t="s">
        <v>52</v>
      </c>
      <c r="E37" s="1"/>
      <c r="N37" s="4"/>
      <c r="O37" s="4"/>
      <c r="P37" s="4"/>
      <c r="Q37" s="6"/>
      <c r="R37" t="s">
        <v>49</v>
      </c>
      <c r="S37"/>
    </row>
    <row r="38" spans="1:19" x14ac:dyDescent="0.25">
      <c r="A38" s="1">
        <v>14</v>
      </c>
      <c r="B38" t="s">
        <v>50</v>
      </c>
      <c r="C38" s="9" t="s">
        <v>51</v>
      </c>
      <c r="D38" s="1" t="s">
        <v>26</v>
      </c>
      <c r="E38" s="1">
        <v>52</v>
      </c>
      <c r="F38" s="1">
        <v>196</v>
      </c>
      <c r="G38" s="1">
        <v>134</v>
      </c>
      <c r="H38" s="1">
        <v>41</v>
      </c>
      <c r="I38" s="1">
        <v>14</v>
      </c>
      <c r="J38" s="1">
        <v>0</v>
      </c>
      <c r="K38" s="1">
        <v>4</v>
      </c>
      <c r="L38" s="1">
        <v>35</v>
      </c>
      <c r="M38" s="1">
        <v>45</v>
      </c>
      <c r="N38" s="4">
        <v>0.30599999999999999</v>
      </c>
      <c r="O38" s="4">
        <v>0.49199999999999999</v>
      </c>
      <c r="P38" s="4">
        <v>0.5</v>
      </c>
      <c r="Q38" s="6">
        <v>8</v>
      </c>
      <c r="R38"/>
      <c r="S38"/>
    </row>
    <row r="39" spans="1:19" x14ac:dyDescent="0.25">
      <c r="A39" s="1">
        <v>19</v>
      </c>
      <c r="B39" t="s">
        <v>61</v>
      </c>
      <c r="C39" s="9" t="s">
        <v>62</v>
      </c>
      <c r="D39" s="1" t="s">
        <v>52</v>
      </c>
      <c r="E39" s="1">
        <v>33</v>
      </c>
      <c r="F39" s="1">
        <v>84</v>
      </c>
      <c r="G39" s="1">
        <v>76</v>
      </c>
      <c r="H39" s="1">
        <v>25</v>
      </c>
      <c r="I39" s="1">
        <v>4</v>
      </c>
      <c r="J39" s="1">
        <v>3</v>
      </c>
      <c r="K39" s="1">
        <v>0</v>
      </c>
      <c r="L39" s="1">
        <v>3</v>
      </c>
      <c r="M39" s="1">
        <v>13</v>
      </c>
      <c r="N39" s="4">
        <v>0.32900000000000001</v>
      </c>
      <c r="O39" s="4">
        <v>0.35399999999999998</v>
      </c>
      <c r="P39" s="4">
        <v>0.46100000000000002</v>
      </c>
      <c r="Q39" s="6">
        <v>5</v>
      </c>
      <c r="R39"/>
      <c r="S39"/>
    </row>
    <row r="40" spans="1:19" x14ac:dyDescent="0.25">
      <c r="A40" s="1">
        <v>20</v>
      </c>
      <c r="B40" t="s">
        <v>63</v>
      </c>
      <c r="C40" s="9" t="s">
        <v>54</v>
      </c>
      <c r="D40" s="1" t="s">
        <v>52</v>
      </c>
      <c r="E40" s="1"/>
      <c r="N40" s="4"/>
      <c r="O40" s="4"/>
      <c r="P40" s="4"/>
      <c r="Q40" s="6"/>
      <c r="R40" t="s">
        <v>49</v>
      </c>
      <c r="S40"/>
    </row>
    <row r="41" spans="1:19" x14ac:dyDescent="0.25">
      <c r="A41" s="1">
        <v>21</v>
      </c>
      <c r="B41" t="s">
        <v>64</v>
      </c>
      <c r="C41" s="9" t="s">
        <v>66</v>
      </c>
      <c r="D41" s="1" t="s">
        <v>65</v>
      </c>
      <c r="E41" s="1">
        <v>134</v>
      </c>
      <c r="F41" s="1">
        <v>165</v>
      </c>
      <c r="G41" s="1">
        <v>29</v>
      </c>
      <c r="H41" s="1">
        <v>43</v>
      </c>
      <c r="I41" s="1">
        <v>7</v>
      </c>
      <c r="J41" s="1">
        <v>0</v>
      </c>
      <c r="K41" s="1">
        <v>3</v>
      </c>
      <c r="L41" s="1">
        <v>18</v>
      </c>
      <c r="M41" s="1">
        <v>22</v>
      </c>
      <c r="N41" s="4">
        <v>0.33600000000000002</v>
      </c>
      <c r="O41" s="4">
        <v>0.42699999999999999</v>
      </c>
      <c r="P41" s="4">
        <v>0.43099999999999999</v>
      </c>
      <c r="Q41" s="6">
        <v>2</v>
      </c>
      <c r="R41" t="s">
        <v>67</v>
      </c>
      <c r="S41"/>
    </row>
    <row r="42" spans="1:19" x14ac:dyDescent="0.25">
      <c r="A42" s="1">
        <v>26</v>
      </c>
      <c r="B42" t="s">
        <v>76</v>
      </c>
      <c r="C42" s="9" t="s">
        <v>78</v>
      </c>
      <c r="D42" s="1" t="s">
        <v>65</v>
      </c>
      <c r="E42" s="1">
        <v>3</v>
      </c>
      <c r="F42" s="1">
        <v>3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0">
        <v>0</v>
      </c>
      <c r="O42" s="10">
        <v>0.33300000000000002</v>
      </c>
      <c r="P42" s="10">
        <v>0</v>
      </c>
      <c r="Q42" s="6">
        <v>0</v>
      </c>
      <c r="R42" s="4"/>
      <c r="S42"/>
    </row>
    <row r="43" spans="1:19" x14ac:dyDescent="0.25">
      <c r="A43" s="1">
        <v>27</v>
      </c>
      <c r="B43" t="s">
        <v>79</v>
      </c>
      <c r="C43" s="9" t="s">
        <v>58</v>
      </c>
      <c r="D43" s="1" t="s">
        <v>26</v>
      </c>
      <c r="E43" s="1">
        <v>15</v>
      </c>
      <c r="F43" s="1">
        <v>26</v>
      </c>
      <c r="G43" s="1">
        <v>24</v>
      </c>
      <c r="H43" s="1">
        <v>7</v>
      </c>
      <c r="I43" s="1">
        <v>1</v>
      </c>
      <c r="J43" s="1">
        <v>1</v>
      </c>
      <c r="K43" s="1">
        <v>1</v>
      </c>
      <c r="L43" s="1">
        <v>2</v>
      </c>
      <c r="M43" s="1">
        <v>8</v>
      </c>
      <c r="N43" s="4">
        <v>0.29199999999999998</v>
      </c>
      <c r="O43" s="4">
        <v>0.34599999999999997</v>
      </c>
      <c r="P43" s="4">
        <v>0.54200000000000004</v>
      </c>
      <c r="Q43" s="6">
        <v>0</v>
      </c>
      <c r="R43"/>
      <c r="S43"/>
    </row>
    <row r="44" spans="1:19" x14ac:dyDescent="0.25">
      <c r="A44" s="1">
        <v>28</v>
      </c>
      <c r="B44" t="s">
        <v>80</v>
      </c>
      <c r="C44" s="9" t="s">
        <v>14</v>
      </c>
      <c r="D44" s="1" t="s">
        <v>65</v>
      </c>
      <c r="E44" s="1">
        <v>45</v>
      </c>
      <c r="F44" s="1">
        <v>203</v>
      </c>
      <c r="G44" s="1">
        <v>164</v>
      </c>
      <c r="H44" s="1">
        <v>55</v>
      </c>
      <c r="I44" s="1">
        <v>14</v>
      </c>
      <c r="J44" s="1">
        <v>1</v>
      </c>
      <c r="K44" s="1">
        <v>6</v>
      </c>
      <c r="L44" s="1">
        <v>25</v>
      </c>
      <c r="M44" s="1">
        <v>25</v>
      </c>
      <c r="N44" s="4">
        <v>0.33500000000000002</v>
      </c>
      <c r="O44" s="4">
        <v>0.436</v>
      </c>
      <c r="P44" s="4">
        <v>0.54300000000000004</v>
      </c>
      <c r="Q44" s="6">
        <v>0</v>
      </c>
      <c r="R44"/>
      <c r="S44"/>
    </row>
    <row r="45" spans="1:19" x14ac:dyDescent="0.25">
      <c r="A45" s="1">
        <v>31</v>
      </c>
      <c r="B45" t="s">
        <v>83</v>
      </c>
      <c r="C45" s="9" t="s">
        <v>84</v>
      </c>
      <c r="E45" s="1"/>
      <c r="N45" s="4"/>
      <c r="O45" s="4"/>
      <c r="P45" s="4"/>
      <c r="Q45" s="6"/>
      <c r="R45" t="s">
        <v>49</v>
      </c>
      <c r="S45"/>
    </row>
    <row r="46" spans="1:19" x14ac:dyDescent="0.25">
      <c r="A46" s="1">
        <v>32</v>
      </c>
      <c r="B46" t="s">
        <v>85</v>
      </c>
      <c r="C46" s="9" t="s">
        <v>78</v>
      </c>
      <c r="D46" s="1" t="s">
        <v>52</v>
      </c>
      <c r="E46" s="1">
        <v>11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4">
        <v>1</v>
      </c>
      <c r="O46" s="4">
        <v>1</v>
      </c>
      <c r="P46" s="4">
        <v>2</v>
      </c>
      <c r="Q46" s="6">
        <v>0</v>
      </c>
      <c r="R46"/>
      <c r="S46"/>
    </row>
    <row r="47" spans="1:19" x14ac:dyDescent="0.25">
      <c r="A47" s="1">
        <v>84</v>
      </c>
      <c r="B47" t="s">
        <v>91</v>
      </c>
      <c r="C47" s="9" t="s">
        <v>92</v>
      </c>
      <c r="D47" s="1" t="s">
        <v>26</v>
      </c>
      <c r="E47" s="1">
        <v>64</v>
      </c>
      <c r="F47" s="1">
        <v>310</v>
      </c>
      <c r="G47" s="1">
        <v>240</v>
      </c>
      <c r="H47" s="1">
        <v>88</v>
      </c>
      <c r="I47" s="1">
        <v>21</v>
      </c>
      <c r="J47" s="1">
        <v>4</v>
      </c>
      <c r="K47" s="1">
        <v>9</v>
      </c>
      <c r="L47" s="1">
        <v>26</v>
      </c>
      <c r="M47" s="1">
        <v>10</v>
      </c>
      <c r="N47" s="4">
        <v>0.34499999999999997</v>
      </c>
      <c r="O47" s="4">
        <v>0.48699999999999999</v>
      </c>
      <c r="P47" s="4">
        <v>0.6</v>
      </c>
      <c r="Q47" s="6">
        <v>10</v>
      </c>
      <c r="R47" t="s">
        <v>93</v>
      </c>
      <c r="S47"/>
    </row>
    <row r="48" spans="1:19" x14ac:dyDescent="0.25">
      <c r="A48" s="1">
        <v>85</v>
      </c>
      <c r="B48" t="s">
        <v>94</v>
      </c>
      <c r="C48" s="9" t="s">
        <v>95</v>
      </c>
      <c r="D48" s="1" t="s">
        <v>65</v>
      </c>
      <c r="E48" s="1">
        <v>25</v>
      </c>
      <c r="F48" s="1">
        <v>25</v>
      </c>
      <c r="G48" s="1">
        <v>21</v>
      </c>
      <c r="H48" s="1">
        <v>3</v>
      </c>
      <c r="I48" s="1">
        <v>0</v>
      </c>
      <c r="J48" s="1">
        <v>0</v>
      </c>
      <c r="K48" s="1">
        <v>1</v>
      </c>
      <c r="L48" s="1">
        <v>2</v>
      </c>
      <c r="M48" s="1">
        <v>9</v>
      </c>
      <c r="N48" s="4">
        <v>0.14299999999999999</v>
      </c>
      <c r="O48" s="4">
        <v>0.20799999999999999</v>
      </c>
      <c r="P48" s="4">
        <v>0.49399999999999999</v>
      </c>
      <c r="Q48" s="6"/>
      <c r="R48"/>
      <c r="S48"/>
    </row>
    <row r="49" spans="1:19" x14ac:dyDescent="0.25">
      <c r="A49" s="1">
        <v>89</v>
      </c>
      <c r="B49" t="s">
        <v>98</v>
      </c>
      <c r="C49" s="9" t="s">
        <v>99</v>
      </c>
      <c r="D49" s="1" t="s">
        <v>26</v>
      </c>
      <c r="E49" s="1">
        <v>46</v>
      </c>
      <c r="F49" s="1">
        <v>222</v>
      </c>
      <c r="G49" s="1">
        <v>173</v>
      </c>
      <c r="H49" s="1">
        <v>51</v>
      </c>
      <c r="I49" s="1">
        <v>10</v>
      </c>
      <c r="J49" s="1">
        <v>1</v>
      </c>
      <c r="K49" s="1">
        <v>5</v>
      </c>
      <c r="L49" s="1">
        <v>33</v>
      </c>
      <c r="M49" s="1">
        <v>8</v>
      </c>
      <c r="N49" s="1">
        <v>0.29499999999999998</v>
      </c>
      <c r="O49" s="1">
        <v>0.42499999999999999</v>
      </c>
      <c r="P49" s="1">
        <v>0.45100000000000001</v>
      </c>
      <c r="Q49" s="6">
        <v>1</v>
      </c>
      <c r="R49"/>
      <c r="S49"/>
    </row>
    <row r="50" spans="1:19" x14ac:dyDescent="0.25">
      <c r="A50" s="1">
        <v>93</v>
      </c>
      <c r="B50" t="s">
        <v>102</v>
      </c>
      <c r="C50" s="9" t="s">
        <v>103</v>
      </c>
      <c r="D50" s="1" t="s">
        <v>26</v>
      </c>
      <c r="E50" s="1">
        <v>53</v>
      </c>
      <c r="F50" s="1">
        <v>228</v>
      </c>
      <c r="G50" s="1">
        <v>207</v>
      </c>
      <c r="H50" s="1">
        <v>68</v>
      </c>
      <c r="I50" s="1">
        <v>17</v>
      </c>
      <c r="J50" s="1">
        <v>1</v>
      </c>
      <c r="K50" s="1">
        <v>3</v>
      </c>
      <c r="L50" s="1">
        <v>10</v>
      </c>
      <c r="M50" s="1">
        <v>37</v>
      </c>
      <c r="N50" s="4">
        <v>0.307</v>
      </c>
      <c r="O50" s="4">
        <v>0.34200000000000003</v>
      </c>
      <c r="P50" s="4">
        <v>0.443</v>
      </c>
      <c r="Q50" s="6">
        <v>0</v>
      </c>
      <c r="R50" t="s">
        <v>105</v>
      </c>
      <c r="S50"/>
    </row>
    <row r="51" spans="1:19" x14ac:dyDescent="0.25">
      <c r="A51" s="1">
        <v>95</v>
      </c>
      <c r="B51" t="s">
        <v>104</v>
      </c>
      <c r="C51" s="9" t="s">
        <v>103</v>
      </c>
      <c r="D51" s="1" t="s">
        <v>26</v>
      </c>
      <c r="E51" s="1">
        <v>50</v>
      </c>
      <c r="F51" s="1">
        <v>233</v>
      </c>
      <c r="G51" s="1">
        <v>185</v>
      </c>
      <c r="H51" s="1">
        <v>61</v>
      </c>
      <c r="I51" s="1">
        <v>11</v>
      </c>
      <c r="J51" s="1">
        <v>3</v>
      </c>
      <c r="K51" s="1">
        <v>6</v>
      </c>
      <c r="L51" s="1">
        <v>40</v>
      </c>
      <c r="M51" s="1">
        <v>35</v>
      </c>
      <c r="N51" s="4">
        <v>0.311</v>
      </c>
      <c r="O51" s="4">
        <v>0.443</v>
      </c>
      <c r="P51" s="4">
        <v>0.47199999999999998</v>
      </c>
      <c r="Q51" s="6">
        <v>8</v>
      </c>
      <c r="R51" t="s">
        <v>105</v>
      </c>
      <c r="S51"/>
    </row>
    <row r="52" spans="1:19" x14ac:dyDescent="0.25">
      <c r="P52" s="4"/>
      <c r="Q52" s="4"/>
      <c r="R52" s="4"/>
    </row>
    <row r="53" spans="1:19" x14ac:dyDescent="0.25">
      <c r="P53" s="4"/>
      <c r="Q53" s="4"/>
      <c r="R53" s="4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5B-0B26-4627-83AD-E4BD6AFFED5F}">
  <dimension ref="A1:L19"/>
  <sheetViews>
    <sheetView workbookViewId="0">
      <selection activeCell="F50" sqref="F50"/>
    </sheetView>
  </sheetViews>
  <sheetFormatPr defaultRowHeight="15" x14ac:dyDescent="0.25"/>
  <cols>
    <col min="1" max="1" width="6.140625" customWidth="1"/>
    <col min="2" max="2" width="15.7109375" customWidth="1"/>
    <col min="4" max="4" width="26.7109375" customWidth="1"/>
  </cols>
  <sheetData>
    <row r="1" spans="1:12" x14ac:dyDescent="0.25">
      <c r="A1" s="3" t="s">
        <v>0</v>
      </c>
      <c r="B1" s="2" t="s">
        <v>1</v>
      </c>
      <c r="C1" s="3" t="s">
        <v>15</v>
      </c>
      <c r="D1" s="8" t="s">
        <v>2</v>
      </c>
      <c r="E1" s="3" t="s">
        <v>3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2" t="s">
        <v>29</v>
      </c>
    </row>
    <row r="2" spans="1:12" x14ac:dyDescent="0.25">
      <c r="A2" s="1">
        <v>5</v>
      </c>
      <c r="B2" t="s">
        <v>13</v>
      </c>
      <c r="C2" s="1" t="s">
        <v>16</v>
      </c>
      <c r="D2" s="9" t="s">
        <v>14</v>
      </c>
      <c r="E2" s="1">
        <v>4.72</v>
      </c>
      <c r="F2" s="1">
        <v>34.1</v>
      </c>
      <c r="G2" s="1">
        <v>32</v>
      </c>
      <c r="H2" s="1">
        <v>18</v>
      </c>
      <c r="I2" s="1">
        <v>5</v>
      </c>
      <c r="J2" s="1">
        <v>25</v>
      </c>
      <c r="K2" s="1">
        <v>41</v>
      </c>
      <c r="L2" t="s">
        <v>30</v>
      </c>
    </row>
    <row r="3" spans="1:12" x14ac:dyDescent="0.25">
      <c r="A3" s="1">
        <v>7</v>
      </c>
      <c r="B3" t="s">
        <v>27</v>
      </c>
      <c r="C3" s="1" t="s">
        <v>7</v>
      </c>
      <c r="D3" s="9" t="s">
        <v>62</v>
      </c>
      <c r="E3" s="1"/>
      <c r="F3" s="1"/>
      <c r="G3" s="1"/>
      <c r="H3" s="1"/>
      <c r="I3" s="1"/>
      <c r="J3" s="1"/>
      <c r="K3" s="1"/>
    </row>
    <row r="4" spans="1:12" x14ac:dyDescent="0.25">
      <c r="A4" s="1">
        <v>8</v>
      </c>
      <c r="B4" t="s">
        <v>28</v>
      </c>
      <c r="C4" s="1" t="s">
        <v>7</v>
      </c>
      <c r="D4" s="9" t="s">
        <v>35</v>
      </c>
      <c r="E4" s="1">
        <v>3.41</v>
      </c>
      <c r="F4" s="1">
        <v>60.2</v>
      </c>
      <c r="G4" s="1">
        <v>63</v>
      </c>
      <c r="H4" s="1">
        <v>23</v>
      </c>
      <c r="I4" s="1">
        <v>4</v>
      </c>
      <c r="J4" s="1">
        <v>18</v>
      </c>
      <c r="K4" s="1">
        <v>61</v>
      </c>
    </row>
    <row r="5" spans="1:12" x14ac:dyDescent="0.25">
      <c r="A5" s="1">
        <v>11</v>
      </c>
      <c r="B5" t="s">
        <v>41</v>
      </c>
      <c r="C5" s="1" t="s">
        <v>16</v>
      </c>
      <c r="D5" s="9" t="s">
        <v>43</v>
      </c>
      <c r="E5" s="1">
        <v>16.97</v>
      </c>
      <c r="F5" s="1">
        <v>11.2</v>
      </c>
      <c r="G5" s="1">
        <v>23</v>
      </c>
      <c r="H5" s="1">
        <v>22</v>
      </c>
      <c r="I5" s="1">
        <v>1</v>
      </c>
      <c r="J5" s="1">
        <v>13</v>
      </c>
      <c r="K5" s="1">
        <v>11</v>
      </c>
    </row>
    <row r="6" spans="1:12" x14ac:dyDescent="0.25">
      <c r="A6" s="1">
        <v>15</v>
      </c>
      <c r="B6" t="s">
        <v>53</v>
      </c>
      <c r="C6" s="1" t="s">
        <v>7</v>
      </c>
      <c r="D6" s="9" t="s">
        <v>54</v>
      </c>
      <c r="E6" s="1"/>
      <c r="F6" s="1"/>
      <c r="G6" s="1"/>
      <c r="H6" s="1"/>
      <c r="I6" s="1"/>
      <c r="J6" s="1"/>
      <c r="K6" s="1"/>
      <c r="L6" t="s">
        <v>49</v>
      </c>
    </row>
    <row r="7" spans="1:12" x14ac:dyDescent="0.25">
      <c r="A7" s="1">
        <v>16</v>
      </c>
      <c r="B7" t="s">
        <v>55</v>
      </c>
      <c r="C7" s="1" t="s">
        <v>16</v>
      </c>
      <c r="D7" s="9" t="s">
        <v>56</v>
      </c>
      <c r="E7" s="5">
        <v>4.5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1</v>
      </c>
    </row>
    <row r="8" spans="1:12" x14ac:dyDescent="0.25">
      <c r="A8" s="1">
        <v>17</v>
      </c>
      <c r="B8" t="s">
        <v>57</v>
      </c>
      <c r="C8" s="1" t="s">
        <v>7</v>
      </c>
      <c r="D8" s="9" t="s">
        <v>58</v>
      </c>
      <c r="E8" s="1"/>
      <c r="F8" s="1"/>
      <c r="G8" s="1"/>
      <c r="H8" s="1"/>
      <c r="I8" s="1"/>
      <c r="J8" s="1"/>
      <c r="K8" s="1"/>
      <c r="L8" t="s">
        <v>49</v>
      </c>
    </row>
    <row r="9" spans="1:12" x14ac:dyDescent="0.25">
      <c r="A9" s="1">
        <v>18</v>
      </c>
      <c r="B9" t="s">
        <v>59</v>
      </c>
      <c r="C9" s="1" t="s">
        <v>7</v>
      </c>
      <c r="D9" s="9" t="s">
        <v>60</v>
      </c>
      <c r="E9" s="5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2</v>
      </c>
    </row>
    <row r="10" spans="1:12" x14ac:dyDescent="0.25">
      <c r="A10" s="1">
        <v>22</v>
      </c>
      <c r="B10" t="s">
        <v>68</v>
      </c>
      <c r="C10" s="1" t="s">
        <v>16</v>
      </c>
      <c r="D10" s="9" t="s">
        <v>69</v>
      </c>
      <c r="E10" s="1"/>
      <c r="F10" s="1"/>
      <c r="G10" s="1"/>
      <c r="H10" s="1"/>
      <c r="I10" s="1"/>
      <c r="J10" s="1"/>
      <c r="K10" s="1"/>
      <c r="L10" t="s">
        <v>70</v>
      </c>
    </row>
    <row r="11" spans="1:12" x14ac:dyDescent="0.25">
      <c r="A11" s="1">
        <v>23</v>
      </c>
      <c r="B11" t="s">
        <v>71</v>
      </c>
      <c r="C11" s="1" t="s">
        <v>16</v>
      </c>
      <c r="D11" s="9" t="s">
        <v>51</v>
      </c>
      <c r="E11" s="1">
        <v>2.68</v>
      </c>
      <c r="F11" s="1">
        <v>47</v>
      </c>
      <c r="G11" s="1">
        <v>35</v>
      </c>
      <c r="H11" s="1">
        <v>14</v>
      </c>
      <c r="I11" s="1">
        <v>4</v>
      </c>
      <c r="J11" s="1">
        <v>8</v>
      </c>
      <c r="K11" s="1">
        <v>47</v>
      </c>
    </row>
    <row r="12" spans="1:12" x14ac:dyDescent="0.25">
      <c r="A12" s="1">
        <v>24</v>
      </c>
      <c r="B12" t="s">
        <v>72</v>
      </c>
      <c r="C12" s="1" t="s">
        <v>7</v>
      </c>
      <c r="D12" s="9" t="s">
        <v>73</v>
      </c>
      <c r="E12" s="1">
        <v>4.5199999999999996</v>
      </c>
      <c r="F12" s="1">
        <v>67.2</v>
      </c>
      <c r="G12" s="1">
        <v>67</v>
      </c>
      <c r="H12" s="1">
        <v>34</v>
      </c>
      <c r="I12" s="1">
        <v>5</v>
      </c>
      <c r="J12" s="1">
        <v>26</v>
      </c>
      <c r="K12" s="1">
        <v>48</v>
      </c>
    </row>
    <row r="13" spans="1:12" x14ac:dyDescent="0.25">
      <c r="A13" s="1">
        <v>25</v>
      </c>
      <c r="B13" t="s">
        <v>74</v>
      </c>
      <c r="C13" s="1" t="s">
        <v>16</v>
      </c>
      <c r="D13" s="9" t="s">
        <v>75</v>
      </c>
      <c r="E13" s="1">
        <v>9.35</v>
      </c>
      <c r="F13" s="1">
        <v>8.1999999999999993</v>
      </c>
      <c r="G13" s="1">
        <v>11</v>
      </c>
      <c r="H13" s="1">
        <v>9</v>
      </c>
      <c r="I13" s="1">
        <v>1</v>
      </c>
      <c r="J13" s="1">
        <v>10</v>
      </c>
      <c r="K13" s="1">
        <v>6</v>
      </c>
    </row>
    <row r="14" spans="1:12" x14ac:dyDescent="0.25">
      <c r="A14" s="1">
        <v>30</v>
      </c>
      <c r="B14" t="s">
        <v>81</v>
      </c>
      <c r="C14" s="1" t="s">
        <v>7</v>
      </c>
      <c r="D14" s="9" t="s">
        <v>82</v>
      </c>
      <c r="E14" s="4">
        <v>0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</row>
    <row r="15" spans="1:12" x14ac:dyDescent="0.25">
      <c r="A15" s="1">
        <v>34</v>
      </c>
      <c r="B15" t="s">
        <v>86</v>
      </c>
      <c r="C15" s="1" t="s">
        <v>7</v>
      </c>
      <c r="D15" s="9" t="s">
        <v>75</v>
      </c>
      <c r="E15" s="1">
        <v>16.739999999999998</v>
      </c>
      <c r="F15" s="1">
        <v>16.2</v>
      </c>
      <c r="G15" s="1">
        <v>30</v>
      </c>
      <c r="H15" s="1">
        <v>31</v>
      </c>
      <c r="I15" s="1">
        <v>5</v>
      </c>
      <c r="J15" s="1">
        <v>20</v>
      </c>
      <c r="K15" s="1">
        <v>13</v>
      </c>
    </row>
    <row r="16" spans="1:12" x14ac:dyDescent="0.25">
      <c r="A16" s="1">
        <v>35</v>
      </c>
      <c r="B16" t="s">
        <v>87</v>
      </c>
      <c r="C16" s="1" t="s">
        <v>7</v>
      </c>
      <c r="D16" s="9" t="s">
        <v>88</v>
      </c>
      <c r="E16" s="1">
        <v>4.33</v>
      </c>
      <c r="F16" s="1">
        <v>68.2</v>
      </c>
      <c r="G16" s="1">
        <v>74</v>
      </c>
      <c r="H16" s="1">
        <v>33</v>
      </c>
      <c r="I16" s="1">
        <v>2</v>
      </c>
      <c r="J16" s="1">
        <v>18</v>
      </c>
      <c r="K16" s="1">
        <v>71</v>
      </c>
    </row>
    <row r="17" spans="1:12" x14ac:dyDescent="0.25">
      <c r="A17" s="1">
        <v>81</v>
      </c>
      <c r="B17" t="s">
        <v>89</v>
      </c>
      <c r="C17" s="1" t="s">
        <v>16</v>
      </c>
      <c r="D17" s="9" t="s">
        <v>90</v>
      </c>
      <c r="E17" s="1">
        <v>3.24</v>
      </c>
      <c r="F17" s="1">
        <v>25</v>
      </c>
      <c r="G17" s="1">
        <v>18</v>
      </c>
      <c r="H17" s="1">
        <v>9</v>
      </c>
      <c r="I17" s="1">
        <v>2</v>
      </c>
      <c r="J17" s="1">
        <v>12</v>
      </c>
      <c r="K17" s="1">
        <v>18</v>
      </c>
    </row>
    <row r="18" spans="1:12" x14ac:dyDescent="0.25">
      <c r="A18" s="1">
        <v>86</v>
      </c>
      <c r="B18" t="s">
        <v>97</v>
      </c>
      <c r="C18" s="1" t="s">
        <v>16</v>
      </c>
      <c r="D18" s="9" t="s">
        <v>14</v>
      </c>
      <c r="E18" s="1">
        <v>3.45</v>
      </c>
      <c r="F18" s="1">
        <v>73</v>
      </c>
      <c r="G18" s="1">
        <v>51</v>
      </c>
      <c r="H18" s="1">
        <v>28</v>
      </c>
      <c r="I18" s="1">
        <v>6</v>
      </c>
      <c r="J18" s="1">
        <v>29</v>
      </c>
      <c r="K18" s="1">
        <v>97</v>
      </c>
      <c r="L18" s="1"/>
    </row>
    <row r="19" spans="1:12" x14ac:dyDescent="0.25">
      <c r="A19" s="1">
        <v>91</v>
      </c>
      <c r="B19" t="s">
        <v>100</v>
      </c>
      <c r="C19" s="1" t="s">
        <v>7</v>
      </c>
      <c r="D19" s="9" t="s">
        <v>101</v>
      </c>
      <c r="E19" s="1">
        <v>2.38</v>
      </c>
      <c r="F19" s="1">
        <v>11.1</v>
      </c>
      <c r="G19" s="1">
        <v>10</v>
      </c>
      <c r="H19" s="1">
        <v>3</v>
      </c>
      <c r="I19" s="1">
        <v>2</v>
      </c>
      <c r="J19" s="1">
        <v>6</v>
      </c>
      <c r="K19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4902-0985-4663-A599-F9DC5A37C969}">
  <dimension ref="A1:L20"/>
  <sheetViews>
    <sheetView workbookViewId="0">
      <selection activeCell="G55" sqref="G55"/>
    </sheetView>
  </sheetViews>
  <sheetFormatPr defaultRowHeight="15" x14ac:dyDescent="0.25"/>
  <cols>
    <col min="1" max="1" width="5.85546875" customWidth="1"/>
    <col min="2" max="2" width="16.42578125" customWidth="1"/>
    <col min="3" max="3" width="25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6</v>
      </c>
      <c r="F1" s="3" t="s">
        <v>9</v>
      </c>
      <c r="G1" s="3" t="s">
        <v>10</v>
      </c>
      <c r="H1" s="3" t="s">
        <v>11</v>
      </c>
      <c r="I1" s="3" t="s">
        <v>22</v>
      </c>
      <c r="J1" s="3" t="s">
        <v>23</v>
      </c>
      <c r="K1" s="7" t="s">
        <v>40</v>
      </c>
      <c r="L1" s="3" t="s">
        <v>29</v>
      </c>
    </row>
    <row r="2" spans="1:12" x14ac:dyDescent="0.25">
      <c r="A2" s="1">
        <v>6</v>
      </c>
      <c r="B2" t="s">
        <v>25</v>
      </c>
      <c r="C2" s="9" t="s">
        <v>14</v>
      </c>
      <c r="D2" s="1">
        <v>185</v>
      </c>
      <c r="E2" s="1">
        <v>49</v>
      </c>
      <c r="F2" s="1">
        <v>5</v>
      </c>
      <c r="G2" s="1">
        <v>13</v>
      </c>
      <c r="H2" s="1">
        <v>30</v>
      </c>
      <c r="I2" s="4">
        <v>0.31</v>
      </c>
      <c r="J2" s="4">
        <v>0.377</v>
      </c>
      <c r="K2" s="6">
        <v>4</v>
      </c>
    </row>
    <row r="3" spans="1:12" x14ac:dyDescent="0.25">
      <c r="A3" s="1">
        <v>9</v>
      </c>
      <c r="B3" t="s">
        <v>34</v>
      </c>
      <c r="C3" s="9" t="s">
        <v>36</v>
      </c>
      <c r="D3" s="1">
        <v>54</v>
      </c>
      <c r="E3" s="1">
        <v>9</v>
      </c>
      <c r="F3" s="1">
        <v>0</v>
      </c>
      <c r="G3" s="1">
        <v>9</v>
      </c>
      <c r="H3" s="1">
        <v>22</v>
      </c>
      <c r="I3" s="4">
        <v>0.214</v>
      </c>
      <c r="J3" s="4">
        <v>0.38900000000000001</v>
      </c>
      <c r="K3" s="6">
        <v>0</v>
      </c>
    </row>
    <row r="4" spans="1:12" x14ac:dyDescent="0.25">
      <c r="A4" s="1">
        <v>10</v>
      </c>
      <c r="B4" t="s">
        <v>37</v>
      </c>
      <c r="C4" s="9" t="s">
        <v>38</v>
      </c>
      <c r="D4" s="1">
        <v>180</v>
      </c>
      <c r="E4" s="1">
        <v>41</v>
      </c>
      <c r="F4" s="1">
        <v>1</v>
      </c>
      <c r="G4" s="1">
        <v>13</v>
      </c>
      <c r="H4" s="1">
        <v>42</v>
      </c>
      <c r="I4" s="4">
        <v>0.26800000000000002</v>
      </c>
      <c r="J4" s="4">
        <v>0.38300000000000001</v>
      </c>
      <c r="K4" s="6">
        <v>12</v>
      </c>
    </row>
    <row r="5" spans="1:12" x14ac:dyDescent="0.25">
      <c r="A5" s="1">
        <v>12</v>
      </c>
      <c r="B5" t="s">
        <v>44</v>
      </c>
      <c r="C5" s="9" t="s">
        <v>45</v>
      </c>
      <c r="D5" s="1">
        <v>197</v>
      </c>
      <c r="E5" s="1">
        <v>61</v>
      </c>
      <c r="F5" s="1">
        <v>4</v>
      </c>
      <c r="G5" s="1">
        <v>15</v>
      </c>
      <c r="H5" s="1">
        <v>31</v>
      </c>
      <c r="I5" s="4">
        <v>0.36499999999999999</v>
      </c>
      <c r="J5" s="4">
        <v>0.443</v>
      </c>
      <c r="K5" s="6">
        <v>25</v>
      </c>
    </row>
    <row r="6" spans="1:12" x14ac:dyDescent="0.25">
      <c r="A6" s="1">
        <v>13</v>
      </c>
      <c r="B6" t="s">
        <v>47</v>
      </c>
      <c r="C6" s="9" t="s">
        <v>48</v>
      </c>
      <c r="D6" s="1"/>
      <c r="E6" s="1"/>
      <c r="F6" s="1"/>
      <c r="G6" s="1"/>
      <c r="H6" s="1"/>
      <c r="I6" s="4"/>
      <c r="J6" s="4"/>
      <c r="K6" s="6"/>
      <c r="L6" t="s">
        <v>49</v>
      </c>
    </row>
    <row r="7" spans="1:12" x14ac:dyDescent="0.25">
      <c r="A7" s="1">
        <v>14</v>
      </c>
      <c r="B7" t="s">
        <v>50</v>
      </c>
      <c r="C7" s="9" t="s">
        <v>51</v>
      </c>
      <c r="D7" s="1">
        <v>196</v>
      </c>
      <c r="E7" s="1">
        <v>41</v>
      </c>
      <c r="F7" s="1">
        <v>4</v>
      </c>
      <c r="G7" s="1">
        <v>35</v>
      </c>
      <c r="H7" s="1">
        <v>45</v>
      </c>
      <c r="I7" s="4">
        <v>0.30599999999999999</v>
      </c>
      <c r="J7" s="4">
        <v>0.49199999999999999</v>
      </c>
      <c r="K7" s="6">
        <v>8</v>
      </c>
    </row>
    <row r="8" spans="1:12" x14ac:dyDescent="0.25">
      <c r="A8" s="1">
        <v>19</v>
      </c>
      <c r="B8" t="s">
        <v>61</v>
      </c>
      <c r="C8" s="9" t="s">
        <v>62</v>
      </c>
      <c r="D8" s="1">
        <v>84</v>
      </c>
      <c r="E8" s="1">
        <v>25</v>
      </c>
      <c r="F8" s="1">
        <v>0</v>
      </c>
      <c r="G8" s="1">
        <v>3</v>
      </c>
      <c r="H8" s="1">
        <v>13</v>
      </c>
      <c r="I8" s="4">
        <v>0.32900000000000001</v>
      </c>
      <c r="J8" s="4">
        <v>0.35399999999999998</v>
      </c>
      <c r="K8" s="6">
        <v>5</v>
      </c>
    </row>
    <row r="9" spans="1:12" x14ac:dyDescent="0.25">
      <c r="A9" s="1">
        <v>20</v>
      </c>
      <c r="B9" t="s">
        <v>63</v>
      </c>
      <c r="C9" s="9" t="s">
        <v>54</v>
      </c>
      <c r="D9" s="1"/>
      <c r="E9" s="1"/>
      <c r="F9" s="1"/>
      <c r="G9" s="1"/>
      <c r="H9" s="1"/>
      <c r="I9" s="4"/>
      <c r="J9" s="4"/>
      <c r="K9" s="6"/>
      <c r="L9" t="s">
        <v>49</v>
      </c>
    </row>
    <row r="10" spans="1:12" x14ac:dyDescent="0.25">
      <c r="A10" s="1">
        <v>21</v>
      </c>
      <c r="B10" t="s">
        <v>64</v>
      </c>
      <c r="C10" s="9" t="s">
        <v>66</v>
      </c>
      <c r="D10" s="1">
        <v>165</v>
      </c>
      <c r="E10" s="1">
        <v>43</v>
      </c>
      <c r="F10" s="1">
        <v>3</v>
      </c>
      <c r="G10" s="1">
        <v>18</v>
      </c>
      <c r="H10" s="1">
        <v>22</v>
      </c>
      <c r="I10" s="4">
        <v>0.33600000000000002</v>
      </c>
      <c r="J10" s="4">
        <v>0.42699999999999999</v>
      </c>
      <c r="K10" s="6">
        <v>2</v>
      </c>
      <c r="L10" t="s">
        <v>67</v>
      </c>
    </row>
    <row r="11" spans="1:12" x14ac:dyDescent="0.25">
      <c r="A11" s="1">
        <v>26</v>
      </c>
      <c r="B11" t="s">
        <v>76</v>
      </c>
      <c r="C11" s="9" t="s">
        <v>78</v>
      </c>
      <c r="D11" s="1">
        <v>3</v>
      </c>
      <c r="E11" s="1">
        <v>0</v>
      </c>
      <c r="F11" s="1">
        <v>0</v>
      </c>
      <c r="G11" s="1">
        <v>1</v>
      </c>
      <c r="H11" s="1">
        <v>2</v>
      </c>
      <c r="I11" s="10">
        <v>0</v>
      </c>
      <c r="J11" s="10">
        <v>0.33300000000000002</v>
      </c>
      <c r="K11" s="6">
        <v>0</v>
      </c>
      <c r="L11" s="4"/>
    </row>
    <row r="12" spans="1:12" x14ac:dyDescent="0.25">
      <c r="A12" s="1">
        <v>27</v>
      </c>
      <c r="B12" t="s">
        <v>79</v>
      </c>
      <c r="C12" s="9" t="s">
        <v>58</v>
      </c>
      <c r="D12" s="1">
        <v>26</v>
      </c>
      <c r="E12" s="1">
        <v>7</v>
      </c>
      <c r="F12" s="1">
        <v>1</v>
      </c>
      <c r="G12" s="1">
        <v>2</v>
      </c>
      <c r="H12" s="1">
        <v>8</v>
      </c>
      <c r="I12" s="4">
        <v>0.29199999999999998</v>
      </c>
      <c r="J12" s="4">
        <v>0.34599999999999997</v>
      </c>
      <c r="K12" s="6">
        <v>0</v>
      </c>
    </row>
    <row r="13" spans="1:12" x14ac:dyDescent="0.25">
      <c r="A13" s="1">
        <v>28</v>
      </c>
      <c r="B13" t="s">
        <v>80</v>
      </c>
      <c r="C13" s="9" t="s">
        <v>14</v>
      </c>
      <c r="D13" s="1">
        <v>203</v>
      </c>
      <c r="E13" s="1">
        <v>55</v>
      </c>
      <c r="F13" s="1">
        <v>6</v>
      </c>
      <c r="G13" s="1">
        <v>25</v>
      </c>
      <c r="H13" s="1">
        <v>25</v>
      </c>
      <c r="I13" s="4">
        <v>0.33500000000000002</v>
      </c>
      <c r="J13" s="4">
        <v>0.436</v>
      </c>
      <c r="K13" s="6">
        <v>0</v>
      </c>
    </row>
    <row r="14" spans="1:12" x14ac:dyDescent="0.25">
      <c r="A14" s="1">
        <v>31</v>
      </c>
      <c r="B14" t="s">
        <v>83</v>
      </c>
      <c r="C14" s="9" t="s">
        <v>84</v>
      </c>
      <c r="D14" s="1"/>
      <c r="E14" s="1"/>
      <c r="F14" s="1"/>
      <c r="G14" s="1"/>
      <c r="H14" s="1"/>
      <c r="I14" s="4"/>
      <c r="J14" s="4"/>
      <c r="K14" s="6"/>
      <c r="L14" t="s">
        <v>49</v>
      </c>
    </row>
    <row r="15" spans="1:12" x14ac:dyDescent="0.25">
      <c r="A15" s="1">
        <v>32</v>
      </c>
      <c r="B15" t="s">
        <v>85</v>
      </c>
      <c r="C15" s="9" t="s">
        <v>78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4">
        <v>1</v>
      </c>
      <c r="J15" s="4">
        <v>1</v>
      </c>
      <c r="K15" s="6">
        <v>0</v>
      </c>
    </row>
    <row r="16" spans="1:12" x14ac:dyDescent="0.25">
      <c r="A16" s="1">
        <v>84</v>
      </c>
      <c r="B16" t="s">
        <v>91</v>
      </c>
      <c r="C16" s="9" t="s">
        <v>92</v>
      </c>
      <c r="D16" s="1">
        <v>310</v>
      </c>
      <c r="E16" s="1">
        <v>88</v>
      </c>
      <c r="F16" s="1">
        <v>9</v>
      </c>
      <c r="G16" s="1">
        <v>26</v>
      </c>
      <c r="H16" s="1">
        <v>10</v>
      </c>
      <c r="I16" s="4">
        <v>0.34499999999999997</v>
      </c>
      <c r="J16" s="4">
        <v>0.48699999999999999</v>
      </c>
      <c r="K16" s="6">
        <v>10</v>
      </c>
      <c r="L16" t="s">
        <v>93</v>
      </c>
    </row>
    <row r="17" spans="1:12" x14ac:dyDescent="0.25">
      <c r="A17" s="1">
        <v>85</v>
      </c>
      <c r="B17" t="s">
        <v>94</v>
      </c>
      <c r="C17" s="9" t="s">
        <v>95</v>
      </c>
      <c r="D17" s="1">
        <v>25</v>
      </c>
      <c r="E17" s="1">
        <v>3</v>
      </c>
      <c r="F17" s="1">
        <v>1</v>
      </c>
      <c r="G17" s="1">
        <v>2</v>
      </c>
      <c r="H17" s="1">
        <v>9</v>
      </c>
      <c r="I17" s="4">
        <v>0.14299999999999999</v>
      </c>
      <c r="J17" s="4">
        <v>0.20799999999999999</v>
      </c>
      <c r="K17" s="6"/>
    </row>
    <row r="18" spans="1:12" x14ac:dyDescent="0.25">
      <c r="A18" s="1">
        <v>89</v>
      </c>
      <c r="B18" t="s">
        <v>98</v>
      </c>
      <c r="C18" s="9" t="s">
        <v>99</v>
      </c>
      <c r="D18" s="1">
        <v>222</v>
      </c>
      <c r="E18" s="1">
        <v>51</v>
      </c>
      <c r="F18" s="1">
        <v>5</v>
      </c>
      <c r="G18" s="1">
        <v>33</v>
      </c>
      <c r="H18" s="1">
        <v>8</v>
      </c>
      <c r="I18" s="1">
        <v>0.29499999999999998</v>
      </c>
      <c r="J18" s="1">
        <v>0.42499999999999999</v>
      </c>
      <c r="K18" s="6">
        <v>1</v>
      </c>
    </row>
    <row r="19" spans="1:12" x14ac:dyDescent="0.25">
      <c r="A19" s="1">
        <v>93</v>
      </c>
      <c r="B19" t="s">
        <v>102</v>
      </c>
      <c r="C19" s="9" t="s">
        <v>103</v>
      </c>
      <c r="D19" s="1">
        <v>228</v>
      </c>
      <c r="E19" s="1">
        <v>68</v>
      </c>
      <c r="F19" s="1">
        <v>3</v>
      </c>
      <c r="G19" s="1">
        <v>10</v>
      </c>
      <c r="H19" s="1">
        <v>37</v>
      </c>
      <c r="I19" s="4">
        <v>0.307</v>
      </c>
      <c r="J19" s="4">
        <v>0.34200000000000003</v>
      </c>
      <c r="K19" s="6">
        <v>0</v>
      </c>
      <c r="L19" t="s">
        <v>105</v>
      </c>
    </row>
    <row r="20" spans="1:12" x14ac:dyDescent="0.25">
      <c r="A20" s="1">
        <v>95</v>
      </c>
      <c r="B20" t="s">
        <v>104</v>
      </c>
      <c r="C20" s="9" t="s">
        <v>103</v>
      </c>
      <c r="D20" s="1">
        <v>233</v>
      </c>
      <c r="E20" s="1">
        <v>61</v>
      </c>
      <c r="F20" s="1">
        <v>6</v>
      </c>
      <c r="G20" s="1">
        <v>40</v>
      </c>
      <c r="H20" s="1">
        <v>35</v>
      </c>
      <c r="I20" s="4">
        <v>0.311</v>
      </c>
      <c r="J20" s="4">
        <v>0.443</v>
      </c>
      <c r="K20" s="6">
        <v>8</v>
      </c>
      <c r="L20" t="s">
        <v>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96D-8F5C-4826-8543-DECC32E3C570}">
  <dimension ref="A1:K19"/>
  <sheetViews>
    <sheetView workbookViewId="0">
      <selection activeCell="L1" sqref="L1:L1048576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</cols>
  <sheetData>
    <row r="1" spans="1:11" x14ac:dyDescent="0.25">
      <c r="A1" s="12" t="s">
        <v>0</v>
      </c>
      <c r="B1" s="14" t="s">
        <v>1</v>
      </c>
      <c r="C1" s="12" t="s">
        <v>15</v>
      </c>
      <c r="D1" s="15" t="s">
        <v>2</v>
      </c>
      <c r="E1" s="12" t="s">
        <v>3</v>
      </c>
      <c r="F1" s="12" t="s">
        <v>5</v>
      </c>
      <c r="G1" s="12" t="s">
        <v>6</v>
      </c>
      <c r="H1" s="12" t="s">
        <v>8</v>
      </c>
      <c r="I1" s="12" t="s">
        <v>9</v>
      </c>
      <c r="J1" s="12" t="s">
        <v>10</v>
      </c>
      <c r="K1" s="12" t="s">
        <v>11</v>
      </c>
    </row>
    <row r="2" spans="1:11" x14ac:dyDescent="0.25">
      <c r="A2" s="1">
        <v>2</v>
      </c>
      <c r="B2" t="s">
        <v>107</v>
      </c>
      <c r="C2" s="1" t="s">
        <v>16</v>
      </c>
      <c r="D2" s="9" t="s">
        <v>108</v>
      </c>
      <c r="E2" s="1">
        <v>3.65</v>
      </c>
      <c r="F2" s="1">
        <v>24.2</v>
      </c>
      <c r="G2" s="1">
        <v>26</v>
      </c>
      <c r="H2" s="1">
        <v>10</v>
      </c>
      <c r="I2" s="1">
        <v>0</v>
      </c>
      <c r="J2" s="1">
        <v>14</v>
      </c>
      <c r="K2" s="1">
        <v>27</v>
      </c>
    </row>
    <row r="3" spans="1:11" x14ac:dyDescent="0.25">
      <c r="A3" s="1">
        <v>5</v>
      </c>
      <c r="B3" t="s">
        <v>111</v>
      </c>
      <c r="C3" s="1" t="s">
        <v>7</v>
      </c>
      <c r="D3" s="9" t="s">
        <v>112</v>
      </c>
      <c r="E3" s="1">
        <v>2.81</v>
      </c>
      <c r="F3" s="1">
        <v>16</v>
      </c>
      <c r="G3" s="1">
        <v>10</v>
      </c>
      <c r="H3" s="1">
        <v>5</v>
      </c>
      <c r="I3" s="1">
        <v>1</v>
      </c>
      <c r="J3" s="1">
        <v>4</v>
      </c>
      <c r="K3" s="1">
        <v>30</v>
      </c>
    </row>
    <row r="4" spans="1:11" x14ac:dyDescent="0.25">
      <c r="A4" s="1">
        <v>7</v>
      </c>
      <c r="B4" t="s">
        <v>113</v>
      </c>
      <c r="C4" s="1" t="s">
        <v>7</v>
      </c>
      <c r="D4" s="9" t="s">
        <v>88</v>
      </c>
      <c r="E4" s="1">
        <v>3.05</v>
      </c>
      <c r="F4" s="1">
        <v>41.1</v>
      </c>
      <c r="G4" s="1">
        <v>35</v>
      </c>
      <c r="H4" s="1">
        <v>14</v>
      </c>
      <c r="I4" s="1">
        <v>2</v>
      </c>
      <c r="J4" s="1">
        <v>25</v>
      </c>
      <c r="K4" s="1">
        <v>47</v>
      </c>
    </row>
    <row r="5" spans="1:11" x14ac:dyDescent="0.25">
      <c r="A5" s="1">
        <v>10</v>
      </c>
      <c r="B5" t="s">
        <v>114</v>
      </c>
      <c r="C5" s="1" t="s">
        <v>16</v>
      </c>
      <c r="D5" s="9" t="s">
        <v>112</v>
      </c>
      <c r="E5" s="1">
        <v>7.26</v>
      </c>
      <c r="F5" s="1">
        <v>57</v>
      </c>
      <c r="G5" s="1">
        <v>76</v>
      </c>
      <c r="H5" s="1">
        <v>46</v>
      </c>
      <c r="I5" s="1">
        <v>10</v>
      </c>
      <c r="J5" s="1">
        <v>27</v>
      </c>
      <c r="K5" s="1">
        <v>42</v>
      </c>
    </row>
    <row r="6" spans="1:11" x14ac:dyDescent="0.25">
      <c r="A6" s="1">
        <v>13</v>
      </c>
      <c r="B6" t="s">
        <v>117</v>
      </c>
      <c r="C6" s="1" t="s">
        <v>7</v>
      </c>
      <c r="D6" s="9" t="s">
        <v>45</v>
      </c>
      <c r="E6" s="1">
        <v>3.83</v>
      </c>
      <c r="F6" s="1">
        <v>44.2</v>
      </c>
      <c r="G6" s="1">
        <v>38</v>
      </c>
      <c r="H6" s="1">
        <v>19</v>
      </c>
      <c r="I6" s="1">
        <v>5</v>
      </c>
      <c r="J6" s="1">
        <v>28</v>
      </c>
      <c r="K6" s="1">
        <v>63</v>
      </c>
    </row>
    <row r="7" spans="1:11" x14ac:dyDescent="0.25">
      <c r="A7" s="1">
        <v>14</v>
      </c>
      <c r="B7" t="s">
        <v>118</v>
      </c>
      <c r="C7" s="1" t="s">
        <v>7</v>
      </c>
      <c r="D7" s="9" t="s">
        <v>58</v>
      </c>
      <c r="E7" s="5">
        <v>3.24</v>
      </c>
      <c r="F7" s="1">
        <v>16.2</v>
      </c>
      <c r="G7" s="1">
        <v>19</v>
      </c>
      <c r="H7" s="1">
        <v>6</v>
      </c>
      <c r="I7" s="1">
        <v>0</v>
      </c>
      <c r="J7" s="1">
        <v>3</v>
      </c>
      <c r="K7" s="1">
        <v>21</v>
      </c>
    </row>
    <row r="8" spans="1:11" x14ac:dyDescent="0.25">
      <c r="A8" s="1">
        <v>15</v>
      </c>
      <c r="B8" t="s">
        <v>119</v>
      </c>
      <c r="C8" s="1" t="s">
        <v>7</v>
      </c>
      <c r="D8" s="9" t="s">
        <v>120</v>
      </c>
      <c r="E8" s="1">
        <v>6.29</v>
      </c>
      <c r="F8" s="1">
        <v>68.2</v>
      </c>
      <c r="G8" s="1">
        <v>74</v>
      </c>
      <c r="H8" s="1">
        <v>48</v>
      </c>
      <c r="I8" s="1">
        <v>11</v>
      </c>
      <c r="J8" s="1">
        <v>47</v>
      </c>
      <c r="K8" s="1">
        <v>79</v>
      </c>
    </row>
    <row r="9" spans="1:11" x14ac:dyDescent="0.25">
      <c r="A9" s="1">
        <v>19</v>
      </c>
      <c r="B9" t="s">
        <v>128</v>
      </c>
      <c r="C9" s="1" t="s">
        <v>7</v>
      </c>
      <c r="D9" s="9" t="s">
        <v>120</v>
      </c>
      <c r="E9" s="5">
        <v>7.12</v>
      </c>
      <c r="F9" s="1">
        <v>36.200000000000003</v>
      </c>
      <c r="G9" s="1">
        <v>42</v>
      </c>
      <c r="H9" s="1">
        <v>29</v>
      </c>
      <c r="I9" s="1">
        <v>1</v>
      </c>
      <c r="J9" s="1">
        <v>17</v>
      </c>
      <c r="K9" s="1">
        <v>30</v>
      </c>
    </row>
    <row r="10" spans="1:11" x14ac:dyDescent="0.25">
      <c r="A10" s="1">
        <v>20</v>
      </c>
      <c r="B10" t="s">
        <v>129</v>
      </c>
      <c r="C10" s="1" t="s">
        <v>7</v>
      </c>
      <c r="D10" s="9" t="s">
        <v>130</v>
      </c>
      <c r="E10" s="11" t="s">
        <v>125</v>
      </c>
      <c r="F10" s="11" t="s">
        <v>125</v>
      </c>
      <c r="G10" s="11" t="s">
        <v>125</v>
      </c>
      <c r="H10" s="11" t="s">
        <v>125</v>
      </c>
      <c r="I10" s="11" t="s">
        <v>125</v>
      </c>
      <c r="J10" s="11" t="s">
        <v>125</v>
      </c>
      <c r="K10" s="11" t="s">
        <v>125</v>
      </c>
    </row>
    <row r="11" spans="1:11" x14ac:dyDescent="0.25">
      <c r="A11" s="1">
        <v>23</v>
      </c>
      <c r="B11" t="s">
        <v>135</v>
      </c>
      <c r="C11" s="1" t="s">
        <v>16</v>
      </c>
      <c r="D11" s="9" t="s">
        <v>136</v>
      </c>
      <c r="E11" s="1">
        <v>3.55</v>
      </c>
      <c r="F11" s="1">
        <v>63.1</v>
      </c>
      <c r="G11" s="1">
        <v>61</v>
      </c>
      <c r="H11" s="1">
        <v>25</v>
      </c>
      <c r="I11" s="1">
        <v>6</v>
      </c>
      <c r="J11" s="1">
        <v>32</v>
      </c>
      <c r="K11" s="1">
        <v>55</v>
      </c>
    </row>
    <row r="12" spans="1:11" x14ac:dyDescent="0.25">
      <c r="A12" s="1">
        <v>25</v>
      </c>
      <c r="B12" t="s">
        <v>138</v>
      </c>
      <c r="C12" s="1" t="s">
        <v>7</v>
      </c>
      <c r="D12" s="9" t="s">
        <v>139</v>
      </c>
      <c r="E12" s="1">
        <v>8.84</v>
      </c>
      <c r="F12" s="1">
        <v>19.100000000000001</v>
      </c>
      <c r="G12" s="1">
        <v>20</v>
      </c>
      <c r="H12" s="1">
        <v>19</v>
      </c>
      <c r="I12" s="1">
        <v>1</v>
      </c>
      <c r="J12" s="1">
        <v>21</v>
      </c>
      <c r="K12" s="1">
        <v>16</v>
      </c>
    </row>
    <row r="13" spans="1:11" x14ac:dyDescent="0.25">
      <c r="A13" s="1">
        <v>28</v>
      </c>
      <c r="B13" t="s">
        <v>145</v>
      </c>
      <c r="C13" s="1" t="s">
        <v>7</v>
      </c>
      <c r="D13" s="9" t="s">
        <v>144</v>
      </c>
      <c r="E13" s="1">
        <v>19.29</v>
      </c>
      <c r="F13" s="1">
        <v>4.2</v>
      </c>
      <c r="G13" s="1">
        <v>11</v>
      </c>
      <c r="H13" s="1">
        <v>10</v>
      </c>
      <c r="I13" s="1">
        <v>1</v>
      </c>
      <c r="J13" s="1">
        <v>5</v>
      </c>
      <c r="K13" s="1">
        <v>2</v>
      </c>
    </row>
    <row r="14" spans="1:11" x14ac:dyDescent="0.25">
      <c r="A14" s="1">
        <v>32</v>
      </c>
      <c r="B14" t="s">
        <v>146</v>
      </c>
      <c r="C14" s="1" t="s">
        <v>16</v>
      </c>
      <c r="D14" s="9" t="s">
        <v>147</v>
      </c>
      <c r="E14" s="5">
        <v>10.8</v>
      </c>
      <c r="F14" s="1">
        <v>8.1</v>
      </c>
      <c r="G14" s="1">
        <v>14</v>
      </c>
      <c r="H14" s="1">
        <v>10</v>
      </c>
      <c r="I14" s="6">
        <v>0</v>
      </c>
      <c r="J14" s="6">
        <v>11</v>
      </c>
      <c r="K14" s="6">
        <v>4</v>
      </c>
    </row>
    <row r="15" spans="1:11" x14ac:dyDescent="0.25">
      <c r="A15" s="1">
        <v>34</v>
      </c>
      <c r="B15" t="s">
        <v>150</v>
      </c>
      <c r="C15" s="1" t="s">
        <v>16</v>
      </c>
      <c r="D15" s="9" t="s">
        <v>151</v>
      </c>
      <c r="E15" s="1">
        <v>7.59</v>
      </c>
      <c r="F15" s="1">
        <v>21.1</v>
      </c>
      <c r="G15" s="1">
        <v>29</v>
      </c>
      <c r="H15" s="1">
        <v>18</v>
      </c>
      <c r="I15" s="1">
        <v>4</v>
      </c>
      <c r="J15" s="1">
        <v>12</v>
      </c>
      <c r="K15" s="1">
        <v>13</v>
      </c>
    </row>
    <row r="16" spans="1:11" x14ac:dyDescent="0.25">
      <c r="A16" s="1">
        <v>35</v>
      </c>
      <c r="B16" t="s">
        <v>152</v>
      </c>
      <c r="C16" s="1" t="s">
        <v>16</v>
      </c>
      <c r="D16" s="9" t="s">
        <v>153</v>
      </c>
      <c r="E16" s="1">
        <v>3.44</v>
      </c>
      <c r="F16" s="1">
        <v>36.200000000000003</v>
      </c>
      <c r="G16" s="1">
        <v>38</v>
      </c>
      <c r="H16" s="1">
        <v>14</v>
      </c>
      <c r="I16" s="1">
        <v>3</v>
      </c>
      <c r="J16" s="1">
        <v>11</v>
      </c>
      <c r="K16" s="1">
        <v>27</v>
      </c>
    </row>
    <row r="17" spans="1:11" x14ac:dyDescent="0.25">
      <c r="A17" s="1">
        <v>36</v>
      </c>
      <c r="B17" t="s">
        <v>154</v>
      </c>
      <c r="C17" s="1" t="s">
        <v>16</v>
      </c>
      <c r="D17" s="9" t="s">
        <v>155</v>
      </c>
      <c r="E17" s="5">
        <v>13.5</v>
      </c>
      <c r="F17" s="1">
        <v>2.2000000000000002</v>
      </c>
      <c r="G17" s="1">
        <v>4</v>
      </c>
      <c r="H17" s="1">
        <v>4</v>
      </c>
      <c r="I17" s="1">
        <v>0</v>
      </c>
      <c r="J17" s="1">
        <v>2</v>
      </c>
      <c r="K17" s="1">
        <v>3</v>
      </c>
    </row>
    <row r="18" spans="1:11" x14ac:dyDescent="0.25">
      <c r="A18" s="1">
        <v>38</v>
      </c>
      <c r="B18" t="s">
        <v>158</v>
      </c>
      <c r="C18" s="1" t="s">
        <v>7</v>
      </c>
      <c r="D18" s="9" t="s">
        <v>139</v>
      </c>
      <c r="E18" s="1">
        <v>18.559999999999999</v>
      </c>
      <c r="F18" s="1">
        <v>5.0999999999999996</v>
      </c>
      <c r="G18" s="1">
        <v>8</v>
      </c>
      <c r="H18" s="1">
        <v>11</v>
      </c>
      <c r="I18" s="1">
        <v>1</v>
      </c>
      <c r="J18" s="1">
        <v>8</v>
      </c>
      <c r="K18" s="1">
        <v>4</v>
      </c>
    </row>
    <row r="19" spans="1:11" x14ac:dyDescent="0.25">
      <c r="A19" s="1">
        <v>39</v>
      </c>
      <c r="B19" t="s">
        <v>159</v>
      </c>
      <c r="C19" s="1" t="s">
        <v>16</v>
      </c>
      <c r="D19" s="9" t="s">
        <v>160</v>
      </c>
      <c r="E19" s="1">
        <v>2.73</v>
      </c>
      <c r="F19" s="1">
        <v>33</v>
      </c>
      <c r="G19" s="1">
        <v>31</v>
      </c>
      <c r="H19" s="1">
        <v>10</v>
      </c>
      <c r="I19" s="1">
        <v>2</v>
      </c>
      <c r="J19" s="1">
        <v>9</v>
      </c>
      <c r="K19" s="1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FAE-69A8-44E9-B4C7-A3835864E600}">
  <dimension ref="A1:K17"/>
  <sheetViews>
    <sheetView workbookViewId="0">
      <selection activeCell="G38" sqref="G38"/>
    </sheetView>
  </sheetViews>
  <sheetFormatPr defaultRowHeight="15" x14ac:dyDescent="0.25"/>
  <cols>
    <col min="1" max="1" width="5.85546875" style="1" customWidth="1"/>
    <col min="2" max="2" width="21.85546875" customWidth="1"/>
    <col min="3" max="3" width="25.5703125" customWidth="1"/>
    <col min="12" max="12" width="45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96</v>
      </c>
      <c r="E1" s="12" t="s">
        <v>6</v>
      </c>
      <c r="F1" s="12" t="s">
        <v>9</v>
      </c>
      <c r="G1" s="12" t="s">
        <v>10</v>
      </c>
      <c r="H1" s="12" t="s">
        <v>11</v>
      </c>
      <c r="I1" s="12" t="s">
        <v>22</v>
      </c>
      <c r="J1" s="12" t="s">
        <v>23</v>
      </c>
      <c r="K1" s="13" t="s">
        <v>40</v>
      </c>
    </row>
    <row r="2" spans="1:11" x14ac:dyDescent="0.25">
      <c r="A2" s="1">
        <v>1</v>
      </c>
      <c r="B2" t="s">
        <v>106</v>
      </c>
      <c r="C2" s="9" t="s">
        <v>58</v>
      </c>
      <c r="D2" s="1">
        <v>16</v>
      </c>
      <c r="E2" s="1">
        <v>0</v>
      </c>
      <c r="F2" s="1">
        <v>0</v>
      </c>
      <c r="G2" s="1">
        <v>2</v>
      </c>
      <c r="H2" s="1">
        <v>4</v>
      </c>
      <c r="I2" s="4">
        <v>0</v>
      </c>
      <c r="J2" s="4">
        <v>0.125</v>
      </c>
      <c r="K2" s="6">
        <v>4</v>
      </c>
    </row>
    <row r="3" spans="1:11" x14ac:dyDescent="0.25">
      <c r="A3" s="1">
        <v>3</v>
      </c>
      <c r="B3" t="s">
        <v>109</v>
      </c>
      <c r="C3" s="9" t="s">
        <v>110</v>
      </c>
      <c r="D3" s="1">
        <v>242</v>
      </c>
      <c r="E3" s="1">
        <v>66</v>
      </c>
      <c r="F3" s="1">
        <v>0</v>
      </c>
      <c r="G3" s="1">
        <v>45</v>
      </c>
      <c r="H3" s="1">
        <v>17</v>
      </c>
      <c r="I3" s="4">
        <v>0.35899999999999999</v>
      </c>
      <c r="J3" s="4">
        <v>0.50600000000000001</v>
      </c>
      <c r="K3" s="6">
        <v>37</v>
      </c>
    </row>
    <row r="4" spans="1:11" x14ac:dyDescent="0.25">
      <c r="A4" s="1">
        <v>12</v>
      </c>
      <c r="B4" t="s">
        <v>115</v>
      </c>
      <c r="C4" s="9" t="s">
        <v>116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</row>
    <row r="5" spans="1:11" x14ac:dyDescent="0.25">
      <c r="A5" s="1">
        <v>16</v>
      </c>
      <c r="B5" t="s">
        <v>121</v>
      </c>
      <c r="C5" s="9" t="s">
        <v>122</v>
      </c>
      <c r="D5" s="1">
        <v>190</v>
      </c>
      <c r="E5" s="1">
        <v>52</v>
      </c>
      <c r="F5" s="1">
        <v>4</v>
      </c>
      <c r="G5" s="1">
        <v>27</v>
      </c>
      <c r="H5" s="1">
        <v>26</v>
      </c>
      <c r="I5" s="4">
        <v>0.30599999999999999</v>
      </c>
      <c r="J5" s="4">
        <v>0.40500000000000003</v>
      </c>
      <c r="K5" s="6">
        <v>3</v>
      </c>
    </row>
    <row r="6" spans="1:11" x14ac:dyDescent="0.25">
      <c r="A6" s="1">
        <v>17</v>
      </c>
      <c r="B6" t="s">
        <v>123</v>
      </c>
      <c r="C6" s="9" t="s">
        <v>124</v>
      </c>
      <c r="D6" s="11" t="s">
        <v>125</v>
      </c>
      <c r="E6" s="11" t="s">
        <v>125</v>
      </c>
      <c r="F6" s="11" t="s">
        <v>125</v>
      </c>
      <c r="G6" s="11" t="s">
        <v>125</v>
      </c>
      <c r="H6" s="11" t="s">
        <v>125</v>
      </c>
      <c r="I6" s="11" t="s">
        <v>125</v>
      </c>
      <c r="J6" s="11" t="s">
        <v>125</v>
      </c>
      <c r="K6" s="11" t="s">
        <v>125</v>
      </c>
    </row>
    <row r="7" spans="1:11" x14ac:dyDescent="0.25">
      <c r="A7" s="1">
        <v>18</v>
      </c>
      <c r="B7" t="s">
        <v>126</v>
      </c>
      <c r="C7" s="9" t="s">
        <v>127</v>
      </c>
      <c r="D7" s="1">
        <v>152</v>
      </c>
      <c r="E7" s="1">
        <v>35</v>
      </c>
      <c r="F7" s="1">
        <v>2</v>
      </c>
      <c r="G7" s="1">
        <v>10</v>
      </c>
      <c r="H7" s="1">
        <v>17</v>
      </c>
      <c r="I7" s="4">
        <v>0.26300000000000001</v>
      </c>
      <c r="J7" s="4">
        <v>0.35599999999999998</v>
      </c>
      <c r="K7" s="6">
        <v>2</v>
      </c>
    </row>
    <row r="8" spans="1:11" x14ac:dyDescent="0.25">
      <c r="A8" s="1">
        <v>21</v>
      </c>
      <c r="B8" t="s">
        <v>131</v>
      </c>
      <c r="C8" s="9" t="s">
        <v>132</v>
      </c>
      <c r="D8" s="1">
        <v>227</v>
      </c>
      <c r="E8" s="1">
        <v>76</v>
      </c>
      <c r="F8" s="1">
        <v>2</v>
      </c>
      <c r="G8" s="1">
        <v>21</v>
      </c>
      <c r="H8" s="1">
        <v>35</v>
      </c>
      <c r="I8" s="4">
        <v>0.34100000000000003</v>
      </c>
      <c r="J8" s="4">
        <v>0.42299999999999999</v>
      </c>
      <c r="K8" s="6">
        <v>8</v>
      </c>
    </row>
    <row r="9" spans="1:11" x14ac:dyDescent="0.25">
      <c r="A9" s="1">
        <v>22</v>
      </c>
      <c r="B9" t="s">
        <v>133</v>
      </c>
      <c r="C9" s="9" t="s">
        <v>134</v>
      </c>
      <c r="D9" s="1">
        <v>59</v>
      </c>
      <c r="E9" s="1">
        <v>9</v>
      </c>
      <c r="F9" s="1">
        <v>0</v>
      </c>
      <c r="G9" s="1">
        <v>16</v>
      </c>
      <c r="H9" s="1">
        <v>10</v>
      </c>
      <c r="I9" s="4">
        <v>0.23799999999999999</v>
      </c>
      <c r="J9" s="4">
        <v>0.43</v>
      </c>
      <c r="K9" s="6">
        <v>2</v>
      </c>
    </row>
    <row r="10" spans="1:11" x14ac:dyDescent="0.25">
      <c r="A10" s="1">
        <v>24</v>
      </c>
      <c r="B10" t="s">
        <v>137</v>
      </c>
      <c r="C10" s="9" t="s">
        <v>134</v>
      </c>
      <c r="D10" s="1">
        <v>206</v>
      </c>
      <c r="E10" s="1">
        <v>54</v>
      </c>
      <c r="F10" s="1">
        <v>11</v>
      </c>
      <c r="G10" s="1">
        <v>17</v>
      </c>
      <c r="H10" s="1">
        <v>33</v>
      </c>
      <c r="I10" s="4">
        <v>0.31</v>
      </c>
      <c r="J10" s="4">
        <v>0.40899999999999997</v>
      </c>
      <c r="K10" s="6">
        <v>14</v>
      </c>
    </row>
    <row r="11" spans="1:11" x14ac:dyDescent="0.25">
      <c r="A11" s="1">
        <v>26</v>
      </c>
      <c r="B11" t="s">
        <v>140</v>
      </c>
      <c r="C11" s="9" t="s">
        <v>141</v>
      </c>
      <c r="D11" s="1">
        <v>159</v>
      </c>
      <c r="E11" s="1">
        <v>49</v>
      </c>
      <c r="F11" s="1">
        <v>7</v>
      </c>
      <c r="G11" s="1">
        <v>19</v>
      </c>
      <c r="H11" s="1">
        <v>21</v>
      </c>
      <c r="I11" s="10">
        <v>0.36599999999999999</v>
      </c>
      <c r="J11" s="10">
        <v>0.45500000000000002</v>
      </c>
      <c r="K11" s="6">
        <v>1</v>
      </c>
    </row>
    <row r="12" spans="1:11" x14ac:dyDescent="0.25">
      <c r="A12" s="1">
        <v>27</v>
      </c>
      <c r="B12" t="s">
        <v>142</v>
      </c>
      <c r="C12" s="9" t="s">
        <v>143</v>
      </c>
      <c r="D12" s="1">
        <v>213</v>
      </c>
      <c r="E12" s="1">
        <v>46</v>
      </c>
      <c r="F12" s="1">
        <v>5</v>
      </c>
      <c r="G12" s="1">
        <v>26</v>
      </c>
      <c r="H12" s="1">
        <v>47</v>
      </c>
      <c r="I12" s="4">
        <v>0.26900000000000002</v>
      </c>
      <c r="J12" s="4">
        <v>0.374</v>
      </c>
      <c r="K12" s="6">
        <v>20</v>
      </c>
    </row>
    <row r="13" spans="1:11" x14ac:dyDescent="0.25">
      <c r="A13" s="1">
        <v>33</v>
      </c>
      <c r="B13" t="s">
        <v>148</v>
      </c>
      <c r="C13" t="s">
        <v>149</v>
      </c>
      <c r="D13" s="11" t="s">
        <v>125</v>
      </c>
      <c r="E13" s="11" t="s">
        <v>125</v>
      </c>
      <c r="F13" s="11" t="s">
        <v>125</v>
      </c>
      <c r="G13" s="11" t="s">
        <v>125</v>
      </c>
      <c r="H13" s="11" t="s">
        <v>125</v>
      </c>
      <c r="I13" s="11" t="s">
        <v>125</v>
      </c>
      <c r="J13" s="11" t="s">
        <v>125</v>
      </c>
      <c r="K13" s="11" t="s">
        <v>125</v>
      </c>
    </row>
    <row r="14" spans="1:11" x14ac:dyDescent="0.25">
      <c r="A14" s="1">
        <v>37</v>
      </c>
      <c r="B14" t="s">
        <v>156</v>
      </c>
      <c r="C14" s="9" t="s">
        <v>157</v>
      </c>
      <c r="D14" s="1">
        <v>176</v>
      </c>
      <c r="E14" s="1">
        <v>36</v>
      </c>
      <c r="F14" s="1">
        <v>4</v>
      </c>
      <c r="G14" s="1">
        <v>21</v>
      </c>
      <c r="H14" s="1">
        <v>44</v>
      </c>
      <c r="I14" s="4">
        <v>0.255</v>
      </c>
      <c r="J14" s="4">
        <v>0.4</v>
      </c>
      <c r="K14" s="6">
        <v>1</v>
      </c>
    </row>
    <row r="15" spans="1:11" x14ac:dyDescent="0.25">
      <c r="A15" s="1">
        <v>40</v>
      </c>
      <c r="B15" t="s">
        <v>161</v>
      </c>
      <c r="C15" s="9" t="s">
        <v>162</v>
      </c>
      <c r="D15" s="1">
        <v>241</v>
      </c>
      <c r="E15" s="1">
        <v>62</v>
      </c>
      <c r="F15" s="1">
        <v>8</v>
      </c>
      <c r="G15" s="1">
        <v>27</v>
      </c>
      <c r="H15" s="1">
        <v>52</v>
      </c>
      <c r="I15" s="4">
        <v>0.308</v>
      </c>
      <c r="J15" s="4">
        <v>0.40200000000000002</v>
      </c>
      <c r="K15" s="6">
        <v>10</v>
      </c>
    </row>
    <row r="16" spans="1:11" x14ac:dyDescent="0.25">
      <c r="A16" s="1">
        <v>50</v>
      </c>
      <c r="B16" t="s">
        <v>163</v>
      </c>
      <c r="C16" s="9" t="s">
        <v>164</v>
      </c>
      <c r="D16" s="1">
        <v>114</v>
      </c>
      <c r="E16" s="1">
        <v>32</v>
      </c>
      <c r="F16" s="1">
        <v>2</v>
      </c>
      <c r="G16" s="1">
        <v>17</v>
      </c>
      <c r="H16" s="1">
        <v>14</v>
      </c>
      <c r="I16" s="4">
        <v>0.30299999999999999</v>
      </c>
      <c r="J16" s="4">
        <v>0.41599999999999998</v>
      </c>
      <c r="K16" s="6">
        <v>1</v>
      </c>
    </row>
    <row r="17" spans="1:11" x14ac:dyDescent="0.25">
      <c r="A17" s="1">
        <v>99</v>
      </c>
      <c r="B17" t="s">
        <v>165</v>
      </c>
      <c r="C17" s="9" t="s">
        <v>155</v>
      </c>
      <c r="D17" s="1">
        <v>229</v>
      </c>
      <c r="E17" s="1">
        <v>56</v>
      </c>
      <c r="F17" s="1">
        <v>2</v>
      </c>
      <c r="G17" s="1">
        <v>21</v>
      </c>
      <c r="H17" s="1">
        <v>33</v>
      </c>
      <c r="I17" s="4">
        <v>0.28000000000000003</v>
      </c>
      <c r="J17" s="4">
        <v>0.36699999999999999</v>
      </c>
      <c r="K17" s="6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916D-F26E-4EC0-86F9-717FF32992CB}">
  <dimension ref="A1:Q19"/>
  <sheetViews>
    <sheetView workbookViewId="0">
      <selection activeCell="P13" sqref="P13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19" t="s">
        <v>0</v>
      </c>
      <c r="B1" s="20" t="s">
        <v>1</v>
      </c>
      <c r="C1" s="19" t="s">
        <v>15</v>
      </c>
      <c r="D1" s="21" t="s">
        <v>2</v>
      </c>
      <c r="E1" s="19" t="s">
        <v>3</v>
      </c>
      <c r="F1" s="19" t="s">
        <v>5</v>
      </c>
      <c r="G1" s="19" t="s">
        <v>6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197</v>
      </c>
    </row>
    <row r="2" spans="1:17" x14ac:dyDescent="0.25">
      <c r="A2" s="1">
        <v>4</v>
      </c>
      <c r="B2" t="s">
        <v>170</v>
      </c>
      <c r="C2" s="1" t="s">
        <v>7</v>
      </c>
      <c r="D2" s="9" t="s">
        <v>178</v>
      </c>
      <c r="E2" s="1">
        <v>8.4600000000000009</v>
      </c>
      <c r="F2" s="1">
        <v>22.1</v>
      </c>
      <c r="G2" s="1">
        <v>29</v>
      </c>
      <c r="H2" s="1">
        <v>21</v>
      </c>
      <c r="I2" s="1">
        <v>1</v>
      </c>
      <c r="J2" s="1">
        <v>14</v>
      </c>
      <c r="K2" s="1">
        <v>8</v>
      </c>
      <c r="L2" s="1" t="s">
        <v>171</v>
      </c>
    </row>
    <row r="3" spans="1:17" x14ac:dyDescent="0.25">
      <c r="A3" s="1">
        <v>8</v>
      </c>
      <c r="B3" t="s">
        <v>174</v>
      </c>
      <c r="C3" s="1" t="s">
        <v>7</v>
      </c>
      <c r="D3" s="9" t="s">
        <v>175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 t="s">
        <v>176</v>
      </c>
    </row>
    <row r="4" spans="1:17" x14ac:dyDescent="0.25">
      <c r="A4" s="1">
        <v>12</v>
      </c>
      <c r="B4" t="s">
        <v>181</v>
      </c>
      <c r="C4" s="1" t="s">
        <v>7</v>
      </c>
      <c r="D4" s="9" t="s">
        <v>182</v>
      </c>
      <c r="E4" s="1">
        <v>6.33</v>
      </c>
      <c r="F4" s="1">
        <v>21.1</v>
      </c>
      <c r="G4" s="1">
        <v>13</v>
      </c>
      <c r="H4" s="1">
        <v>15</v>
      </c>
      <c r="I4" s="1">
        <v>1</v>
      </c>
      <c r="J4" s="1">
        <v>16</v>
      </c>
      <c r="K4" s="1">
        <v>30</v>
      </c>
      <c r="L4" s="1" t="s">
        <v>183</v>
      </c>
    </row>
    <row r="5" spans="1:17" x14ac:dyDescent="0.25">
      <c r="A5" s="1">
        <v>17</v>
      </c>
      <c r="B5" t="s">
        <v>186</v>
      </c>
      <c r="C5" s="1" t="s">
        <v>7</v>
      </c>
      <c r="D5" s="9" t="s">
        <v>187</v>
      </c>
      <c r="E5" s="5">
        <v>6</v>
      </c>
      <c r="F5" s="16">
        <v>3</v>
      </c>
      <c r="G5" s="1">
        <v>2</v>
      </c>
      <c r="H5" s="1">
        <v>2</v>
      </c>
      <c r="I5" s="1">
        <v>0</v>
      </c>
      <c r="J5" s="1">
        <v>3</v>
      </c>
      <c r="K5" s="1">
        <v>4</v>
      </c>
      <c r="L5" s="1" t="s">
        <v>188</v>
      </c>
    </row>
    <row r="6" spans="1:17" x14ac:dyDescent="0.25">
      <c r="A6" s="1">
        <v>18</v>
      </c>
      <c r="B6" t="s">
        <v>189</v>
      </c>
      <c r="C6" s="1" t="s">
        <v>7</v>
      </c>
      <c r="D6" s="9" t="s">
        <v>190</v>
      </c>
      <c r="E6" s="1">
        <v>21.94</v>
      </c>
      <c r="F6" s="1">
        <v>5.0999999999999996</v>
      </c>
      <c r="G6" s="1">
        <v>7</v>
      </c>
      <c r="H6" s="1">
        <v>13</v>
      </c>
      <c r="I6" s="1">
        <v>1</v>
      </c>
      <c r="J6" s="1">
        <v>6</v>
      </c>
      <c r="K6" s="1">
        <v>2</v>
      </c>
      <c r="L6" s="1" t="s">
        <v>191</v>
      </c>
      <c r="Q6" s="23"/>
    </row>
    <row r="7" spans="1:17" x14ac:dyDescent="0.25">
      <c r="A7" s="1">
        <v>19</v>
      </c>
      <c r="B7" t="s">
        <v>192</v>
      </c>
      <c r="C7" s="1" t="s">
        <v>16</v>
      </c>
      <c r="D7" s="9" t="s">
        <v>190</v>
      </c>
      <c r="E7" s="5">
        <v>7.55</v>
      </c>
      <c r="F7" s="1">
        <v>47.2</v>
      </c>
      <c r="G7" s="1">
        <v>62</v>
      </c>
      <c r="H7" s="1">
        <v>40</v>
      </c>
      <c r="I7" s="1">
        <v>1</v>
      </c>
      <c r="J7" s="1">
        <v>29</v>
      </c>
      <c r="K7" s="1">
        <v>38</v>
      </c>
      <c r="L7" s="1" t="s">
        <v>193</v>
      </c>
      <c r="Q7" s="23"/>
    </row>
    <row r="8" spans="1:17" x14ac:dyDescent="0.25">
      <c r="A8" s="1">
        <v>20</v>
      </c>
      <c r="B8" t="s">
        <v>194</v>
      </c>
      <c r="C8" s="1" t="s">
        <v>7</v>
      </c>
      <c r="D8" s="9" t="s">
        <v>195</v>
      </c>
      <c r="E8" s="1">
        <v>4.29</v>
      </c>
      <c r="F8" s="1">
        <v>77.2</v>
      </c>
      <c r="G8" s="1">
        <v>70</v>
      </c>
      <c r="H8" s="1">
        <v>37</v>
      </c>
      <c r="I8" s="1">
        <v>7</v>
      </c>
      <c r="J8" s="1">
        <v>22</v>
      </c>
      <c r="K8" s="1">
        <v>88</v>
      </c>
      <c r="L8" s="1" t="s">
        <v>196</v>
      </c>
      <c r="Q8" s="23"/>
    </row>
    <row r="9" spans="1:17" x14ac:dyDescent="0.25">
      <c r="A9" s="1">
        <v>22</v>
      </c>
      <c r="B9" t="s">
        <v>199</v>
      </c>
      <c r="C9" s="1" t="s">
        <v>16</v>
      </c>
      <c r="D9" s="9" t="s">
        <v>200</v>
      </c>
      <c r="E9" s="5">
        <v>6.75</v>
      </c>
      <c r="F9" s="1">
        <v>14.2</v>
      </c>
      <c r="G9" s="1">
        <v>20</v>
      </c>
      <c r="H9" s="1">
        <v>11</v>
      </c>
      <c r="I9" s="1">
        <v>1</v>
      </c>
      <c r="J9" s="1">
        <v>10</v>
      </c>
      <c r="K9" s="1">
        <v>16</v>
      </c>
      <c r="L9" s="18" t="s">
        <v>201</v>
      </c>
      <c r="Q9" s="23"/>
    </row>
    <row r="10" spans="1:17" x14ac:dyDescent="0.25">
      <c r="A10" s="1">
        <v>23</v>
      </c>
      <c r="B10" t="s">
        <v>202</v>
      </c>
      <c r="C10" s="1" t="s">
        <v>16</v>
      </c>
      <c r="D10" s="9" t="s">
        <v>203</v>
      </c>
      <c r="E10" s="11">
        <v>4.13</v>
      </c>
      <c r="F10" s="17">
        <v>21</v>
      </c>
      <c r="G10" s="11">
        <v>22</v>
      </c>
      <c r="H10" s="11">
        <v>12</v>
      </c>
      <c r="I10" s="11">
        <v>0</v>
      </c>
      <c r="J10" s="11">
        <v>22</v>
      </c>
      <c r="K10" s="11">
        <v>24</v>
      </c>
      <c r="L10" s="18" t="s">
        <v>204</v>
      </c>
      <c r="Q10" s="23"/>
    </row>
    <row r="11" spans="1:17" x14ac:dyDescent="0.25">
      <c r="A11" s="1">
        <v>25</v>
      </c>
      <c r="B11" t="s">
        <v>208</v>
      </c>
      <c r="C11" s="1" t="s">
        <v>7</v>
      </c>
      <c r="D11" s="9" t="s">
        <v>209</v>
      </c>
      <c r="E11" s="1">
        <v>12.46</v>
      </c>
      <c r="F11" s="1">
        <v>21.2</v>
      </c>
      <c r="G11" s="1">
        <v>35</v>
      </c>
      <c r="H11" s="1">
        <v>30</v>
      </c>
      <c r="I11" s="1">
        <v>7</v>
      </c>
      <c r="J11" s="1">
        <v>16</v>
      </c>
      <c r="K11" s="1">
        <v>19</v>
      </c>
      <c r="L11" s="1" t="s">
        <v>210</v>
      </c>
      <c r="Q11" s="23"/>
    </row>
    <row r="12" spans="1:17" x14ac:dyDescent="0.25">
      <c r="A12" s="1">
        <v>26</v>
      </c>
      <c r="B12" t="s">
        <v>211</v>
      </c>
      <c r="C12" s="1" t="s">
        <v>7</v>
      </c>
      <c r="D12" s="9" t="s">
        <v>141</v>
      </c>
      <c r="E12" s="1">
        <v>3.68</v>
      </c>
      <c r="F12" s="1">
        <v>14.2</v>
      </c>
      <c r="G12" s="1">
        <v>14</v>
      </c>
      <c r="H12" s="1">
        <v>6</v>
      </c>
      <c r="I12" s="1">
        <v>1</v>
      </c>
      <c r="J12" s="1">
        <v>6</v>
      </c>
      <c r="K12" s="1">
        <v>16</v>
      </c>
      <c r="L12" s="18" t="s">
        <v>212</v>
      </c>
    </row>
    <row r="13" spans="1:17" x14ac:dyDescent="0.25">
      <c r="A13" s="1">
        <v>27</v>
      </c>
      <c r="B13" t="s">
        <v>215</v>
      </c>
      <c r="C13" s="1" t="s">
        <v>7</v>
      </c>
      <c r="D13" s="9" t="s">
        <v>216</v>
      </c>
      <c r="E13" s="1">
        <v>3.86</v>
      </c>
      <c r="F13" s="16">
        <v>7</v>
      </c>
      <c r="G13" s="1">
        <v>5</v>
      </c>
      <c r="H13" s="1">
        <v>3</v>
      </c>
      <c r="I13" s="1">
        <v>0</v>
      </c>
      <c r="J13" s="1">
        <v>6</v>
      </c>
      <c r="K13" s="1">
        <v>7</v>
      </c>
      <c r="L13" s="1" t="s">
        <v>193</v>
      </c>
    </row>
    <row r="14" spans="1:17" x14ac:dyDescent="0.25">
      <c r="A14" s="1">
        <v>29</v>
      </c>
      <c r="B14" t="s">
        <v>217</v>
      </c>
      <c r="C14" s="1" t="s">
        <v>7</v>
      </c>
      <c r="D14" s="9" t="s">
        <v>218</v>
      </c>
      <c r="E14" s="5">
        <v>2.54</v>
      </c>
      <c r="F14" s="16">
        <v>71</v>
      </c>
      <c r="G14" s="1">
        <v>47</v>
      </c>
      <c r="H14" s="1">
        <v>20</v>
      </c>
      <c r="I14" s="6">
        <v>3</v>
      </c>
      <c r="J14" s="6">
        <v>14</v>
      </c>
      <c r="K14" s="6">
        <v>62</v>
      </c>
      <c r="L14" s="1" t="s">
        <v>219</v>
      </c>
    </row>
    <row r="15" spans="1:17" x14ac:dyDescent="0.25">
      <c r="A15" s="1">
        <v>31</v>
      </c>
      <c r="B15" t="s">
        <v>222</v>
      </c>
      <c r="C15" s="1" t="s">
        <v>7</v>
      </c>
      <c r="D15" s="9" t="s">
        <v>223</v>
      </c>
      <c r="E15" s="1">
        <v>6.41</v>
      </c>
      <c r="F15" s="1">
        <v>53.1</v>
      </c>
      <c r="G15" s="1">
        <v>73</v>
      </c>
      <c r="H15" s="1">
        <v>38</v>
      </c>
      <c r="I15" s="1">
        <v>5</v>
      </c>
      <c r="J15" s="1">
        <v>18</v>
      </c>
      <c r="K15" s="1">
        <v>23</v>
      </c>
      <c r="L15" s="1" t="s">
        <v>224</v>
      </c>
    </row>
    <row r="16" spans="1:17" x14ac:dyDescent="0.25">
      <c r="A16" s="1">
        <v>33</v>
      </c>
      <c r="B16" t="s">
        <v>225</v>
      </c>
      <c r="C16" s="1" t="s">
        <v>7</v>
      </c>
      <c r="D16" s="9" t="s">
        <v>200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226</v>
      </c>
    </row>
    <row r="17" spans="1:12" x14ac:dyDescent="0.25">
      <c r="A17" s="1">
        <v>36</v>
      </c>
      <c r="B17" t="s">
        <v>232</v>
      </c>
      <c r="C17" s="1" t="s">
        <v>7</v>
      </c>
      <c r="D17" s="9" t="s">
        <v>190</v>
      </c>
      <c r="E17" s="5">
        <v>7.68</v>
      </c>
      <c r="F17" s="1">
        <v>38.200000000000003</v>
      </c>
      <c r="G17" s="1">
        <v>45</v>
      </c>
      <c r="H17" s="1">
        <v>33</v>
      </c>
      <c r="I17" s="1">
        <v>6</v>
      </c>
      <c r="J17" s="1">
        <v>26</v>
      </c>
      <c r="K17" s="1">
        <v>31</v>
      </c>
      <c r="L17" s="1" t="s">
        <v>193</v>
      </c>
    </row>
    <row r="18" spans="1:12" x14ac:dyDescent="0.25">
      <c r="A18" s="1">
        <v>90</v>
      </c>
      <c r="B18" t="s">
        <v>237</v>
      </c>
      <c r="C18" s="1" t="s">
        <v>7</v>
      </c>
      <c r="D18" s="9" t="s">
        <v>178</v>
      </c>
      <c r="E18" s="1">
        <v>7.76</v>
      </c>
      <c r="F18" s="1">
        <v>53.1</v>
      </c>
      <c r="G18" s="1">
        <v>60</v>
      </c>
      <c r="H18" s="1">
        <v>46</v>
      </c>
      <c r="I18" s="1">
        <v>13</v>
      </c>
      <c r="J18" s="1">
        <v>34</v>
      </c>
      <c r="K18" s="1">
        <v>47</v>
      </c>
      <c r="L18" s="1" t="s">
        <v>239</v>
      </c>
    </row>
    <row r="19" spans="1:12" x14ac:dyDescent="0.25">
      <c r="A19" s="1">
        <v>98</v>
      </c>
      <c r="B19" t="s">
        <v>238</v>
      </c>
      <c r="C19" s="1" t="s">
        <v>7</v>
      </c>
      <c r="D19" s="9" t="s">
        <v>214</v>
      </c>
      <c r="E19" s="1">
        <v>4.66</v>
      </c>
      <c r="F19" s="1">
        <v>19.100000000000001</v>
      </c>
      <c r="G19" s="1">
        <v>25</v>
      </c>
      <c r="H19" s="1">
        <v>10</v>
      </c>
      <c r="I19" s="1">
        <v>1</v>
      </c>
      <c r="J19" s="1">
        <v>7</v>
      </c>
      <c r="K19" s="1">
        <v>17</v>
      </c>
      <c r="L19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58A9-6A6A-48EB-968D-0D38404BB502}">
  <dimension ref="A1:L15"/>
  <sheetViews>
    <sheetView workbookViewId="0">
      <selection sqref="A1:K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12" max="12" width="45.285156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96</v>
      </c>
      <c r="E1" s="19" t="s">
        <v>6</v>
      </c>
      <c r="F1" s="19" t="s">
        <v>9</v>
      </c>
      <c r="G1" s="19" t="s">
        <v>10</v>
      </c>
      <c r="H1" s="19" t="s">
        <v>11</v>
      </c>
      <c r="I1" s="19" t="s">
        <v>22</v>
      </c>
      <c r="J1" s="19" t="s">
        <v>23</v>
      </c>
      <c r="K1" s="22" t="s">
        <v>40</v>
      </c>
      <c r="L1" s="19" t="s">
        <v>29</v>
      </c>
    </row>
    <row r="2" spans="1:12" x14ac:dyDescent="0.25">
      <c r="A2" s="1">
        <v>1</v>
      </c>
      <c r="B2" t="s">
        <v>166</v>
      </c>
      <c r="C2" s="9" t="s">
        <v>167</v>
      </c>
      <c r="D2" s="1">
        <v>199</v>
      </c>
      <c r="E2" s="1">
        <v>36</v>
      </c>
      <c r="F2" s="1">
        <v>4</v>
      </c>
      <c r="G2" s="1">
        <v>20</v>
      </c>
      <c r="H2" s="1">
        <v>53</v>
      </c>
      <c r="I2" s="4">
        <v>0.223</v>
      </c>
      <c r="J2" s="4">
        <v>0.30399999999999999</v>
      </c>
      <c r="K2" s="6">
        <v>21</v>
      </c>
      <c r="L2" s="1"/>
    </row>
    <row r="3" spans="1:12" x14ac:dyDescent="0.25">
      <c r="A3" s="1">
        <v>2</v>
      </c>
      <c r="B3" t="s">
        <v>168</v>
      </c>
      <c r="C3" s="9" t="s">
        <v>169</v>
      </c>
      <c r="D3" s="11" t="s">
        <v>125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/>
    </row>
    <row r="4" spans="1:12" x14ac:dyDescent="0.25">
      <c r="A4" s="1">
        <v>6</v>
      </c>
      <c r="B4" t="s">
        <v>172</v>
      </c>
      <c r="C4" s="9" t="s">
        <v>173</v>
      </c>
      <c r="D4" s="11">
        <v>99</v>
      </c>
      <c r="E4" s="11">
        <v>14</v>
      </c>
      <c r="F4" s="11">
        <v>2</v>
      </c>
      <c r="G4" s="11">
        <v>7</v>
      </c>
      <c r="H4" s="11">
        <v>15</v>
      </c>
      <c r="I4" s="11">
        <v>0.27600000000000002</v>
      </c>
      <c r="J4" s="11">
        <v>0.34300000000000003</v>
      </c>
      <c r="K4" s="11">
        <v>2</v>
      </c>
      <c r="L4" s="1"/>
    </row>
    <row r="5" spans="1:12" x14ac:dyDescent="0.25">
      <c r="A5" s="1">
        <v>9</v>
      </c>
      <c r="B5" t="s">
        <v>177</v>
      </c>
      <c r="C5" s="9" t="s">
        <v>178</v>
      </c>
      <c r="D5" s="1">
        <v>134</v>
      </c>
      <c r="E5" s="1">
        <v>31</v>
      </c>
      <c r="F5" s="1">
        <v>1</v>
      </c>
      <c r="G5" s="1">
        <v>10</v>
      </c>
      <c r="H5" s="1">
        <v>35</v>
      </c>
      <c r="I5" s="4">
        <v>0.27400000000000002</v>
      </c>
      <c r="J5" s="4">
        <v>0.35399999999999998</v>
      </c>
      <c r="K5" s="6">
        <v>13</v>
      </c>
      <c r="L5" s="1"/>
    </row>
    <row r="6" spans="1:12" x14ac:dyDescent="0.25">
      <c r="A6" s="1">
        <v>10</v>
      </c>
      <c r="B6" t="s">
        <v>179</v>
      </c>
      <c r="C6" s="9" t="s">
        <v>180</v>
      </c>
      <c r="D6" s="11">
        <v>218</v>
      </c>
      <c r="E6" s="11">
        <v>49</v>
      </c>
      <c r="F6" s="11">
        <v>11</v>
      </c>
      <c r="G6" s="11">
        <v>20</v>
      </c>
      <c r="H6" s="11">
        <v>46</v>
      </c>
      <c r="I6" s="11">
        <v>0.27700000000000002</v>
      </c>
      <c r="J6" s="11">
        <v>0.40100000000000002</v>
      </c>
      <c r="K6" s="11">
        <v>20</v>
      </c>
      <c r="L6" s="1"/>
    </row>
    <row r="7" spans="1:12" x14ac:dyDescent="0.25">
      <c r="A7" s="1">
        <v>15</v>
      </c>
      <c r="B7" t="s">
        <v>184</v>
      </c>
      <c r="C7" s="9" t="s">
        <v>185</v>
      </c>
      <c r="D7" s="1">
        <v>209</v>
      </c>
      <c r="E7" s="1">
        <v>45</v>
      </c>
      <c r="F7" s="1">
        <v>0</v>
      </c>
      <c r="G7" s="1">
        <v>26</v>
      </c>
      <c r="H7" s="1">
        <v>42</v>
      </c>
      <c r="I7" s="4">
        <v>0.27600000000000002</v>
      </c>
      <c r="J7" s="4">
        <v>0.42699999999999999</v>
      </c>
      <c r="K7" s="6">
        <v>20</v>
      </c>
      <c r="L7" s="1"/>
    </row>
    <row r="8" spans="1:12" x14ac:dyDescent="0.25">
      <c r="A8" s="1">
        <v>21</v>
      </c>
      <c r="B8" t="s">
        <v>198</v>
      </c>
      <c r="C8" s="9" t="s">
        <v>178</v>
      </c>
      <c r="D8" s="1">
        <v>42</v>
      </c>
      <c r="E8" s="1">
        <v>2</v>
      </c>
      <c r="F8" s="1">
        <v>0</v>
      </c>
      <c r="G8" s="1">
        <v>6</v>
      </c>
      <c r="H8" s="1">
        <v>14</v>
      </c>
      <c r="I8" s="4">
        <v>5.8999999999999997E-2</v>
      </c>
      <c r="J8" s="4">
        <v>0.19</v>
      </c>
      <c r="K8" s="6">
        <v>0</v>
      </c>
      <c r="L8" s="1" t="s">
        <v>205</v>
      </c>
    </row>
    <row r="9" spans="1:12" x14ac:dyDescent="0.25">
      <c r="A9" s="1">
        <v>24</v>
      </c>
      <c r="B9" t="s">
        <v>206</v>
      </c>
      <c r="C9" s="9" t="s">
        <v>207</v>
      </c>
      <c r="D9" s="1">
        <v>245</v>
      </c>
      <c r="E9" s="1">
        <v>95</v>
      </c>
      <c r="F9" s="1">
        <v>17</v>
      </c>
      <c r="G9" s="1">
        <v>9</v>
      </c>
      <c r="H9" s="1">
        <v>29</v>
      </c>
      <c r="I9" s="4">
        <v>0.42799999999999999</v>
      </c>
      <c r="J9" s="4">
        <v>0.46899999999999997</v>
      </c>
      <c r="K9" s="6">
        <v>9</v>
      </c>
      <c r="L9" s="1" t="s">
        <v>205</v>
      </c>
    </row>
    <row r="10" spans="1:12" x14ac:dyDescent="0.25">
      <c r="A10" s="1">
        <v>27</v>
      </c>
      <c r="B10" t="s">
        <v>213</v>
      </c>
      <c r="C10" s="9" t="s">
        <v>214</v>
      </c>
      <c r="D10" s="1">
        <v>270</v>
      </c>
      <c r="E10" s="1">
        <v>82</v>
      </c>
      <c r="F10" s="1">
        <v>22</v>
      </c>
      <c r="G10" s="1">
        <v>28</v>
      </c>
      <c r="H10" s="1">
        <v>37</v>
      </c>
      <c r="I10" s="4">
        <v>0.37</v>
      </c>
      <c r="J10" s="4">
        <v>0.46</v>
      </c>
      <c r="K10" s="6">
        <v>3</v>
      </c>
      <c r="L10" s="1"/>
    </row>
    <row r="11" spans="1:12" x14ac:dyDescent="0.25">
      <c r="A11" s="1">
        <v>30</v>
      </c>
      <c r="B11" t="s">
        <v>220</v>
      </c>
      <c r="C11" s="9" t="s">
        <v>221</v>
      </c>
      <c r="D11" s="1">
        <v>186</v>
      </c>
      <c r="E11" s="1">
        <v>59</v>
      </c>
      <c r="F11" s="1">
        <v>11</v>
      </c>
      <c r="G11" s="1">
        <v>14</v>
      </c>
      <c r="H11" s="1">
        <v>34</v>
      </c>
      <c r="I11" s="10">
        <v>0.35799999999999998</v>
      </c>
      <c r="J11" s="10">
        <v>0.42499999999999999</v>
      </c>
      <c r="K11" s="6">
        <v>2</v>
      </c>
      <c r="L11" s="1"/>
    </row>
    <row r="12" spans="1:12" x14ac:dyDescent="0.25">
      <c r="A12" s="1">
        <v>34</v>
      </c>
      <c r="B12" t="s">
        <v>227</v>
      </c>
      <c r="C12" s="9" t="s">
        <v>228</v>
      </c>
      <c r="D12" s="1">
        <v>27</v>
      </c>
      <c r="E12" s="1">
        <v>3</v>
      </c>
      <c r="F12" s="1">
        <v>0</v>
      </c>
      <c r="G12" s="1">
        <v>2</v>
      </c>
      <c r="H12" s="1">
        <v>12</v>
      </c>
      <c r="I12" s="4">
        <v>0.12</v>
      </c>
      <c r="J12" s="4">
        <v>0.185</v>
      </c>
      <c r="K12" s="6">
        <v>0</v>
      </c>
      <c r="L12" s="1" t="s">
        <v>229</v>
      </c>
    </row>
    <row r="13" spans="1:12" x14ac:dyDescent="0.25">
      <c r="A13" s="1">
        <v>35</v>
      </c>
      <c r="B13" t="s">
        <v>230</v>
      </c>
      <c r="C13" t="s">
        <v>231</v>
      </c>
      <c r="D13" s="11">
        <v>84</v>
      </c>
      <c r="E13" s="11">
        <v>15</v>
      </c>
      <c r="F13" s="11">
        <v>0</v>
      </c>
      <c r="G13" s="11">
        <v>5</v>
      </c>
      <c r="H13" s="11">
        <v>10</v>
      </c>
      <c r="I13" s="11">
        <v>0.29199999999999998</v>
      </c>
      <c r="J13" s="11">
        <v>0.34499999999999997</v>
      </c>
      <c r="K13" s="11">
        <v>0</v>
      </c>
      <c r="L13" s="1"/>
    </row>
    <row r="14" spans="1:12" x14ac:dyDescent="0.25">
      <c r="A14" s="1">
        <v>60</v>
      </c>
      <c r="B14" t="s">
        <v>233</v>
      </c>
      <c r="C14" s="9" t="s">
        <v>234</v>
      </c>
      <c r="D14" s="1">
        <v>188</v>
      </c>
      <c r="E14" s="1">
        <v>46</v>
      </c>
      <c r="F14" s="1">
        <v>6</v>
      </c>
      <c r="G14" s="1">
        <v>30</v>
      </c>
      <c r="H14" s="1">
        <v>16</v>
      </c>
      <c r="I14" s="4">
        <v>0.307</v>
      </c>
      <c r="J14" s="4">
        <v>0.432</v>
      </c>
      <c r="K14" s="6">
        <v>1</v>
      </c>
      <c r="L14" s="1"/>
    </row>
    <row r="15" spans="1:12" x14ac:dyDescent="0.25">
      <c r="A15" s="1">
        <v>81</v>
      </c>
      <c r="B15" t="s">
        <v>235</v>
      </c>
      <c r="C15" s="9" t="s">
        <v>236</v>
      </c>
      <c r="D15" s="1">
        <v>194</v>
      </c>
      <c r="E15" s="1">
        <v>44</v>
      </c>
      <c r="F15" s="1">
        <v>5</v>
      </c>
      <c r="G15" s="1">
        <v>27</v>
      </c>
      <c r="H15" s="1">
        <v>54</v>
      </c>
      <c r="I15" s="4">
        <v>0.28599999999999998</v>
      </c>
      <c r="J15" s="4">
        <v>0.40400000000000003</v>
      </c>
      <c r="K15" s="6">
        <v>15</v>
      </c>
      <c r="L1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C1EB-ED46-48E3-8D94-E34847913498}">
  <dimension ref="A1:Q20"/>
  <sheetViews>
    <sheetView workbookViewId="0">
      <selection activeCell="L36" sqref="L36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24" t="s">
        <v>0</v>
      </c>
      <c r="B1" s="25" t="s">
        <v>1</v>
      </c>
      <c r="C1" s="24" t="s">
        <v>15</v>
      </c>
      <c r="D1" s="26" t="s">
        <v>2</v>
      </c>
      <c r="E1" s="24" t="s">
        <v>3</v>
      </c>
      <c r="F1" s="24" t="s">
        <v>5</v>
      </c>
      <c r="G1" s="24" t="s">
        <v>6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197</v>
      </c>
    </row>
    <row r="2" spans="1:17" x14ac:dyDescent="0.25">
      <c r="A2" s="1">
        <v>2</v>
      </c>
      <c r="B2" t="s">
        <v>243</v>
      </c>
      <c r="C2" s="1" t="s">
        <v>7</v>
      </c>
      <c r="D2" s="9" t="s">
        <v>124</v>
      </c>
      <c r="E2" s="11" t="s">
        <v>125</v>
      </c>
      <c r="F2" s="11" t="s">
        <v>125</v>
      </c>
      <c r="G2" s="11" t="s">
        <v>125</v>
      </c>
      <c r="H2" s="11" t="s">
        <v>125</v>
      </c>
      <c r="I2" s="11" t="s">
        <v>125</v>
      </c>
      <c r="J2" s="11" t="s">
        <v>125</v>
      </c>
      <c r="K2" s="11" t="s">
        <v>125</v>
      </c>
      <c r="L2" s="1" t="s">
        <v>244</v>
      </c>
    </row>
    <row r="3" spans="1:17" x14ac:dyDescent="0.25">
      <c r="A3" s="1">
        <v>9</v>
      </c>
      <c r="B3" t="s">
        <v>258</v>
      </c>
      <c r="C3" s="1" t="s">
        <v>7</v>
      </c>
      <c r="D3" s="9" t="s">
        <v>259</v>
      </c>
      <c r="E3" s="11">
        <v>4.45</v>
      </c>
      <c r="F3" s="11">
        <v>32.1</v>
      </c>
      <c r="G3" s="11">
        <v>27</v>
      </c>
      <c r="H3" s="11">
        <v>16</v>
      </c>
      <c r="I3" s="11">
        <v>5</v>
      </c>
      <c r="J3" s="11">
        <v>19</v>
      </c>
      <c r="K3" s="11">
        <v>41</v>
      </c>
      <c r="L3" s="18" t="s">
        <v>260</v>
      </c>
      <c r="P3" t="s">
        <v>315</v>
      </c>
      <c r="Q3" s="23">
        <v>45807</v>
      </c>
    </row>
    <row r="4" spans="1:17" x14ac:dyDescent="0.25">
      <c r="A4" s="1">
        <v>10</v>
      </c>
      <c r="B4" t="s">
        <v>261</v>
      </c>
      <c r="C4" s="1" t="s">
        <v>7</v>
      </c>
      <c r="D4" s="9" t="s">
        <v>262</v>
      </c>
      <c r="E4" s="1">
        <v>2.61</v>
      </c>
      <c r="F4" s="1">
        <v>48.1</v>
      </c>
      <c r="G4" s="1">
        <v>39</v>
      </c>
      <c r="H4" s="1">
        <v>14</v>
      </c>
      <c r="I4" s="1">
        <v>3</v>
      </c>
      <c r="J4" s="1">
        <v>13</v>
      </c>
      <c r="K4" s="1">
        <v>35</v>
      </c>
      <c r="L4" s="18" t="s">
        <v>263</v>
      </c>
      <c r="P4" t="s">
        <v>314</v>
      </c>
      <c r="Q4" s="23">
        <v>45808</v>
      </c>
    </row>
    <row r="5" spans="1:17" x14ac:dyDescent="0.25">
      <c r="A5" s="1">
        <v>12</v>
      </c>
      <c r="B5" t="s">
        <v>265</v>
      </c>
      <c r="C5" s="1" t="s">
        <v>7</v>
      </c>
      <c r="D5" s="9" t="s">
        <v>266</v>
      </c>
      <c r="E5" s="5">
        <v>5.52</v>
      </c>
      <c r="F5" s="16">
        <v>17</v>
      </c>
      <c r="G5" s="1">
        <v>17</v>
      </c>
      <c r="H5" s="1">
        <v>9</v>
      </c>
      <c r="I5" s="1">
        <v>1</v>
      </c>
      <c r="J5" s="1">
        <v>7</v>
      </c>
      <c r="K5" s="1">
        <v>22</v>
      </c>
      <c r="L5" s="1" t="s">
        <v>267</v>
      </c>
      <c r="P5" t="s">
        <v>317</v>
      </c>
      <c r="Q5" s="23">
        <v>45809</v>
      </c>
    </row>
    <row r="6" spans="1:17" x14ac:dyDescent="0.25">
      <c r="A6" s="1">
        <v>14</v>
      </c>
      <c r="B6" t="s">
        <v>269</v>
      </c>
      <c r="C6" s="1" t="s">
        <v>7</v>
      </c>
      <c r="D6" s="9" t="s">
        <v>270</v>
      </c>
      <c r="E6" s="1">
        <v>7.24</v>
      </c>
      <c r="F6" s="16">
        <v>46</v>
      </c>
      <c r="G6" s="1">
        <v>50</v>
      </c>
      <c r="H6" s="1">
        <v>37</v>
      </c>
      <c r="I6" s="1">
        <v>2</v>
      </c>
      <c r="J6" s="1">
        <v>28</v>
      </c>
      <c r="K6" s="1">
        <v>45</v>
      </c>
      <c r="L6" s="1" t="s">
        <v>271</v>
      </c>
      <c r="P6" t="s">
        <v>313</v>
      </c>
      <c r="Q6" s="23">
        <v>45811</v>
      </c>
    </row>
    <row r="7" spans="1:17" x14ac:dyDescent="0.25">
      <c r="A7" s="1">
        <v>16</v>
      </c>
      <c r="B7" t="s">
        <v>274</v>
      </c>
      <c r="C7" s="1" t="s">
        <v>7</v>
      </c>
      <c r="D7" s="9" t="s">
        <v>270</v>
      </c>
      <c r="E7" s="5">
        <v>12.32</v>
      </c>
      <c r="F7" s="16">
        <v>19</v>
      </c>
      <c r="G7" s="1">
        <v>33</v>
      </c>
      <c r="H7" s="1">
        <v>26</v>
      </c>
      <c r="I7" s="1">
        <v>3</v>
      </c>
      <c r="J7" s="1">
        <v>16</v>
      </c>
      <c r="K7" s="1">
        <v>18</v>
      </c>
      <c r="L7" s="1" t="s">
        <v>275</v>
      </c>
      <c r="P7" t="s">
        <v>316</v>
      </c>
      <c r="Q7" s="23">
        <v>45812</v>
      </c>
    </row>
    <row r="8" spans="1:17" x14ac:dyDescent="0.25">
      <c r="A8" s="1">
        <v>19</v>
      </c>
      <c r="B8" t="s">
        <v>279</v>
      </c>
      <c r="C8" s="1" t="s">
        <v>7</v>
      </c>
      <c r="D8" s="9" t="s">
        <v>254</v>
      </c>
      <c r="E8" s="1">
        <v>17.47</v>
      </c>
      <c r="F8" s="1">
        <v>5.2</v>
      </c>
      <c r="G8" s="1">
        <v>7</v>
      </c>
      <c r="H8" s="1">
        <v>11</v>
      </c>
      <c r="I8" s="1">
        <v>2</v>
      </c>
      <c r="J8" s="1">
        <v>12</v>
      </c>
      <c r="K8" s="1">
        <v>7</v>
      </c>
      <c r="L8" s="1" t="s">
        <v>280</v>
      </c>
      <c r="P8" t="s">
        <v>318</v>
      </c>
      <c r="Q8" s="23">
        <v>45813</v>
      </c>
    </row>
    <row r="9" spans="1:17" x14ac:dyDescent="0.25">
      <c r="A9" s="1">
        <v>23</v>
      </c>
      <c r="B9" t="s">
        <v>283</v>
      </c>
      <c r="C9" s="1" t="s">
        <v>7</v>
      </c>
      <c r="D9" s="9" t="s">
        <v>284</v>
      </c>
      <c r="E9" s="5">
        <v>24.75</v>
      </c>
      <c r="F9" s="16">
        <v>4</v>
      </c>
      <c r="G9" s="1">
        <v>12</v>
      </c>
      <c r="H9" s="1">
        <v>11</v>
      </c>
      <c r="I9" s="1">
        <v>1</v>
      </c>
      <c r="J9" s="1">
        <v>2</v>
      </c>
      <c r="K9" s="1">
        <v>1</v>
      </c>
      <c r="L9" s="1" t="s">
        <v>285</v>
      </c>
      <c r="Q9" s="23"/>
    </row>
    <row r="10" spans="1:17" x14ac:dyDescent="0.25">
      <c r="A10" s="1">
        <v>28</v>
      </c>
      <c r="B10" t="s">
        <v>288</v>
      </c>
      <c r="C10" s="1" t="s">
        <v>7</v>
      </c>
      <c r="D10" s="9" t="s">
        <v>124</v>
      </c>
      <c r="E10" s="11">
        <v>6.23</v>
      </c>
      <c r="F10" s="17">
        <v>30.1</v>
      </c>
      <c r="G10" s="11">
        <v>41</v>
      </c>
      <c r="H10" s="11">
        <v>21</v>
      </c>
      <c r="I10" s="11">
        <v>5</v>
      </c>
      <c r="J10" s="11">
        <v>10</v>
      </c>
      <c r="K10" s="11">
        <v>21</v>
      </c>
      <c r="L10" s="1" t="s">
        <v>289</v>
      </c>
      <c r="Q10" s="23"/>
    </row>
    <row r="11" spans="1:17" x14ac:dyDescent="0.25">
      <c r="A11" s="1">
        <v>31</v>
      </c>
      <c r="B11" t="s">
        <v>290</v>
      </c>
      <c r="C11" s="1" t="s">
        <v>7</v>
      </c>
      <c r="D11" s="9" t="s">
        <v>291</v>
      </c>
      <c r="E11" s="1">
        <v>4.63</v>
      </c>
      <c r="F11" s="16">
        <v>35</v>
      </c>
      <c r="G11" s="1">
        <v>41</v>
      </c>
      <c r="H11" s="1">
        <v>18</v>
      </c>
      <c r="I11" s="1">
        <v>2</v>
      </c>
      <c r="J11" s="1">
        <v>26</v>
      </c>
      <c r="K11" s="1">
        <v>22</v>
      </c>
      <c r="L11" s="18" t="s">
        <v>292</v>
      </c>
      <c r="Q11" s="23"/>
    </row>
    <row r="12" spans="1:17" x14ac:dyDescent="0.25">
      <c r="A12" s="1">
        <v>33</v>
      </c>
      <c r="B12" t="s">
        <v>295</v>
      </c>
      <c r="C12" s="1" t="s">
        <v>16</v>
      </c>
      <c r="D12" s="9" t="s">
        <v>207</v>
      </c>
      <c r="E12" s="1">
        <v>5.67</v>
      </c>
      <c r="F12" s="1">
        <v>60.1</v>
      </c>
      <c r="G12" s="1">
        <v>63</v>
      </c>
      <c r="H12" s="1">
        <v>38</v>
      </c>
      <c r="I12" s="1">
        <v>13</v>
      </c>
      <c r="J12" s="1">
        <v>51</v>
      </c>
      <c r="K12" s="1">
        <v>64</v>
      </c>
      <c r="L12" s="1" t="s">
        <v>296</v>
      </c>
    </row>
    <row r="13" spans="1:17" x14ac:dyDescent="0.25">
      <c r="A13" s="1">
        <v>34</v>
      </c>
      <c r="B13" t="s">
        <v>297</v>
      </c>
      <c r="C13" s="1" t="s">
        <v>16</v>
      </c>
      <c r="D13" s="9" t="s">
        <v>251</v>
      </c>
      <c r="E13" s="1">
        <v>4.6100000000000003</v>
      </c>
      <c r="F13" s="16">
        <v>54.2</v>
      </c>
      <c r="G13" s="1">
        <v>42</v>
      </c>
      <c r="H13" s="1">
        <v>28</v>
      </c>
      <c r="I13" s="1">
        <v>5</v>
      </c>
      <c r="J13" s="1">
        <v>45</v>
      </c>
      <c r="K13" s="1">
        <v>44</v>
      </c>
      <c r="L13" s="1" t="s">
        <v>298</v>
      </c>
    </row>
    <row r="14" spans="1:17" x14ac:dyDescent="0.25">
      <c r="A14" s="1">
        <v>36</v>
      </c>
      <c r="B14" t="s">
        <v>299</v>
      </c>
      <c r="C14" s="1" t="s">
        <v>7</v>
      </c>
      <c r="D14" s="9" t="s">
        <v>294</v>
      </c>
      <c r="E14" s="5">
        <v>5.66</v>
      </c>
      <c r="F14" s="16">
        <v>20.2</v>
      </c>
      <c r="G14" s="1">
        <v>19</v>
      </c>
      <c r="H14" s="1">
        <v>13</v>
      </c>
      <c r="I14" s="6">
        <v>1</v>
      </c>
      <c r="J14" s="6">
        <v>10</v>
      </c>
      <c r="K14" s="6">
        <v>14</v>
      </c>
      <c r="L14" s="1" t="s">
        <v>193</v>
      </c>
    </row>
    <row r="15" spans="1:17" x14ac:dyDescent="0.25">
      <c r="A15" s="1">
        <v>38</v>
      </c>
      <c r="B15" t="s">
        <v>301</v>
      </c>
      <c r="C15" s="1" t="s">
        <v>7</v>
      </c>
      <c r="D15" s="9" t="s">
        <v>302</v>
      </c>
      <c r="E15" s="5">
        <v>0</v>
      </c>
      <c r="F15" s="16">
        <v>5</v>
      </c>
      <c r="G15" s="1">
        <v>2</v>
      </c>
      <c r="H15" s="1">
        <v>0</v>
      </c>
      <c r="I15" s="1">
        <v>0</v>
      </c>
      <c r="J15" s="1">
        <v>4</v>
      </c>
      <c r="K15" s="1">
        <v>4</v>
      </c>
      <c r="L15" s="1" t="s">
        <v>303</v>
      </c>
    </row>
    <row r="16" spans="1:17" x14ac:dyDescent="0.25">
      <c r="A16" s="1">
        <v>40</v>
      </c>
      <c r="B16" t="s">
        <v>306</v>
      </c>
      <c r="C16" s="1" t="s">
        <v>16</v>
      </c>
      <c r="D16" s="9" t="s">
        <v>162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193</v>
      </c>
    </row>
    <row r="17" spans="1:12" x14ac:dyDescent="0.25">
      <c r="A17" s="1">
        <v>41</v>
      </c>
      <c r="B17" t="s">
        <v>307</v>
      </c>
      <c r="C17" s="1" t="s">
        <v>7</v>
      </c>
      <c r="D17" s="9" t="s">
        <v>305</v>
      </c>
      <c r="E17" s="5">
        <v>0</v>
      </c>
      <c r="F17" s="1">
        <v>0.1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 t="s">
        <v>193</v>
      </c>
    </row>
    <row r="18" spans="1:12" x14ac:dyDescent="0.25">
      <c r="A18" s="1">
        <v>52</v>
      </c>
      <c r="B18" t="s">
        <v>308</v>
      </c>
      <c r="C18" s="1" t="s">
        <v>7</v>
      </c>
      <c r="D18" s="9" t="s">
        <v>254</v>
      </c>
      <c r="E18" s="1">
        <v>4.08</v>
      </c>
      <c r="F18" s="16">
        <v>64</v>
      </c>
      <c r="G18" s="1">
        <v>38</v>
      </c>
      <c r="H18" s="1">
        <v>29</v>
      </c>
      <c r="I18" s="1">
        <v>2</v>
      </c>
      <c r="J18" s="1">
        <v>48</v>
      </c>
      <c r="K18" s="1">
        <v>89</v>
      </c>
      <c r="L18" s="18" t="s">
        <v>309</v>
      </c>
    </row>
    <row r="19" spans="1:12" x14ac:dyDescent="0.25">
      <c r="A19" s="1">
        <v>74</v>
      </c>
      <c r="B19" t="s">
        <v>310</v>
      </c>
      <c r="C19" s="1" t="s">
        <v>7</v>
      </c>
      <c r="D19" s="9" t="s">
        <v>311</v>
      </c>
      <c r="E19" s="5">
        <v>3.6</v>
      </c>
      <c r="F19" s="16">
        <v>5</v>
      </c>
      <c r="G19" s="1">
        <v>3</v>
      </c>
      <c r="H19" s="1">
        <v>2</v>
      </c>
      <c r="I19" s="1">
        <v>0</v>
      </c>
      <c r="J19" s="1">
        <v>2</v>
      </c>
      <c r="K19" s="1">
        <v>3</v>
      </c>
      <c r="L19" s="1" t="s">
        <v>193</v>
      </c>
    </row>
    <row r="20" spans="1:12" x14ac:dyDescent="0.25">
      <c r="A20" s="1">
        <v>76</v>
      </c>
      <c r="B20" t="s">
        <v>312</v>
      </c>
      <c r="C20" s="1" t="s">
        <v>7</v>
      </c>
      <c r="D20" s="9" t="s">
        <v>294</v>
      </c>
      <c r="E20" s="1">
        <v>2.99</v>
      </c>
      <c r="F20" s="1">
        <v>69.099999999999994</v>
      </c>
      <c r="G20" s="1">
        <v>65</v>
      </c>
      <c r="H20" s="1">
        <v>23</v>
      </c>
      <c r="I20" s="1">
        <v>6</v>
      </c>
      <c r="J20" s="1">
        <v>30</v>
      </c>
      <c r="K20" s="1">
        <v>47</v>
      </c>
      <c r="L20" s="1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Pitchers (Spring Stats)</vt:lpstr>
      <vt:lpstr>Hitters (Spring Stats)</vt:lpstr>
      <vt:lpstr>DanvilleSpringPitching</vt:lpstr>
      <vt:lpstr>DanvilleSpringHitting</vt:lpstr>
      <vt:lpstr>LafayetteSpringPitching</vt:lpstr>
      <vt:lpstr>LafayetteSpringHitting</vt:lpstr>
      <vt:lpstr>REXSpringPitching</vt:lpstr>
      <vt:lpstr>REXSpringHitting</vt:lpstr>
      <vt:lpstr>ChillicotheSpringPitching</vt:lpstr>
      <vt:lpstr>ChillicotheSpringHitting</vt:lpstr>
      <vt:lpstr>ClintonSpringPitching</vt:lpstr>
      <vt:lpstr>ClintonSpringHitting</vt:lpstr>
      <vt:lpstr>JacksonSpringPitching</vt:lpstr>
      <vt:lpstr>JacksonSpringHitting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Cischke</dc:creator>
  <cp:lastModifiedBy>Cameron Cischke</cp:lastModifiedBy>
  <dcterms:created xsi:type="dcterms:W3CDTF">2025-05-31T15:29:51Z</dcterms:created>
  <dcterms:modified xsi:type="dcterms:W3CDTF">2025-06-14T05:10:52Z</dcterms:modified>
</cp:coreProperties>
</file>