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regionalrisk/analyses/output/"/>
    </mc:Choice>
  </mc:AlternateContent>
  <xr:revisionPtr revIDLastSave="0" documentId="8_{2D3EC2B0-F2C4-CA4F-ABA2-9958169692AE}" xr6:coauthVersionLast="45" xr6:coauthVersionMax="45" xr10:uidLastSave="{00000000-0000-0000-0000-000000000000}"/>
  <bookViews>
    <workbookView xWindow="13560" yWindow="460" windowWidth="30420" windowHeight="22420" tabRatio="500" activeTab="1" xr2:uid="{00000000-000D-0000-FFFF-FFFF00000000}"/>
  </bookViews>
  <sheets>
    <sheet name="origfullsummary.txt" sheetId="1" r:id="rId1"/>
    <sheet name="calcs for CC effec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8" i="2" l="1"/>
  <c r="E74" i="2"/>
  <c r="E73" i="2"/>
  <c r="E70" i="2"/>
  <c r="E69" i="2"/>
  <c r="E71" i="2" s="1"/>
  <c r="E38" i="2"/>
  <c r="E26" i="2"/>
  <c r="E34" i="2"/>
  <c r="E33" i="2"/>
  <c r="E30" i="2"/>
  <c r="E31" i="2" s="1"/>
  <c r="E29" i="2"/>
  <c r="E35" i="2"/>
  <c r="E22" i="2"/>
  <c r="E21" i="2"/>
  <c r="E18" i="2"/>
  <c r="E19" i="2"/>
  <c r="E17" i="2"/>
  <c r="E42" i="2"/>
  <c r="E44" i="2" s="1"/>
  <c r="E43" i="2"/>
  <c r="E46" i="2"/>
  <c r="E47" i="2"/>
  <c r="E5" i="2"/>
  <c r="E61" i="2"/>
  <c r="E60" i="2"/>
  <c r="E57" i="2"/>
  <c r="E56" i="2"/>
  <c r="E58" i="2" s="1"/>
  <c r="E66" i="2"/>
  <c r="E52" i="2"/>
  <c r="E10" i="2"/>
  <c r="E9" i="2"/>
  <c r="E14" i="2"/>
  <c r="E6" i="2"/>
  <c r="E75" i="2" l="1"/>
  <c r="E77" i="2" s="1"/>
  <c r="E37" i="2"/>
  <c r="E7" i="2"/>
  <c r="E48" i="2"/>
  <c r="E11" i="2"/>
  <c r="E23" i="2"/>
  <c r="E25" i="2" s="1"/>
  <c r="E62" i="2"/>
  <c r="E65" i="2" s="1"/>
  <c r="E51" i="2"/>
  <c r="E13" i="2" l="1"/>
</calcChain>
</file>

<file path=xl/sharedStrings.xml><?xml version="1.0" encoding="utf-8"?>
<sst xmlns="http://schemas.openxmlformats.org/spreadsheetml/2006/main" count="159" uniqueCount="66">
  <si>
    <t>Intercept</t>
  </si>
  <si>
    <t>nao.z</t>
  </si>
  <si>
    <t>mat.z</t>
  </si>
  <si>
    <t>dist.z</t>
  </si>
  <si>
    <t>elev.z</t>
  </si>
  <si>
    <t>space.z</t>
  </si>
  <si>
    <t>cc.z</t>
  </si>
  <si>
    <t>speciesALNGLU</t>
  </si>
  <si>
    <t>speciesBETPEN</t>
  </si>
  <si>
    <t>speciesFAGSYL</t>
  </si>
  <si>
    <t>speciesFRAEXC</t>
  </si>
  <si>
    <t>speciesQUEROB</t>
  </si>
  <si>
    <t>nao.z:speciesALNGLU</t>
  </si>
  <si>
    <t>nao.z:speciesBETPEN</t>
  </si>
  <si>
    <t>nao.z:speciesFAGSYL</t>
  </si>
  <si>
    <t>nao.z:speciesFRAEXC</t>
  </si>
  <si>
    <t>nao.z:speciesQUEROB</t>
  </si>
  <si>
    <t>mat.z:speciesALNGLU</t>
  </si>
  <si>
    <t>mat.z:speciesBETPEN</t>
  </si>
  <si>
    <t>mat.z:speciesFAGSYL</t>
  </si>
  <si>
    <t>mat.z:speciesFRAEXC</t>
  </si>
  <si>
    <t>mat.z:speciesQUEROB</t>
  </si>
  <si>
    <t>dist.z:speciesALNGLU</t>
  </si>
  <si>
    <t>dist.z:speciesBETPEN</t>
  </si>
  <si>
    <t>dist.z:speciesFAGSYL</t>
  </si>
  <si>
    <t>dist.z:speciesFRAEXC</t>
  </si>
  <si>
    <t>dist.z:speciesQUEROB</t>
  </si>
  <si>
    <t>elev.z:speciesALNGLU</t>
  </si>
  <si>
    <t>elev.z:speciesBETPEN</t>
  </si>
  <si>
    <t>elev.z:speciesFAGSYL</t>
  </si>
  <si>
    <t>elev.z:speciesFRAEXC</t>
  </si>
  <si>
    <t>elev.z:speciesQUEROB</t>
  </si>
  <si>
    <t>space.z:speciesALNGLU</t>
  </si>
  <si>
    <t>space.z:speciesBETPEN</t>
  </si>
  <si>
    <t>space.z:speciesFAGSYL</t>
  </si>
  <si>
    <t>space.z:speciesFRAEXC</t>
  </si>
  <si>
    <t>space.z:speciesQUEROB</t>
  </si>
  <si>
    <t>cc.z:speciesALNGLU</t>
  </si>
  <si>
    <t>cc.z:speciesBETPEN</t>
  </si>
  <si>
    <t>cc.z:speciesFAGSYL</t>
  </si>
  <si>
    <t>cc.z:speciesFRAEXC</t>
  </si>
  <si>
    <t>cc.z:speciesQUEROB</t>
  </si>
  <si>
    <t>nao.z:cc.z</t>
  </si>
  <si>
    <t>mat.z:cc.z</t>
  </si>
  <si>
    <t>dist.z:cc.z</t>
  </si>
  <si>
    <t>elev.z:cc.z</t>
  </si>
  <si>
    <t>space.z:cc.z</t>
  </si>
  <si>
    <t>Below created from interpretingresults.R then  summary(orig.full)</t>
  </si>
  <si>
    <t>AESHIP:</t>
  </si>
  <si>
    <t xml:space="preserve">Diff: </t>
  </si>
  <si>
    <t>FAGSYL:</t>
  </si>
  <si>
    <t>Diff:</t>
  </si>
  <si>
    <t>*This is computed from column E.</t>
  </si>
  <si>
    <t>*And if we did it right it should agree with model output …</t>
  </si>
  <si>
    <t>Three example species:</t>
  </si>
  <si>
    <t>FRAEXC:</t>
  </si>
  <si>
    <t>* Ah-ha! This is the same across species … I think it has to be but I did not know.</t>
  </si>
  <si>
    <t>Note: I (Lizzie) did the Excel work fast, if it looks like I grabbed the wrong cell(s) somewhere, let me know. I may have!</t>
  </si>
  <si>
    <t>Effect of cc change in risk not explained by regional/climatic factors:</t>
  </si>
  <si>
    <t>risk pre-cc everything combined</t>
  </si>
  <si>
    <t>risk post-cc everything combined</t>
  </si>
  <si>
    <t>risk pre-cc regional/climatic factors:</t>
  </si>
  <si>
    <t>risk post-cc risk regional/cliamtic factors:</t>
  </si>
  <si>
    <t>ALNGLU:</t>
  </si>
  <si>
    <t>BETPEN:</t>
  </si>
  <si>
    <t>QUEROB: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</si>
</sst>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i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workbookViewId="0">
      <selection activeCell="B1" sqref="A1:B1048576"/>
    </sheetView>
  </sheetViews>
  <sheetFormatPr baseColWidth="10" defaultRowHeight="16" x14ac:dyDescent="0.2"/>
  <sheetData>
    <row r="1" spans="1:7" x14ac:dyDescent="0.2">
      <c r="A1" s="2" t="s">
        <v>47</v>
      </c>
    </row>
    <row r="2" spans="1:7" x14ac:dyDescent="0.2">
      <c r="A2" t="s">
        <v>0</v>
      </c>
      <c r="B2">
        <v>-0.88</v>
      </c>
      <c r="C2">
        <v>0.01</v>
      </c>
      <c r="D2">
        <v>-0.9</v>
      </c>
      <c r="E2">
        <v>-0.87</v>
      </c>
      <c r="F2">
        <v>2340</v>
      </c>
      <c r="G2">
        <v>1</v>
      </c>
    </row>
    <row r="3" spans="1:7" x14ac:dyDescent="0.2">
      <c r="A3" t="s">
        <v>1</v>
      </c>
      <c r="B3">
        <v>0.14000000000000001</v>
      </c>
      <c r="C3">
        <v>0.01</v>
      </c>
      <c r="D3">
        <v>0.12</v>
      </c>
      <c r="E3">
        <v>0.17</v>
      </c>
      <c r="F3">
        <v>1408</v>
      </c>
      <c r="G3">
        <v>1</v>
      </c>
    </row>
    <row r="4" spans="1:7" x14ac:dyDescent="0.2">
      <c r="A4" t="s">
        <v>2</v>
      </c>
      <c r="B4">
        <v>-0.48</v>
      </c>
      <c r="C4">
        <v>0.01</v>
      </c>
      <c r="D4">
        <v>-0.5</v>
      </c>
      <c r="E4">
        <v>-0.45</v>
      </c>
      <c r="F4">
        <v>1291</v>
      </c>
      <c r="G4">
        <v>1</v>
      </c>
    </row>
    <row r="5" spans="1:7" x14ac:dyDescent="0.2">
      <c r="A5" t="s">
        <v>3</v>
      </c>
      <c r="B5">
        <v>0.4</v>
      </c>
      <c r="C5">
        <v>0.02</v>
      </c>
      <c r="D5">
        <v>0.37</v>
      </c>
      <c r="E5">
        <v>0.43</v>
      </c>
      <c r="F5">
        <v>1184</v>
      </c>
      <c r="G5">
        <v>1</v>
      </c>
    </row>
    <row r="6" spans="1:7" x14ac:dyDescent="0.2">
      <c r="A6" t="s">
        <v>4</v>
      </c>
      <c r="B6">
        <v>0.19</v>
      </c>
      <c r="C6">
        <v>0.02</v>
      </c>
      <c r="D6">
        <v>0.16</v>
      </c>
      <c r="E6">
        <v>0.22</v>
      </c>
      <c r="F6">
        <v>1137</v>
      </c>
      <c r="G6">
        <v>1</v>
      </c>
    </row>
    <row r="7" spans="1:7" x14ac:dyDescent="0.2">
      <c r="A7" t="s">
        <v>5</v>
      </c>
      <c r="B7">
        <v>-0.06</v>
      </c>
      <c r="C7">
        <v>0.01</v>
      </c>
      <c r="D7">
        <v>-0.09</v>
      </c>
      <c r="E7">
        <v>-0.04</v>
      </c>
      <c r="F7">
        <v>1460</v>
      </c>
      <c r="G7">
        <v>1</v>
      </c>
    </row>
    <row r="8" spans="1:7" x14ac:dyDescent="0.2">
      <c r="A8" t="s">
        <v>6</v>
      </c>
      <c r="B8">
        <v>0.35</v>
      </c>
      <c r="C8">
        <v>0.01</v>
      </c>
      <c r="D8">
        <v>0.33</v>
      </c>
      <c r="E8">
        <v>0.38</v>
      </c>
      <c r="F8">
        <v>1212</v>
      </c>
      <c r="G8">
        <v>1</v>
      </c>
    </row>
    <row r="9" spans="1:7" x14ac:dyDescent="0.2">
      <c r="A9" t="s">
        <v>7</v>
      </c>
      <c r="B9">
        <v>0.05</v>
      </c>
      <c r="C9">
        <v>0.01</v>
      </c>
      <c r="D9">
        <v>0.03</v>
      </c>
      <c r="E9">
        <v>7.0000000000000007E-2</v>
      </c>
      <c r="F9">
        <v>2795</v>
      </c>
      <c r="G9">
        <v>1</v>
      </c>
    </row>
    <row r="10" spans="1:7" x14ac:dyDescent="0.2">
      <c r="A10" t="s">
        <v>8</v>
      </c>
      <c r="B10">
        <v>0.06</v>
      </c>
      <c r="C10">
        <v>0.01</v>
      </c>
      <c r="D10">
        <v>0.04</v>
      </c>
      <c r="E10">
        <v>7.0000000000000007E-2</v>
      </c>
      <c r="F10">
        <v>2575</v>
      </c>
      <c r="G10">
        <v>1</v>
      </c>
    </row>
    <row r="11" spans="1:7" x14ac:dyDescent="0.2">
      <c r="A11" t="s">
        <v>9</v>
      </c>
      <c r="B11">
        <v>-0.35</v>
      </c>
      <c r="C11">
        <v>0.01</v>
      </c>
      <c r="D11">
        <v>-0.37</v>
      </c>
      <c r="E11">
        <v>-0.33</v>
      </c>
      <c r="F11">
        <v>2773</v>
      </c>
      <c r="G11">
        <v>1</v>
      </c>
    </row>
    <row r="12" spans="1:7" x14ac:dyDescent="0.2">
      <c r="A12" t="s">
        <v>10</v>
      </c>
      <c r="B12">
        <v>-1.43</v>
      </c>
      <c r="C12">
        <v>0.01</v>
      </c>
      <c r="D12">
        <v>-1.46</v>
      </c>
      <c r="E12">
        <v>-1.41</v>
      </c>
      <c r="F12">
        <v>3080</v>
      </c>
      <c r="G12">
        <v>1</v>
      </c>
    </row>
    <row r="13" spans="1:7" x14ac:dyDescent="0.2">
      <c r="A13" t="s">
        <v>11</v>
      </c>
      <c r="B13">
        <v>-1.03</v>
      </c>
      <c r="C13">
        <v>0.01</v>
      </c>
      <c r="D13">
        <v>-1.05</v>
      </c>
      <c r="E13">
        <v>-1.01</v>
      </c>
      <c r="F13">
        <v>2640</v>
      </c>
      <c r="G13">
        <v>1</v>
      </c>
    </row>
    <row r="14" spans="1:7" x14ac:dyDescent="0.2">
      <c r="A14" t="s">
        <v>12</v>
      </c>
      <c r="B14">
        <v>-7.0000000000000007E-2</v>
      </c>
      <c r="C14">
        <v>0.02</v>
      </c>
      <c r="D14">
        <v>-0.11</v>
      </c>
      <c r="E14">
        <v>-0.03</v>
      </c>
      <c r="F14">
        <v>2080</v>
      </c>
      <c r="G14">
        <v>1</v>
      </c>
    </row>
    <row r="15" spans="1:7" x14ac:dyDescent="0.2">
      <c r="A15" t="s">
        <v>13</v>
      </c>
      <c r="B15">
        <v>-0.08</v>
      </c>
      <c r="C15">
        <v>0.02</v>
      </c>
      <c r="D15">
        <v>-0.12</v>
      </c>
      <c r="E15">
        <v>-0.05</v>
      </c>
      <c r="F15">
        <v>1742</v>
      </c>
      <c r="G15">
        <v>1</v>
      </c>
    </row>
    <row r="16" spans="1:7" x14ac:dyDescent="0.2">
      <c r="A16" t="s">
        <v>14</v>
      </c>
      <c r="B16">
        <v>0.12</v>
      </c>
      <c r="C16">
        <v>0.02</v>
      </c>
      <c r="D16">
        <v>0.08</v>
      </c>
      <c r="E16">
        <v>0.16</v>
      </c>
      <c r="F16">
        <v>1901</v>
      </c>
      <c r="G16">
        <v>1</v>
      </c>
    </row>
    <row r="17" spans="1:7" x14ac:dyDescent="0.2">
      <c r="A17" t="s">
        <v>15</v>
      </c>
      <c r="B17">
        <v>0.03</v>
      </c>
      <c r="C17">
        <v>0.03</v>
      </c>
      <c r="D17">
        <v>-0.03</v>
      </c>
      <c r="E17">
        <v>0.09</v>
      </c>
      <c r="F17">
        <v>2147</v>
      </c>
      <c r="G17">
        <v>1</v>
      </c>
    </row>
    <row r="18" spans="1:7" x14ac:dyDescent="0.2">
      <c r="A18" t="s">
        <v>16</v>
      </c>
      <c r="B18">
        <v>0.08</v>
      </c>
      <c r="C18">
        <v>0.02</v>
      </c>
      <c r="D18">
        <v>0.03</v>
      </c>
      <c r="E18">
        <v>0.12</v>
      </c>
      <c r="F18">
        <v>2091</v>
      </c>
      <c r="G18">
        <v>1</v>
      </c>
    </row>
    <row r="19" spans="1:7" x14ac:dyDescent="0.2">
      <c r="A19" t="s">
        <v>17</v>
      </c>
      <c r="B19">
        <v>0.14000000000000001</v>
      </c>
      <c r="C19">
        <v>0.02</v>
      </c>
      <c r="D19">
        <v>0.09</v>
      </c>
      <c r="E19">
        <v>0.19</v>
      </c>
      <c r="F19">
        <v>1631</v>
      </c>
      <c r="G19">
        <v>1</v>
      </c>
    </row>
    <row r="20" spans="1:7" x14ac:dyDescent="0.2">
      <c r="A20" t="s">
        <v>18</v>
      </c>
      <c r="B20">
        <v>-0.02</v>
      </c>
      <c r="C20">
        <v>0.02</v>
      </c>
      <c r="D20">
        <v>-0.06</v>
      </c>
      <c r="E20">
        <v>0.02</v>
      </c>
      <c r="F20">
        <v>1700</v>
      </c>
      <c r="G20">
        <v>1</v>
      </c>
    </row>
    <row r="21" spans="1:7" x14ac:dyDescent="0.2">
      <c r="A21" t="s">
        <v>19</v>
      </c>
      <c r="B21">
        <v>-0.06</v>
      </c>
      <c r="C21">
        <v>0.02</v>
      </c>
      <c r="D21">
        <v>-0.1</v>
      </c>
      <c r="E21">
        <v>-0.02</v>
      </c>
      <c r="F21">
        <v>1740</v>
      </c>
      <c r="G21">
        <v>1</v>
      </c>
    </row>
    <row r="22" spans="1:7" x14ac:dyDescent="0.2">
      <c r="A22" t="s">
        <v>20</v>
      </c>
      <c r="B22">
        <v>0.32</v>
      </c>
      <c r="C22">
        <v>0.04</v>
      </c>
      <c r="D22">
        <v>0.25</v>
      </c>
      <c r="E22">
        <v>0.39</v>
      </c>
      <c r="F22">
        <v>2268</v>
      </c>
      <c r="G22">
        <v>1</v>
      </c>
    </row>
    <row r="23" spans="1:7" x14ac:dyDescent="0.2">
      <c r="A23" t="s">
        <v>21</v>
      </c>
      <c r="B23">
        <v>0.1</v>
      </c>
      <c r="C23">
        <v>0.02</v>
      </c>
      <c r="D23">
        <v>0.06</v>
      </c>
      <c r="E23">
        <v>0.15</v>
      </c>
      <c r="F23">
        <v>1830</v>
      </c>
      <c r="G23">
        <v>1</v>
      </c>
    </row>
    <row r="24" spans="1:7" x14ac:dyDescent="0.2">
      <c r="A24" t="s">
        <v>22</v>
      </c>
      <c r="B24">
        <v>-7.0000000000000007E-2</v>
      </c>
      <c r="C24">
        <v>0.03</v>
      </c>
      <c r="D24">
        <v>-0.12</v>
      </c>
      <c r="E24">
        <v>-0.02</v>
      </c>
      <c r="F24">
        <v>1616</v>
      </c>
      <c r="G24">
        <v>1</v>
      </c>
    </row>
    <row r="25" spans="1:7" x14ac:dyDescent="0.2">
      <c r="A25" t="s">
        <v>23</v>
      </c>
      <c r="B25">
        <v>0.01</v>
      </c>
      <c r="C25">
        <v>0.02</v>
      </c>
      <c r="D25">
        <v>-0.03</v>
      </c>
      <c r="E25">
        <v>0.05</v>
      </c>
      <c r="F25">
        <v>1566</v>
      </c>
      <c r="G25">
        <v>1</v>
      </c>
    </row>
    <row r="26" spans="1:7" x14ac:dyDescent="0.2">
      <c r="A26" t="s">
        <v>24</v>
      </c>
      <c r="B26">
        <v>0</v>
      </c>
      <c r="C26">
        <v>0.02</v>
      </c>
      <c r="D26">
        <v>-0.05</v>
      </c>
      <c r="E26">
        <v>0.04</v>
      </c>
      <c r="F26">
        <v>1775</v>
      </c>
      <c r="G26">
        <v>1</v>
      </c>
    </row>
    <row r="27" spans="1:7" x14ac:dyDescent="0.2">
      <c r="A27" t="s">
        <v>25</v>
      </c>
      <c r="B27">
        <v>0.26</v>
      </c>
      <c r="C27">
        <v>0.03</v>
      </c>
      <c r="D27">
        <v>0.19</v>
      </c>
      <c r="E27">
        <v>0.32</v>
      </c>
      <c r="F27">
        <v>1846</v>
      </c>
      <c r="G27">
        <v>1</v>
      </c>
    </row>
    <row r="28" spans="1:7" x14ac:dyDescent="0.2">
      <c r="A28" t="s">
        <v>26</v>
      </c>
      <c r="B28">
        <v>-0.1</v>
      </c>
      <c r="C28">
        <v>0.03</v>
      </c>
      <c r="D28">
        <v>-0.15</v>
      </c>
      <c r="E28">
        <v>-0.05</v>
      </c>
      <c r="F28">
        <v>1864</v>
      </c>
      <c r="G28">
        <v>1</v>
      </c>
    </row>
    <row r="29" spans="1:7" x14ac:dyDescent="0.2">
      <c r="A29" t="s">
        <v>27</v>
      </c>
      <c r="B29">
        <v>0.02</v>
      </c>
      <c r="C29">
        <v>0.03</v>
      </c>
      <c r="D29">
        <v>-0.03</v>
      </c>
      <c r="E29">
        <v>0.08</v>
      </c>
      <c r="F29">
        <v>1504</v>
      </c>
      <c r="G29">
        <v>1</v>
      </c>
    </row>
    <row r="30" spans="1:7" x14ac:dyDescent="0.2">
      <c r="A30" t="s">
        <v>28</v>
      </c>
      <c r="B30">
        <v>0.03</v>
      </c>
      <c r="C30">
        <v>0.02</v>
      </c>
      <c r="D30">
        <v>-0.01</v>
      </c>
      <c r="E30">
        <v>7.0000000000000007E-2</v>
      </c>
      <c r="F30">
        <v>1452</v>
      </c>
      <c r="G30">
        <v>1</v>
      </c>
    </row>
    <row r="31" spans="1:7" x14ac:dyDescent="0.2">
      <c r="A31" t="s">
        <v>29</v>
      </c>
      <c r="B31">
        <v>0</v>
      </c>
      <c r="C31">
        <v>0.02</v>
      </c>
      <c r="D31">
        <v>-0.05</v>
      </c>
      <c r="E31">
        <v>0.05</v>
      </c>
      <c r="F31">
        <v>1486</v>
      </c>
      <c r="G31">
        <v>1</v>
      </c>
    </row>
    <row r="32" spans="1:7" x14ac:dyDescent="0.2">
      <c r="A32" t="s">
        <v>30</v>
      </c>
      <c r="B32">
        <v>-0.37</v>
      </c>
      <c r="C32">
        <v>0.04</v>
      </c>
      <c r="D32">
        <v>-0.45</v>
      </c>
      <c r="E32">
        <v>-0.28999999999999998</v>
      </c>
      <c r="F32">
        <v>1827</v>
      </c>
      <c r="G32">
        <v>1</v>
      </c>
    </row>
    <row r="33" spans="1:7" x14ac:dyDescent="0.2">
      <c r="A33" t="s">
        <v>31</v>
      </c>
      <c r="B33">
        <v>-0.08</v>
      </c>
      <c r="C33">
        <v>0.03</v>
      </c>
      <c r="D33">
        <v>-0.14000000000000001</v>
      </c>
      <c r="E33">
        <v>-0.03</v>
      </c>
      <c r="F33">
        <v>1671</v>
      </c>
      <c r="G33">
        <v>1</v>
      </c>
    </row>
    <row r="34" spans="1:7" x14ac:dyDescent="0.2">
      <c r="A34" t="s">
        <v>32</v>
      </c>
      <c r="B34">
        <v>0.01</v>
      </c>
      <c r="C34">
        <v>0.02</v>
      </c>
      <c r="D34">
        <v>-0.02</v>
      </c>
      <c r="E34">
        <v>0.05</v>
      </c>
      <c r="F34">
        <v>2356</v>
      </c>
      <c r="G34">
        <v>1</v>
      </c>
    </row>
    <row r="35" spans="1:7" x14ac:dyDescent="0.2">
      <c r="A35" t="s">
        <v>33</v>
      </c>
      <c r="B35">
        <v>-0.01</v>
      </c>
      <c r="C35">
        <v>0.02</v>
      </c>
      <c r="D35">
        <v>-0.04</v>
      </c>
      <c r="E35">
        <v>0.02</v>
      </c>
      <c r="F35">
        <v>1900</v>
      </c>
      <c r="G35">
        <v>1</v>
      </c>
    </row>
    <row r="36" spans="1:7" x14ac:dyDescent="0.2">
      <c r="A36" t="s">
        <v>34</v>
      </c>
      <c r="B36">
        <v>-0.04</v>
      </c>
      <c r="C36">
        <v>0.02</v>
      </c>
      <c r="D36">
        <v>-0.08</v>
      </c>
      <c r="E36">
        <v>-0.01</v>
      </c>
      <c r="F36">
        <v>2104</v>
      </c>
      <c r="G36">
        <v>1</v>
      </c>
    </row>
    <row r="37" spans="1:7" x14ac:dyDescent="0.2">
      <c r="A37" t="s">
        <v>35</v>
      </c>
      <c r="B37">
        <v>0.05</v>
      </c>
      <c r="C37">
        <v>0.03</v>
      </c>
      <c r="D37">
        <v>0</v>
      </c>
      <c r="E37">
        <v>0.1</v>
      </c>
      <c r="F37">
        <v>2587</v>
      </c>
      <c r="G37">
        <v>1</v>
      </c>
    </row>
    <row r="38" spans="1:7" x14ac:dyDescent="0.2">
      <c r="A38" t="s">
        <v>36</v>
      </c>
      <c r="B38">
        <v>0.02</v>
      </c>
      <c r="C38">
        <v>0.02</v>
      </c>
      <c r="D38">
        <v>-0.02</v>
      </c>
      <c r="E38">
        <v>0.06</v>
      </c>
      <c r="F38">
        <v>2386</v>
      </c>
      <c r="G38">
        <v>1</v>
      </c>
    </row>
    <row r="39" spans="1:7" x14ac:dyDescent="0.2">
      <c r="A39" t="s">
        <v>37</v>
      </c>
      <c r="B39">
        <v>0.06</v>
      </c>
      <c r="C39">
        <v>0.02</v>
      </c>
      <c r="D39">
        <v>0.02</v>
      </c>
      <c r="E39">
        <v>0.1</v>
      </c>
      <c r="F39">
        <v>1800</v>
      </c>
      <c r="G39">
        <v>1</v>
      </c>
    </row>
    <row r="40" spans="1:7" x14ac:dyDescent="0.2">
      <c r="A40" t="s">
        <v>38</v>
      </c>
      <c r="B40">
        <v>0.06</v>
      </c>
      <c r="C40">
        <v>0.02</v>
      </c>
      <c r="D40">
        <v>0.02</v>
      </c>
      <c r="E40">
        <v>0.09</v>
      </c>
      <c r="F40">
        <v>1950</v>
      </c>
      <c r="G40">
        <v>1</v>
      </c>
    </row>
    <row r="41" spans="1:7" x14ac:dyDescent="0.2">
      <c r="A41" t="s">
        <v>39</v>
      </c>
      <c r="B41">
        <v>-0.32</v>
      </c>
      <c r="C41">
        <v>0.02</v>
      </c>
      <c r="D41">
        <v>-0.36</v>
      </c>
      <c r="E41">
        <v>-0.28000000000000003</v>
      </c>
      <c r="F41">
        <v>1841</v>
      </c>
      <c r="G41">
        <v>1</v>
      </c>
    </row>
    <row r="42" spans="1:7" x14ac:dyDescent="0.2">
      <c r="A42" t="s">
        <v>40</v>
      </c>
      <c r="B42">
        <v>-0.52</v>
      </c>
      <c r="C42">
        <v>0.03</v>
      </c>
      <c r="D42">
        <v>-0.56999999999999995</v>
      </c>
      <c r="E42">
        <v>-0.46</v>
      </c>
      <c r="F42">
        <v>2327</v>
      </c>
      <c r="G42">
        <v>1</v>
      </c>
    </row>
    <row r="43" spans="1:7" x14ac:dyDescent="0.2">
      <c r="A43" t="s">
        <v>41</v>
      </c>
      <c r="B43">
        <v>-0.41</v>
      </c>
      <c r="C43">
        <v>0.02</v>
      </c>
      <c r="D43">
        <v>-0.45</v>
      </c>
      <c r="E43">
        <v>-0.36</v>
      </c>
      <c r="F43">
        <v>2401</v>
      </c>
      <c r="G43">
        <v>1</v>
      </c>
    </row>
    <row r="44" spans="1:7" x14ac:dyDescent="0.2">
      <c r="A44" t="s">
        <v>42</v>
      </c>
      <c r="B44">
        <v>-0.83</v>
      </c>
      <c r="C44">
        <v>0.01</v>
      </c>
      <c r="D44">
        <v>-0.85</v>
      </c>
      <c r="E44">
        <v>-0.8</v>
      </c>
      <c r="F44">
        <v>3596</v>
      </c>
      <c r="G44">
        <v>1</v>
      </c>
    </row>
    <row r="45" spans="1:7" x14ac:dyDescent="0.2">
      <c r="A45" t="s">
        <v>43</v>
      </c>
      <c r="B45">
        <v>0.42</v>
      </c>
      <c r="C45">
        <v>0.01</v>
      </c>
      <c r="D45">
        <v>0.39</v>
      </c>
      <c r="E45">
        <v>0.45</v>
      </c>
      <c r="F45">
        <v>2608</v>
      </c>
      <c r="G45">
        <v>1</v>
      </c>
    </row>
    <row r="46" spans="1:7" x14ac:dyDescent="0.2">
      <c r="A46" t="s">
        <v>44</v>
      </c>
      <c r="B46">
        <v>-0.12</v>
      </c>
      <c r="C46">
        <v>0.02</v>
      </c>
      <c r="D46">
        <v>-0.16</v>
      </c>
      <c r="E46">
        <v>-0.09</v>
      </c>
      <c r="F46">
        <v>2580</v>
      </c>
      <c r="G46">
        <v>1</v>
      </c>
    </row>
    <row r="47" spans="1:7" x14ac:dyDescent="0.2">
      <c r="A47" t="s">
        <v>45</v>
      </c>
      <c r="B47">
        <v>0</v>
      </c>
      <c r="C47">
        <v>0.02</v>
      </c>
      <c r="D47">
        <v>-0.03</v>
      </c>
      <c r="E47">
        <v>0.03</v>
      </c>
      <c r="F47">
        <v>2106</v>
      </c>
      <c r="G47">
        <v>1</v>
      </c>
    </row>
    <row r="48" spans="1:7" x14ac:dyDescent="0.2">
      <c r="A48" t="s">
        <v>46</v>
      </c>
      <c r="B48">
        <v>-0.05</v>
      </c>
      <c r="C48">
        <v>0.01</v>
      </c>
      <c r="D48">
        <v>-7.0000000000000007E-2</v>
      </c>
      <c r="E48">
        <v>-0.03</v>
      </c>
      <c r="F48">
        <v>3971</v>
      </c>
      <c r="G48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8"/>
  <sheetViews>
    <sheetView tabSelected="1" workbookViewId="0">
      <selection activeCell="E79" sqref="E79"/>
    </sheetView>
  </sheetViews>
  <sheetFormatPr baseColWidth="10" defaultRowHeight="16" x14ac:dyDescent="0.2"/>
  <cols>
    <col min="1" max="2" width="22" customWidth="1"/>
    <col min="4" max="4" width="101.1640625" bestFit="1" customWidth="1"/>
  </cols>
  <sheetData>
    <row r="1" spans="1:6" x14ac:dyDescent="0.2">
      <c r="A1" s="2" t="s">
        <v>47</v>
      </c>
    </row>
    <row r="2" spans="1:6" x14ac:dyDescent="0.2">
      <c r="A2" t="s">
        <v>0</v>
      </c>
      <c r="B2">
        <v>-0.88</v>
      </c>
      <c r="D2" s="1" t="s">
        <v>54</v>
      </c>
    </row>
    <row r="3" spans="1:6" x14ac:dyDescent="0.2">
      <c r="A3" t="s">
        <v>1</v>
      </c>
      <c r="B3">
        <v>0.14000000000000001</v>
      </c>
      <c r="D3" s="4" t="s">
        <v>57</v>
      </c>
    </row>
    <row r="4" spans="1:6" x14ac:dyDescent="0.2">
      <c r="A4" t="s">
        <v>2</v>
      </c>
      <c r="B4">
        <v>-0.48</v>
      </c>
      <c r="D4" s="3" t="s">
        <v>48</v>
      </c>
    </row>
    <row r="5" spans="1:6" x14ac:dyDescent="0.2">
      <c r="A5" t="s">
        <v>3</v>
      </c>
      <c r="B5">
        <v>0.4</v>
      </c>
      <c r="D5" t="s">
        <v>59</v>
      </c>
      <c r="E5">
        <f>SUM(B2:B7)</f>
        <v>-0.69</v>
      </c>
    </row>
    <row r="6" spans="1:6" x14ac:dyDescent="0.2">
      <c r="A6" t="s">
        <v>4</v>
      </c>
      <c r="B6">
        <v>0.19</v>
      </c>
      <c r="D6" t="s">
        <v>60</v>
      </c>
      <c r="E6">
        <f>SUM(B2:B8,B44:B48)</f>
        <v>-0.92</v>
      </c>
    </row>
    <row r="7" spans="1:6" x14ac:dyDescent="0.2">
      <c r="A7" t="s">
        <v>5</v>
      </c>
      <c r="B7">
        <v>-0.06</v>
      </c>
      <c r="D7" t="s">
        <v>49</v>
      </c>
      <c r="E7">
        <f>E5-E6</f>
        <v>0.23000000000000009</v>
      </c>
    </row>
    <row r="8" spans="1:6" x14ac:dyDescent="0.2">
      <c r="A8" t="s">
        <v>6</v>
      </c>
      <c r="B8">
        <v>0.35</v>
      </c>
    </row>
    <row r="9" spans="1:6" x14ac:dyDescent="0.2">
      <c r="A9" t="s">
        <v>7</v>
      </c>
      <c r="B9">
        <v>0.05</v>
      </c>
      <c r="D9" t="s">
        <v>61</v>
      </c>
      <c r="E9">
        <f>SUM(B2:B7)</f>
        <v>-0.69</v>
      </c>
    </row>
    <row r="10" spans="1:6" x14ac:dyDescent="0.2">
      <c r="A10" t="s">
        <v>8</v>
      </c>
      <c r="B10">
        <v>0.06</v>
      </c>
      <c r="D10" t="s">
        <v>62</v>
      </c>
      <c r="E10">
        <f>SUM(B2:B7,B44:B48)</f>
        <v>-1.2700000000000002</v>
      </c>
    </row>
    <row r="11" spans="1:6" x14ac:dyDescent="0.2">
      <c r="A11" t="s">
        <v>9</v>
      </c>
      <c r="B11">
        <v>-0.35</v>
      </c>
      <c r="D11" t="s">
        <v>51</v>
      </c>
      <c r="E11">
        <f>E9-E10</f>
        <v>0.58000000000000029</v>
      </c>
      <c r="F11" t="s">
        <v>56</v>
      </c>
    </row>
    <row r="12" spans="1:6" x14ac:dyDescent="0.2">
      <c r="A12" t="s">
        <v>10</v>
      </c>
      <c r="B12">
        <v>-1.43</v>
      </c>
    </row>
    <row r="13" spans="1:6" x14ac:dyDescent="0.2">
      <c r="A13" t="s">
        <v>11</v>
      </c>
      <c r="B13">
        <v>-1.03</v>
      </c>
      <c r="D13" t="s">
        <v>58</v>
      </c>
      <c r="E13">
        <f>E11-E7</f>
        <v>0.3500000000000002</v>
      </c>
      <c r="F13" t="s">
        <v>52</v>
      </c>
    </row>
    <row r="14" spans="1:6" x14ac:dyDescent="0.2">
      <c r="A14" t="s">
        <v>12</v>
      </c>
      <c r="B14">
        <v>-7.0000000000000007E-2</v>
      </c>
      <c r="E14">
        <f>B8</f>
        <v>0.35</v>
      </c>
      <c r="F14" t="s">
        <v>53</v>
      </c>
    </row>
    <row r="15" spans="1:6" x14ac:dyDescent="0.2">
      <c r="A15" t="s">
        <v>13</v>
      </c>
      <c r="B15">
        <v>-0.08</v>
      </c>
    </row>
    <row r="16" spans="1:6" x14ac:dyDescent="0.2">
      <c r="A16" t="s">
        <v>14</v>
      </c>
      <c r="B16">
        <v>0.12</v>
      </c>
      <c r="D16" s="3" t="s">
        <v>63</v>
      </c>
    </row>
    <row r="17" spans="1:6" x14ac:dyDescent="0.2">
      <c r="A17" t="s">
        <v>15</v>
      </c>
      <c r="B17">
        <v>0.03</v>
      </c>
      <c r="D17" t="s">
        <v>59</v>
      </c>
      <c r="E17">
        <f>SUM(B2:B7,B9,B14,B19,B24,B29,B34)</f>
        <v>-0.60999999999999988</v>
      </c>
    </row>
    <row r="18" spans="1:6" x14ac:dyDescent="0.2">
      <c r="A18" t="s">
        <v>16</v>
      </c>
      <c r="B18">
        <v>0.08</v>
      </c>
      <c r="D18" t="s">
        <v>60</v>
      </c>
      <c r="E18">
        <f>SUM(B2:B7,B9,B14,B19,B24,B29,B34,B39,B44:B48,B8)</f>
        <v>-0.78000000000000014</v>
      </c>
    </row>
    <row r="19" spans="1:6" x14ac:dyDescent="0.2">
      <c r="A19" t="s">
        <v>17</v>
      </c>
      <c r="B19">
        <v>0.14000000000000001</v>
      </c>
      <c r="D19" t="s">
        <v>49</v>
      </c>
      <c r="E19">
        <f>E17-E18</f>
        <v>0.17000000000000026</v>
      </c>
    </row>
    <row r="20" spans="1:6" x14ac:dyDescent="0.2">
      <c r="A20" t="s">
        <v>18</v>
      </c>
      <c r="B20">
        <v>-0.02</v>
      </c>
    </row>
    <row r="21" spans="1:6" x14ac:dyDescent="0.2">
      <c r="A21" t="s">
        <v>19</v>
      </c>
      <c r="B21">
        <v>-0.06</v>
      </c>
      <c r="D21" t="s">
        <v>61</v>
      </c>
      <c r="E21">
        <f>SUM(B2:B7,B9,B14,B19,B24,B29,B34)</f>
        <v>-0.60999999999999988</v>
      </c>
    </row>
    <row r="22" spans="1:6" x14ac:dyDescent="0.2">
      <c r="A22" t="s">
        <v>20</v>
      </c>
      <c r="B22">
        <v>0.32</v>
      </c>
      <c r="D22" t="s">
        <v>62</v>
      </c>
      <c r="E22">
        <f>SUM(B2:B7,B9,B14,B19,B24,B29,B34,B44:B48)</f>
        <v>-1.1900000000000002</v>
      </c>
    </row>
    <row r="23" spans="1:6" x14ac:dyDescent="0.2">
      <c r="A23" t="s">
        <v>21</v>
      </c>
      <c r="B23">
        <v>0.1</v>
      </c>
      <c r="D23" t="s">
        <v>51</v>
      </c>
      <c r="E23">
        <f>E21-E22</f>
        <v>0.58000000000000029</v>
      </c>
      <c r="F23" t="s">
        <v>56</v>
      </c>
    </row>
    <row r="24" spans="1:6" x14ac:dyDescent="0.2">
      <c r="A24" t="s">
        <v>22</v>
      </c>
      <c r="B24">
        <v>-7.0000000000000007E-2</v>
      </c>
    </row>
    <row r="25" spans="1:6" x14ac:dyDescent="0.2">
      <c r="A25" t="s">
        <v>23</v>
      </c>
      <c r="B25">
        <v>0.01</v>
      </c>
      <c r="D25" t="s">
        <v>58</v>
      </c>
      <c r="E25">
        <f>E23-E19</f>
        <v>0.41000000000000003</v>
      </c>
      <c r="F25" t="s">
        <v>52</v>
      </c>
    </row>
    <row r="26" spans="1:6" x14ac:dyDescent="0.2">
      <c r="A26" t="s">
        <v>24</v>
      </c>
      <c r="B26">
        <v>0</v>
      </c>
      <c r="E26">
        <f>B8+B39</f>
        <v>0.41</v>
      </c>
      <c r="F26" t="s">
        <v>53</v>
      </c>
    </row>
    <row r="27" spans="1:6" x14ac:dyDescent="0.2">
      <c r="A27" t="s">
        <v>25</v>
      </c>
      <c r="B27">
        <v>0.26</v>
      </c>
    </row>
    <row r="28" spans="1:6" x14ac:dyDescent="0.2">
      <c r="A28" t="s">
        <v>26</v>
      </c>
      <c r="B28">
        <v>-0.1</v>
      </c>
      <c r="D28" s="3" t="s">
        <v>64</v>
      </c>
    </row>
    <row r="29" spans="1:6" x14ac:dyDescent="0.2">
      <c r="A29" t="s">
        <v>27</v>
      </c>
      <c r="B29">
        <v>0.02</v>
      </c>
      <c r="D29" t="s">
        <v>59</v>
      </c>
      <c r="E29">
        <f>SUM(B2:B7,B10,B15,B20,B25,B30,B35)</f>
        <v>-0.69999999999999984</v>
      </c>
    </row>
    <row r="30" spans="1:6" x14ac:dyDescent="0.2">
      <c r="A30" t="s">
        <v>28</v>
      </c>
      <c r="B30">
        <v>0.03</v>
      </c>
      <c r="D30" t="s">
        <v>60</v>
      </c>
      <c r="E30">
        <f>SUM(B2:B8,B10,B15,B20,B25,B30,B35,B40,B44:B48)</f>
        <v>-0.87</v>
      </c>
    </row>
    <row r="31" spans="1:6" x14ac:dyDescent="0.2">
      <c r="A31" t="s">
        <v>29</v>
      </c>
      <c r="B31">
        <v>0</v>
      </c>
      <c r="D31" t="s">
        <v>49</v>
      </c>
      <c r="E31">
        <f>E29-E30</f>
        <v>0.17000000000000015</v>
      </c>
    </row>
    <row r="32" spans="1:6" x14ac:dyDescent="0.2">
      <c r="A32" t="s">
        <v>30</v>
      </c>
      <c r="B32">
        <v>-0.37</v>
      </c>
    </row>
    <row r="33" spans="1:6" x14ac:dyDescent="0.2">
      <c r="A33" t="s">
        <v>31</v>
      </c>
      <c r="B33">
        <v>-0.08</v>
      </c>
      <c r="D33" t="s">
        <v>61</v>
      </c>
      <c r="E33">
        <f>SUM(B2:B7,B10,B15,B20,B25,B30,B35)</f>
        <v>-0.69999999999999984</v>
      </c>
    </row>
    <row r="34" spans="1:6" x14ac:dyDescent="0.2">
      <c r="A34" t="s">
        <v>32</v>
      </c>
      <c r="B34">
        <v>0.01</v>
      </c>
      <c r="D34" t="s">
        <v>62</v>
      </c>
      <c r="E34">
        <f>SUM(B2:B7,B10,B15,B20,B25,B30,B35,B44:B48)</f>
        <v>-1.28</v>
      </c>
    </row>
    <row r="35" spans="1:6" x14ac:dyDescent="0.2">
      <c r="A35" t="s">
        <v>33</v>
      </c>
      <c r="B35">
        <v>-0.01</v>
      </c>
      <c r="D35" t="s">
        <v>51</v>
      </c>
      <c r="E35">
        <f>E33-E34</f>
        <v>0.58000000000000018</v>
      </c>
      <c r="F35" t="s">
        <v>56</v>
      </c>
    </row>
    <row r="36" spans="1:6" x14ac:dyDescent="0.2">
      <c r="A36" t="s">
        <v>34</v>
      </c>
      <c r="B36">
        <v>-0.04</v>
      </c>
    </row>
    <row r="37" spans="1:6" x14ac:dyDescent="0.2">
      <c r="A37" t="s">
        <v>35</v>
      </c>
      <c r="B37">
        <v>0.05</v>
      </c>
      <c r="D37" t="s">
        <v>58</v>
      </c>
      <c r="E37">
        <f>E35-E31</f>
        <v>0.41000000000000003</v>
      </c>
      <c r="F37" t="s">
        <v>52</v>
      </c>
    </row>
    <row r="38" spans="1:6" x14ac:dyDescent="0.2">
      <c r="A38" t="s">
        <v>36</v>
      </c>
      <c r="B38">
        <v>0.02</v>
      </c>
      <c r="E38">
        <f>B8+B40</f>
        <v>0.41</v>
      </c>
      <c r="F38" t="s">
        <v>53</v>
      </c>
    </row>
    <row r="39" spans="1:6" x14ac:dyDescent="0.2">
      <c r="A39" t="s">
        <v>37</v>
      </c>
      <c r="B39">
        <v>0.06</v>
      </c>
    </row>
    <row r="40" spans="1:6" x14ac:dyDescent="0.2">
      <c r="A40" t="s">
        <v>38</v>
      </c>
      <c r="B40">
        <v>0.06</v>
      </c>
    </row>
    <row r="41" spans="1:6" x14ac:dyDescent="0.2">
      <c r="A41" t="s">
        <v>39</v>
      </c>
      <c r="B41">
        <v>-0.32</v>
      </c>
      <c r="D41" s="3" t="s">
        <v>50</v>
      </c>
    </row>
    <row r="42" spans="1:6" x14ac:dyDescent="0.2">
      <c r="A42" t="s">
        <v>40</v>
      </c>
      <c r="B42">
        <v>-0.52</v>
      </c>
      <c r="D42" t="s">
        <v>59</v>
      </c>
      <c r="E42">
        <f>SUM(B2:B7,B11,B16,B21,B26,B31,B36)</f>
        <v>-1.02</v>
      </c>
    </row>
    <row r="43" spans="1:6" x14ac:dyDescent="0.2">
      <c r="A43" t="s">
        <v>41</v>
      </c>
      <c r="B43">
        <v>-0.41</v>
      </c>
      <c r="D43" t="s">
        <v>60</v>
      </c>
      <c r="E43">
        <f>SUM(B2:B8,B11,B16,B21,B26,B31,B36,B44:B48,B41)</f>
        <v>-1.5700000000000003</v>
      </c>
    </row>
    <row r="44" spans="1:6" x14ac:dyDescent="0.2">
      <c r="A44" t="s">
        <v>42</v>
      </c>
      <c r="B44">
        <v>-0.83</v>
      </c>
      <c r="D44" t="s">
        <v>49</v>
      </c>
      <c r="E44">
        <f>E42-E43</f>
        <v>0.55000000000000027</v>
      </c>
    </row>
    <row r="45" spans="1:6" x14ac:dyDescent="0.2">
      <c r="A45" t="s">
        <v>43</v>
      </c>
      <c r="B45">
        <v>0.42</v>
      </c>
    </row>
    <row r="46" spans="1:6" x14ac:dyDescent="0.2">
      <c r="A46" t="s">
        <v>44</v>
      </c>
      <c r="B46">
        <v>-0.12</v>
      </c>
      <c r="D46" t="s">
        <v>61</v>
      </c>
      <c r="E46">
        <f>SUM(B2:B7,B11,B16,B21,B26,B31,B36)</f>
        <v>-1.02</v>
      </c>
    </row>
    <row r="47" spans="1:6" x14ac:dyDescent="0.2">
      <c r="A47" t="s">
        <v>45</v>
      </c>
      <c r="B47">
        <v>0</v>
      </c>
      <c r="D47" t="s">
        <v>62</v>
      </c>
      <c r="E47">
        <f>SUM(B2:B7,B11,B16,B21,B26,B31,B36,B44:B48)</f>
        <v>-1.6000000000000003</v>
      </c>
    </row>
    <row r="48" spans="1:6" x14ac:dyDescent="0.2">
      <c r="A48" t="s">
        <v>46</v>
      </c>
      <c r="B48">
        <v>-0.05</v>
      </c>
      <c r="D48" t="s">
        <v>51</v>
      </c>
      <c r="E48">
        <f>E46-E47</f>
        <v>0.58000000000000029</v>
      </c>
      <c r="F48" t="s">
        <v>56</v>
      </c>
    </row>
    <row r="50" spans="4:5" x14ac:dyDescent="0.2">
      <c r="D50" t="s">
        <v>58</v>
      </c>
    </row>
    <row r="51" spans="4:5" x14ac:dyDescent="0.2">
      <c r="E51">
        <f>E48-E44</f>
        <v>3.0000000000000027E-2</v>
      </c>
    </row>
    <row r="52" spans="4:5" x14ac:dyDescent="0.2">
      <c r="E52">
        <f>B8+B41</f>
        <v>2.9999999999999971E-2</v>
      </c>
    </row>
    <row r="55" spans="4:5" x14ac:dyDescent="0.2">
      <c r="D55" s="3" t="s">
        <v>55</v>
      </c>
    </row>
    <row r="56" spans="4:5" x14ac:dyDescent="0.2">
      <c r="D56" t="s">
        <v>59</v>
      </c>
      <c r="E56">
        <f>SUM(B2:B7,B12,B17,B22,B27,B32,B37)</f>
        <v>-1.8300000000000003</v>
      </c>
    </row>
    <row r="57" spans="4:5" x14ac:dyDescent="0.2">
      <c r="D57" t="s">
        <v>60</v>
      </c>
      <c r="E57">
        <f>SUM(B2:B8,B12,B17,B22,B27,B32,B37,B42,B44:B48)</f>
        <v>-2.5799999999999996</v>
      </c>
    </row>
    <row r="58" spans="4:5" x14ac:dyDescent="0.2">
      <c r="D58" t="s">
        <v>49</v>
      </c>
      <c r="E58">
        <f>E56-E57</f>
        <v>0.74999999999999933</v>
      </c>
    </row>
    <row r="60" spans="4:5" x14ac:dyDescent="0.2">
      <c r="D60" t="s">
        <v>61</v>
      </c>
      <c r="E60">
        <f>SUM(B2:B7,B12,B17,B22,B27,B32,B37)</f>
        <v>-1.8300000000000003</v>
      </c>
    </row>
    <row r="61" spans="4:5" x14ac:dyDescent="0.2">
      <c r="D61" t="s">
        <v>62</v>
      </c>
      <c r="E61">
        <f>SUM(B1:B7,B12,B17,B22,B27,B32,B37,B44:B48)</f>
        <v>-2.41</v>
      </c>
    </row>
    <row r="62" spans="4:5" x14ac:dyDescent="0.2">
      <c r="D62" t="s">
        <v>51</v>
      </c>
      <c r="E62">
        <f>E60-E61</f>
        <v>0.57999999999999985</v>
      </c>
    </row>
    <row r="64" spans="4:5" x14ac:dyDescent="0.2">
      <c r="D64" t="s">
        <v>58</v>
      </c>
    </row>
    <row r="65" spans="4:6" x14ac:dyDescent="0.2">
      <c r="E65">
        <f>E62-E58</f>
        <v>-0.16999999999999948</v>
      </c>
    </row>
    <row r="66" spans="4:6" x14ac:dyDescent="0.2">
      <c r="E66">
        <f>B8+B42</f>
        <v>-0.17000000000000004</v>
      </c>
    </row>
    <row r="68" spans="4:6" x14ac:dyDescent="0.2">
      <c r="D68" s="3" t="s">
        <v>65</v>
      </c>
    </row>
    <row r="69" spans="4:6" x14ac:dyDescent="0.2">
      <c r="D69" t="s">
        <v>59</v>
      </c>
      <c r="E69">
        <f>SUM(B2:B7,B13,B18,B23,B28,B33,B38)</f>
        <v>-1.7</v>
      </c>
    </row>
    <row r="70" spans="4:6" x14ac:dyDescent="0.2">
      <c r="D70" t="s">
        <v>60</v>
      </c>
      <c r="E70">
        <f>SUM(B2:B7,B8,B13,B18,B23,B28,B33,B38,B43,B44:B48)</f>
        <v>-2.34</v>
      </c>
    </row>
    <row r="71" spans="4:6" x14ac:dyDescent="0.2">
      <c r="D71" t="s">
        <v>49</v>
      </c>
      <c r="E71">
        <f>E69-E70</f>
        <v>0.6399999999999999</v>
      </c>
    </row>
    <row r="73" spans="4:6" x14ac:dyDescent="0.2">
      <c r="D73" t="s">
        <v>61</v>
      </c>
      <c r="E73">
        <f>SUM(B2:B7,B13,B18,B23,B28,B33,B38)</f>
        <v>-1.7</v>
      </c>
    </row>
    <row r="74" spans="4:6" x14ac:dyDescent="0.2">
      <c r="D74" t="s">
        <v>62</v>
      </c>
      <c r="E74">
        <f>SUM(B2:B7,B13,B18,B23,B28,B33,B38,B44:B48)</f>
        <v>-2.2799999999999998</v>
      </c>
    </row>
    <row r="75" spans="4:6" x14ac:dyDescent="0.2">
      <c r="D75" t="s">
        <v>51</v>
      </c>
      <c r="E75">
        <f>E73-E74</f>
        <v>0.57999999999999985</v>
      </c>
      <c r="F75" t="s">
        <v>56</v>
      </c>
    </row>
    <row r="77" spans="4:6" x14ac:dyDescent="0.2">
      <c r="D77" t="s">
        <v>58</v>
      </c>
      <c r="E77">
        <f>E75-E71</f>
        <v>-6.0000000000000053E-2</v>
      </c>
      <c r="F77" t="s">
        <v>52</v>
      </c>
    </row>
    <row r="78" spans="4:6" x14ac:dyDescent="0.2">
      <c r="E78">
        <f>B8+B43</f>
        <v>-0.06</v>
      </c>
      <c r="F78" t="s">
        <v>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origfullsummary.txt</vt:lpstr>
      <vt:lpstr>calcs for CC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Microsoft Office User</cp:lastModifiedBy>
  <dcterms:created xsi:type="dcterms:W3CDTF">2019-11-26T02:04:40Z</dcterms:created>
  <dcterms:modified xsi:type="dcterms:W3CDTF">2019-11-26T17:18:20Z</dcterms:modified>
</cp:coreProperties>
</file>