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Research_\CEC_OVMG\Rates\SCE\"/>
    </mc:Choice>
  </mc:AlternateContent>
  <xr:revisionPtr revIDLastSave="0" documentId="13_ncr:1_{921A4756-FFEF-41FC-89A9-E23F98E63099}" xr6:coauthVersionLast="45" xr6:coauthVersionMax="45" xr10:uidLastSave="{00000000-0000-0000-0000-000000000000}"/>
  <bookViews>
    <workbookView xWindow="1335" yWindow="1335" windowWidth="21825" windowHeight="12450" activeTab="3" xr2:uid="{43CEAE28-A968-4234-8452-EB9F4488CF62}"/>
  </bookViews>
  <sheets>
    <sheet name="Fixed" sheetId="1" r:id="rId1"/>
    <sheet name="DC" sheetId="5" r:id="rId2"/>
    <sheet name="GS1" sheetId="3" r:id="rId3"/>
    <sheet name="TOU-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3" i="5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C25" i="3"/>
  <c r="B25" i="3"/>
  <c r="C24" i="3"/>
  <c r="B24" i="3"/>
  <c r="C23" i="3"/>
  <c r="B23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22" i="3"/>
  <c r="B22" i="3"/>
  <c r="C21" i="3"/>
  <c r="B21" i="3"/>
  <c r="C20" i="3"/>
  <c r="B20" i="3"/>
  <c r="C19" i="3"/>
  <c r="B19" i="3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E25" i="4"/>
  <c r="D25" i="4"/>
  <c r="E24" i="4"/>
  <c r="D24" i="4"/>
  <c r="E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D17" i="4"/>
  <c r="E23" i="4"/>
  <c r="E22" i="4"/>
  <c r="E21" i="4"/>
  <c r="E20" i="4"/>
  <c r="E19" i="4"/>
  <c r="E18" i="4"/>
  <c r="D23" i="4"/>
  <c r="D22" i="4"/>
  <c r="D21" i="4"/>
  <c r="D20" i="4"/>
  <c r="D19" i="4"/>
  <c r="D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</calcChain>
</file>

<file path=xl/sharedStrings.xml><?xml version="1.0" encoding="utf-8"?>
<sst xmlns="http://schemas.openxmlformats.org/spreadsheetml/2006/main" count="21" uniqueCount="13">
  <si>
    <t>Rate</t>
  </si>
  <si>
    <t>Hour</t>
  </si>
  <si>
    <t>Winter Weekday</t>
  </si>
  <si>
    <t>Winter Weekend</t>
  </si>
  <si>
    <t>Summer Weekday</t>
  </si>
  <si>
    <t>Summer Weekend</t>
  </si>
  <si>
    <t>GS1</t>
  </si>
  <si>
    <t>Daily Meter Charge ($/Meter/Day)</t>
  </si>
  <si>
    <t>Monthly Meter Charge</t>
  </si>
  <si>
    <t>TOU-8</t>
  </si>
  <si>
    <t>Facility</t>
  </si>
  <si>
    <t>Summer On</t>
  </si>
  <si>
    <t>Winter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</si>
</sst>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2B26-922A-4988-B7A7-40E6A389B705}">
  <dimension ref="A1:C3"/>
  <sheetViews>
    <sheetView workbookViewId="0">
      <selection sqref="A1:C1"/>
    </sheetView>
  </sheetViews>
  <sheetFormatPr defaultRowHeight="14.4" x14ac:dyDescent="0.3"/>
  <cols>
    <col min="1" max="1" width="19.5546875" bestFit="1" customWidth="1"/>
  </cols>
  <sheetData>
    <row r="1" spans="1:3" x14ac:dyDescent="0.3">
      <c r="A1" t="s">
        <v>0</v>
      </c>
      <c r="B1" t="s">
        <v>6</v>
      </c>
      <c r="C1" t="s">
        <v>9</v>
      </c>
    </row>
    <row r="2" spans="1:3" x14ac:dyDescent="0.3">
      <c r="A2" t="s">
        <v>7</v>
      </c>
      <c r="B2">
        <v>0.39700000000000002</v>
      </c>
      <c r="C2">
        <v>0</v>
      </c>
    </row>
    <row r="3" spans="1:3" x14ac:dyDescent="0.3">
      <c r="A3" t="s">
        <v>8</v>
      </c>
      <c r="B3">
        <v>0</v>
      </c>
      <c r="C3">
        <v>277.39999999999998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1687-1C38-4510-8B5B-35883D212AAF}">
  <dimension ref="A1:C4"/>
  <sheetViews>
    <sheetView workbookViewId="0">
      <selection activeCell="C3" sqref="C3"/>
    </sheetView>
  </sheetViews>
  <sheetFormatPr defaultRowHeight="14.4" x14ac:dyDescent="0.3"/>
  <cols>
    <col min="1" max="1" width="11.109375" bestFit="1" customWidth="1"/>
  </cols>
  <sheetData>
    <row r="1" spans="1:3" x14ac:dyDescent="0.3">
      <c r="A1" t="s">
        <v>0</v>
      </c>
      <c r="B1" t="s">
        <v>6</v>
      </c>
      <c r="C1" t="s">
        <v>9</v>
      </c>
    </row>
    <row r="2" spans="1:3" x14ac:dyDescent="0.3">
      <c r="A2" t="s">
        <v>10</v>
      </c>
      <c r="B2">
        <v>0</v>
      </c>
      <c r="C2">
        <v>13.1</v>
      </c>
    </row>
    <row r="3" spans="1:3" x14ac:dyDescent="0.3">
      <c r="A3" t="s">
        <v>11</v>
      </c>
      <c r="B3">
        <v>0</v>
      </c>
      <c r="C3">
        <f>22.49+10.44</f>
        <v>32.93</v>
      </c>
    </row>
    <row r="4" spans="1:3" x14ac:dyDescent="0.3">
      <c r="A4" t="s">
        <v>12</v>
      </c>
      <c r="B4">
        <v>0</v>
      </c>
      <c r="C4">
        <f>3.41+4.75</f>
        <v>8.16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2B7B-46AE-4C79-A705-DA8B8AB3BCC6}">
  <dimension ref="A1:E25"/>
  <sheetViews>
    <sheetView workbookViewId="0">
      <selection activeCell="C7" sqref="C7"/>
    </sheetView>
  </sheetViews>
  <sheetFormatPr defaultRowHeight="14.4" x14ac:dyDescent="0.3"/>
  <cols>
    <col min="1" max="1" width="11.33203125" customWidth="1"/>
    <col min="2" max="2" width="20.109375" bestFit="1" customWidth="1"/>
    <col min="3" max="3" width="23.5546875" bestFit="1" customWidth="1"/>
    <col min="4" max="4" width="21.5546875" bestFit="1" customWidth="1"/>
    <col min="5" max="5" width="2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s="1">
        <v>0</v>
      </c>
      <c r="B2">
        <f>0.07124+0.08717 -0.00007-0.00135-0.00071-0.002</f>
        <v>0.15428000000000003</v>
      </c>
      <c r="C2">
        <f>0.07124+0.08717 -0.00007-0.00135-0.00071-0.002</f>
        <v>0.15428000000000003</v>
      </c>
      <c r="D2">
        <f>0.08125+0.08717 -0.00007-0.00135-0.00071-0.002</f>
        <v>0.16429000000000005</v>
      </c>
      <c r="E2">
        <f>0.08125+0.08717 -0.00007-0.00135-0.00071-0.002</f>
        <v>0.16429000000000005</v>
      </c>
    </row>
    <row r="3" spans="1:5" x14ac:dyDescent="0.3">
      <c r="A3" s="1">
        <f>A2+1/24</f>
        <v>4.1666666666666664E-2</v>
      </c>
      <c r="B3">
        <f>0.07124+0.08717 -0.00007-0.00135-0.00071-0.002</f>
        <v>0.15428000000000003</v>
      </c>
      <c r="C3">
        <f>0.07124+0.08717 -0.00007-0.00135-0.00071-0.002</f>
        <v>0.15428000000000003</v>
      </c>
      <c r="D3">
        <f>0.08125+0.08717 -0.00007-0.00135-0.00071-0.002</f>
        <v>0.16429000000000005</v>
      </c>
      <c r="E3">
        <f>0.08125+0.08717 -0.00007-0.00135-0.00071-0.002</f>
        <v>0.16429000000000005</v>
      </c>
    </row>
    <row r="4" spans="1:5" x14ac:dyDescent="0.3">
      <c r="A4" s="1">
        <f t="shared" ref="A4:A25" si="0">A3+1/24</f>
        <v>8.3333333333333329E-2</v>
      </c>
      <c r="B4">
        <f>0.07124+0.08717 -0.00007-0.00135-0.00071-0.002</f>
        <v>0.15428000000000003</v>
      </c>
      <c r="C4">
        <f>0.07124+0.08717 -0.00007-0.00135-0.00071-0.002</f>
        <v>0.15428000000000003</v>
      </c>
      <c r="D4">
        <f>0.08125+0.08717 -0.00007-0.00135-0.00071-0.002</f>
        <v>0.16429000000000005</v>
      </c>
      <c r="E4">
        <f>0.08125+0.08717 -0.00007-0.00135-0.00071-0.002</f>
        <v>0.16429000000000005</v>
      </c>
    </row>
    <row r="5" spans="1:5" x14ac:dyDescent="0.3">
      <c r="A5" s="1">
        <f t="shared" si="0"/>
        <v>0.125</v>
      </c>
      <c r="B5">
        <f>0.07124+0.08717 -0.00007-0.00135-0.00071-0.002</f>
        <v>0.15428000000000003</v>
      </c>
      <c r="C5">
        <f>0.07124+0.08717 -0.00007-0.00135-0.00071-0.002</f>
        <v>0.15428000000000003</v>
      </c>
      <c r="D5">
        <f>0.08125+0.08717 -0.00007-0.00135-0.00071-0.002</f>
        <v>0.16429000000000005</v>
      </c>
      <c r="E5">
        <f>0.08125+0.08717 -0.00007-0.00135-0.00071-0.002</f>
        <v>0.16429000000000005</v>
      </c>
    </row>
    <row r="6" spans="1:5" x14ac:dyDescent="0.3">
      <c r="A6" s="1">
        <f t="shared" si="0"/>
        <v>0.16666666666666666</v>
      </c>
      <c r="B6">
        <f>0.07124+0.08717 -0.00007-0.00135-0.00071-0.002</f>
        <v>0.15428000000000003</v>
      </c>
      <c r="C6">
        <f>0.07124+0.08717 -0.00007-0.00135-0.00071-0.002</f>
        <v>0.15428000000000003</v>
      </c>
      <c r="D6">
        <f>0.08125+0.08717 -0.00007-0.00135-0.00071-0.002</f>
        <v>0.16429000000000005</v>
      </c>
      <c r="E6">
        <f>0.08125+0.08717 -0.00007-0.00135-0.00071-0.002</f>
        <v>0.16429000000000005</v>
      </c>
    </row>
    <row r="7" spans="1:5" x14ac:dyDescent="0.3">
      <c r="A7" s="1">
        <f t="shared" si="0"/>
        <v>0.20833333333333331</v>
      </c>
      <c r="B7">
        <f>0.07124+0.08717 -0.00007-0.00135-0.00071-0.002</f>
        <v>0.15428000000000003</v>
      </c>
      <c r="C7">
        <f>0.07124+0.08717 -0.00007-0.00135-0.00071-0.002</f>
        <v>0.15428000000000003</v>
      </c>
      <c r="D7">
        <f>0.08125+0.08717 -0.00007-0.00135-0.00071-0.002</f>
        <v>0.16429000000000005</v>
      </c>
      <c r="E7">
        <f>0.08125+0.08717 -0.00007-0.00135-0.00071-0.002</f>
        <v>0.16429000000000005</v>
      </c>
    </row>
    <row r="8" spans="1:5" x14ac:dyDescent="0.3">
      <c r="A8" s="1">
        <f t="shared" si="0"/>
        <v>0.24999999999999997</v>
      </c>
      <c r="B8">
        <f>0.07124+0.08717 -0.00007-0.00135-0.00071-0.002</f>
        <v>0.15428000000000003</v>
      </c>
      <c r="C8">
        <f>0.07124+0.08717 -0.00007-0.00135-0.00071-0.002</f>
        <v>0.15428000000000003</v>
      </c>
      <c r="D8">
        <f>0.08125+0.08717 -0.00007-0.00135-0.00071-0.002</f>
        <v>0.16429000000000005</v>
      </c>
      <c r="E8">
        <f>0.08125+0.08717 -0.00007-0.00135-0.00071-0.002</f>
        <v>0.16429000000000005</v>
      </c>
    </row>
    <row r="9" spans="1:5" x14ac:dyDescent="0.3">
      <c r="A9" s="1">
        <f t="shared" si="0"/>
        <v>0.29166666666666663</v>
      </c>
      <c r="B9">
        <f>0.07124+0.08717 -0.00007-0.00135-0.00071-0.002</f>
        <v>0.15428000000000003</v>
      </c>
      <c r="C9">
        <f>0.07124+0.08717 -0.00007-0.00135-0.00071-0.002</f>
        <v>0.15428000000000003</v>
      </c>
      <c r="D9">
        <f>0.08125+0.08717 -0.00007-0.00135-0.00071-0.002</f>
        <v>0.16429000000000005</v>
      </c>
      <c r="E9">
        <f>0.08125+0.08717 -0.00007-0.00135-0.00071-0.002</f>
        <v>0.16429000000000005</v>
      </c>
    </row>
    <row r="10" spans="1:5" x14ac:dyDescent="0.3">
      <c r="A10" s="1">
        <f t="shared" si="0"/>
        <v>0.33333333333333331</v>
      </c>
      <c r="B10">
        <f>0.04568+0.08096 -0.00007-0.00135-0.00071-0.002</f>
        <v>0.12251000000000002</v>
      </c>
      <c r="C10">
        <f>0.04568+0.08096 -0.00007-0.00135-0.00071-0.002</f>
        <v>0.12251000000000002</v>
      </c>
      <c r="D10">
        <f>0.08125+0.08717 -0.00007-0.00135-0.00071-0.002</f>
        <v>0.16429000000000005</v>
      </c>
      <c r="E10">
        <f>0.08125+0.08717 -0.00007-0.00135-0.00071-0.002</f>
        <v>0.16429000000000005</v>
      </c>
    </row>
    <row r="11" spans="1:5" x14ac:dyDescent="0.3">
      <c r="A11" s="1">
        <f t="shared" si="0"/>
        <v>0.375</v>
      </c>
      <c r="B11">
        <f>0.04568+0.08096 -0.00007-0.00135-0.00071-0.002</f>
        <v>0.12251000000000002</v>
      </c>
      <c r="C11">
        <f>0.04568+0.08096 -0.00007-0.00135-0.00071-0.002</f>
        <v>0.12251000000000002</v>
      </c>
      <c r="D11">
        <f>0.08125+0.08717 -0.00007-0.00135-0.00071-0.002</f>
        <v>0.16429000000000005</v>
      </c>
      <c r="E11">
        <f>0.08125+0.08717 -0.00007-0.00135-0.00071-0.002</f>
        <v>0.16429000000000005</v>
      </c>
    </row>
    <row r="12" spans="1:5" x14ac:dyDescent="0.3">
      <c r="A12" s="1">
        <f t="shared" si="0"/>
        <v>0.41666666666666669</v>
      </c>
      <c r="B12">
        <f>0.04568+0.08096 -0.00007-0.00135-0.00071-0.002</f>
        <v>0.12251000000000002</v>
      </c>
      <c r="C12">
        <f>0.04568+0.08096 -0.00007-0.00135-0.00071-0.002</f>
        <v>0.12251000000000002</v>
      </c>
      <c r="D12">
        <f>0.08125+0.08717 -0.00007-0.00135-0.00071-0.002</f>
        <v>0.16429000000000005</v>
      </c>
      <c r="E12">
        <f>0.08125+0.08717 -0.00007-0.00135-0.00071-0.002</f>
        <v>0.16429000000000005</v>
      </c>
    </row>
    <row r="13" spans="1:5" x14ac:dyDescent="0.3">
      <c r="A13" s="1">
        <f t="shared" si="0"/>
        <v>0.45833333333333337</v>
      </c>
      <c r="B13">
        <f>0.04568+0.08096 -0.00007-0.00135-0.00071-0.002</f>
        <v>0.12251000000000002</v>
      </c>
      <c r="C13">
        <f>0.04568+0.08096 -0.00007-0.00135-0.00071-0.002</f>
        <v>0.12251000000000002</v>
      </c>
      <c r="D13">
        <f>0.08125+0.08717 -0.00007-0.00135-0.00071-0.002</f>
        <v>0.16429000000000005</v>
      </c>
      <c r="E13">
        <f>0.08125+0.08717 -0.00007-0.00135-0.00071-0.002</f>
        <v>0.16429000000000005</v>
      </c>
    </row>
    <row r="14" spans="1:5" x14ac:dyDescent="0.3">
      <c r="A14" s="1">
        <f t="shared" si="0"/>
        <v>0.5</v>
      </c>
      <c r="B14">
        <f>0.04568+0.08096 -0.00007-0.00135-0.00071-0.002</f>
        <v>0.12251000000000002</v>
      </c>
      <c r="C14">
        <f>0.04568+0.08096 -0.00007-0.00135-0.00071-0.002</f>
        <v>0.12251000000000002</v>
      </c>
      <c r="D14">
        <f>0.08125+0.08717 -0.00007-0.00135-0.00071-0.002</f>
        <v>0.16429000000000005</v>
      </c>
      <c r="E14">
        <f>0.08125+0.08717 -0.00007-0.00135-0.00071-0.002</f>
        <v>0.16429000000000005</v>
      </c>
    </row>
    <row r="15" spans="1:5" x14ac:dyDescent="0.3">
      <c r="A15" s="1">
        <f t="shared" si="0"/>
        <v>0.54166666666666663</v>
      </c>
      <c r="B15">
        <f>0.04568+0.08096 -0.00007-0.00135-0.00071-0.002</f>
        <v>0.12251000000000002</v>
      </c>
      <c r="C15">
        <f>0.04568+0.08096 -0.00007-0.00135-0.00071-0.002</f>
        <v>0.12251000000000002</v>
      </c>
      <c r="D15">
        <f>0.08125+0.08717 -0.00007-0.00135-0.00071-0.002</f>
        <v>0.16429000000000005</v>
      </c>
      <c r="E15">
        <f>0.08125+0.08717 -0.00007-0.00135-0.00071-0.002</f>
        <v>0.16429000000000005</v>
      </c>
    </row>
    <row r="16" spans="1:5" x14ac:dyDescent="0.3">
      <c r="A16" s="1">
        <f t="shared" si="0"/>
        <v>0.58333333333333326</v>
      </c>
      <c r="B16">
        <f>0.04568+0.08096 -0.00007-0.00135-0.00071-0.002</f>
        <v>0.12251000000000002</v>
      </c>
      <c r="C16">
        <f>0.04568+0.08096 -0.00007-0.00135-0.00071-0.002</f>
        <v>0.12251000000000002</v>
      </c>
      <c r="D16">
        <f>0.08125+0.08717 -0.00007-0.00135-0.00071-0.002</f>
        <v>0.16429000000000005</v>
      </c>
      <c r="E16">
        <f>0.08125+0.08717 -0.00007-0.00135-0.00071-0.002</f>
        <v>0.16429000000000005</v>
      </c>
    </row>
    <row r="17" spans="1:5" x14ac:dyDescent="0.3">
      <c r="A17" s="1">
        <f t="shared" si="0"/>
        <v>0.62499999999999989</v>
      </c>
      <c r="B17">
        <f>0.04568+0.08096 -0.00007-0.00135-0.00071-0.002</f>
        <v>0.12251000000000002</v>
      </c>
      <c r="C17">
        <f>0.04568+0.08096 -0.00007-0.00135-0.00071-0.002</f>
        <v>0.12251000000000002</v>
      </c>
      <c r="D17">
        <f>0.08125+0.08717 -0.00007-0.00135-0.00071-0.002</f>
        <v>0.16429000000000005</v>
      </c>
      <c r="E17">
        <f>0.08125+0.08717 -0.00007-0.00135-0.00071-0.002</f>
        <v>0.16429000000000005</v>
      </c>
    </row>
    <row r="18" spans="1:5" x14ac:dyDescent="0.3">
      <c r="A18" s="1">
        <f t="shared" si="0"/>
        <v>0.66666666666666652</v>
      </c>
      <c r="B18">
        <f>0.04568+0.08096 -0.00007-0.00135-0.00071-0.002</f>
        <v>0.12251000000000002</v>
      </c>
      <c r="C18">
        <f>0.04568+0.08096 -0.00007-0.00135-0.00071-0.002</f>
        <v>0.12251000000000002</v>
      </c>
      <c r="D18">
        <f>0.08125+0.08717 -0.00007-0.00135-0.00071-0.002</f>
        <v>0.16429000000000005</v>
      </c>
      <c r="E18">
        <f>0.08125+0.08717 -0.00007-0.00135-0.00071-0.002</f>
        <v>0.16429000000000005</v>
      </c>
    </row>
    <row r="19" spans="1:5" x14ac:dyDescent="0.3">
      <c r="A19" s="1">
        <f t="shared" si="0"/>
        <v>0.70833333333333315</v>
      </c>
      <c r="B19">
        <f>0.14823+0.12861-0.00007</f>
        <v>0.27676999999999996</v>
      </c>
      <c r="C19">
        <f t="shared" ref="C19:C22" si="1">0.14823+0.12861-0.00007</f>
        <v>0.27676999999999996</v>
      </c>
      <c r="D19">
        <f>0.3209+0.12861 -0.00007-0.00135-0.00071-0.002</f>
        <v>0.44538</v>
      </c>
      <c r="E19">
        <f>0.12812+0.12861 -0.00007-0.00135-0.00071-0.002</f>
        <v>0.25259999999999999</v>
      </c>
    </row>
    <row r="20" spans="1:5" x14ac:dyDescent="0.3">
      <c r="A20" s="1">
        <f t="shared" si="0"/>
        <v>0.74999999999999978</v>
      </c>
      <c r="B20">
        <f t="shared" ref="B20:C23" si="2">0.14823+0.12861-0.00007</f>
        <v>0.27676999999999996</v>
      </c>
      <c r="C20">
        <f t="shared" si="1"/>
        <v>0.27676999999999996</v>
      </c>
      <c r="D20">
        <f>0.3209+0.12861 -0.00007-0.00135-0.00071-0.002</f>
        <v>0.44538</v>
      </c>
      <c r="E20">
        <f>0.12812+0.12861 -0.00007-0.00135-0.00071-0.002</f>
        <v>0.25259999999999999</v>
      </c>
    </row>
    <row r="21" spans="1:5" x14ac:dyDescent="0.3">
      <c r="A21" s="1">
        <f t="shared" si="0"/>
        <v>0.79166666666666641</v>
      </c>
      <c r="B21">
        <f t="shared" si="2"/>
        <v>0.27676999999999996</v>
      </c>
      <c r="C21">
        <f t="shared" si="1"/>
        <v>0.27676999999999996</v>
      </c>
      <c r="D21">
        <f>0.3209+0.12861 -0.00007-0.00135-0.00071-0.002</f>
        <v>0.44538</v>
      </c>
      <c r="E21">
        <f>0.12812+0.12861 -0.00007-0.00135-0.00071-0.002</f>
        <v>0.25259999999999999</v>
      </c>
    </row>
    <row r="22" spans="1:5" x14ac:dyDescent="0.3">
      <c r="A22" s="1">
        <f t="shared" si="0"/>
        <v>0.83333333333333304</v>
      </c>
      <c r="B22">
        <f t="shared" si="2"/>
        <v>0.27676999999999996</v>
      </c>
      <c r="C22">
        <f t="shared" si="1"/>
        <v>0.27676999999999996</v>
      </c>
      <c r="D22">
        <f>0.3209+0.12861 -0.00007-0.00135-0.00071-0.002</f>
        <v>0.44538</v>
      </c>
      <c r="E22">
        <f>0.12812+0.12861 -0.00007-0.00135-0.00071-0.002</f>
        <v>0.25259999999999999</v>
      </c>
    </row>
    <row r="23" spans="1:5" x14ac:dyDescent="0.3">
      <c r="A23" s="1">
        <f t="shared" si="0"/>
        <v>0.87499999999999967</v>
      </c>
      <c r="B23">
        <f>0.07124+0.08717 -0.00007-0.00135-0.00071-0.002</f>
        <v>0.15428000000000003</v>
      </c>
      <c r="C23">
        <f>0.07124+0.08717 -0.00007-0.00135-0.00071-0.002</f>
        <v>0.15428000000000003</v>
      </c>
      <c r="D23">
        <f>0.08125+0.08717 -0.00007-0.00135-0.00071-0.002</f>
        <v>0.16429000000000005</v>
      </c>
      <c r="E23">
        <f>0.08125+0.08717 -0.00007-0.00135-0.00071-0.002</f>
        <v>0.16429000000000005</v>
      </c>
    </row>
    <row r="24" spans="1:5" x14ac:dyDescent="0.3">
      <c r="A24" s="1">
        <f t="shared" si="0"/>
        <v>0.9166666666666663</v>
      </c>
      <c r="B24">
        <f>0.07124+0.08717 -0.00007-0.00135-0.00071-0.002</f>
        <v>0.15428000000000003</v>
      </c>
      <c r="C24">
        <f>0.07124+0.08717 -0.00007-0.00135-0.00071-0.002</f>
        <v>0.15428000000000003</v>
      </c>
      <c r="D24">
        <f>0.08125+0.08717 -0.00007-0.00135-0.00071-0.002</f>
        <v>0.16429000000000005</v>
      </c>
      <c r="E24">
        <f>0.08125+0.08717 -0.00007-0.00135-0.00071-0.002</f>
        <v>0.16429000000000005</v>
      </c>
    </row>
    <row r="25" spans="1:5" x14ac:dyDescent="0.3">
      <c r="A25" s="1">
        <f t="shared" si="0"/>
        <v>0.95833333333333293</v>
      </c>
      <c r="B25">
        <f>0.07124+0.08717 -0.00007-0.00135-0.00071-0.002</f>
        <v>0.15428000000000003</v>
      </c>
      <c r="C25">
        <f>0.07124+0.08717 -0.00007-0.00135-0.00071-0.002</f>
        <v>0.15428000000000003</v>
      </c>
      <c r="D25">
        <f>0.08125+0.08717 -0.00007-0.00135-0.00071-0.002</f>
        <v>0.16429000000000005</v>
      </c>
      <c r="E25">
        <f>0.08125+0.08717 -0.00007-0.00135-0.00071-0.002</f>
        <v>0.16429000000000005</v>
      </c>
    </row>
  </sheetData>
  <conditionalFormatting sqref="B2:C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8 D18:D23 D23:E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C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C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224F-4816-4729-8F27-DC5FC2BFF7AB}">
  <dimension ref="A1:E25"/>
  <sheetViews>
    <sheetView tabSelected="1" workbookViewId="0">
      <selection activeCell="E25" sqref="A1:E25"/>
    </sheetView>
  </sheetViews>
  <sheetFormatPr defaultRowHeight="14.4" x14ac:dyDescent="0.3"/>
  <cols>
    <col min="1" max="1" width="11.33203125" bestFit="1" customWidth="1"/>
    <col min="2" max="2" width="15.5546875" bestFit="1" customWidth="1"/>
    <col min="3" max="3" width="15.77734375" bestFit="1" customWidth="1"/>
    <col min="4" max="4" width="16.88671875" bestFit="1" customWidth="1"/>
    <col min="5" max="5" width="17.2187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s="1">
        <v>0</v>
      </c>
      <c r="B2">
        <f t="shared" ref="B2:C9" si="0">0.04926+0.03362-0.00007</f>
        <v>8.2809999999999995E-2</v>
      </c>
      <c r="C2">
        <f t="shared" si="0"/>
        <v>8.2809999999999995E-2</v>
      </c>
      <c r="D2">
        <f t="shared" ref="D2:E17" si="1">0.04467+0.03362-0.00007</f>
        <v>7.8219999999999998E-2</v>
      </c>
      <c r="E2">
        <f t="shared" si="1"/>
        <v>7.8219999999999998E-2</v>
      </c>
    </row>
    <row r="3" spans="1:5" x14ac:dyDescent="0.3">
      <c r="A3" s="1">
        <f>A2+1/24</f>
        <v>4.1666666666666664E-2</v>
      </c>
      <c r="B3">
        <f t="shared" si="0"/>
        <v>8.2809999999999995E-2</v>
      </c>
      <c r="C3">
        <f t="shared" si="0"/>
        <v>8.2809999999999995E-2</v>
      </c>
      <c r="D3">
        <f t="shared" si="1"/>
        <v>7.8219999999999998E-2</v>
      </c>
      <c r="E3">
        <f t="shared" si="1"/>
        <v>7.8219999999999998E-2</v>
      </c>
    </row>
    <row r="4" spans="1:5" x14ac:dyDescent="0.3">
      <c r="A4" s="1">
        <f t="shared" ref="A4:A25" si="2">A3+1/24</f>
        <v>8.3333333333333329E-2</v>
      </c>
      <c r="B4">
        <f t="shared" si="0"/>
        <v>8.2809999999999995E-2</v>
      </c>
      <c r="C4">
        <f t="shared" si="0"/>
        <v>8.2809999999999995E-2</v>
      </c>
      <c r="D4">
        <f t="shared" si="1"/>
        <v>7.8219999999999998E-2</v>
      </c>
      <c r="E4">
        <f t="shared" si="1"/>
        <v>7.8219999999999998E-2</v>
      </c>
    </row>
    <row r="5" spans="1:5" x14ac:dyDescent="0.3">
      <c r="A5" s="1">
        <f t="shared" si="2"/>
        <v>0.125</v>
      </c>
      <c r="B5">
        <f t="shared" si="0"/>
        <v>8.2809999999999995E-2</v>
      </c>
      <c r="C5">
        <f t="shared" si="0"/>
        <v>8.2809999999999995E-2</v>
      </c>
      <c r="D5">
        <f t="shared" si="1"/>
        <v>7.8219999999999998E-2</v>
      </c>
      <c r="E5">
        <f t="shared" si="1"/>
        <v>7.8219999999999998E-2</v>
      </c>
    </row>
    <row r="6" spans="1:5" x14ac:dyDescent="0.3">
      <c r="A6" s="1">
        <f t="shared" si="2"/>
        <v>0.16666666666666666</v>
      </c>
      <c r="B6">
        <f t="shared" si="0"/>
        <v>8.2809999999999995E-2</v>
      </c>
      <c r="C6">
        <f t="shared" si="0"/>
        <v>8.2809999999999995E-2</v>
      </c>
      <c r="D6">
        <f t="shared" si="1"/>
        <v>7.8219999999999998E-2</v>
      </c>
      <c r="E6">
        <f t="shared" si="1"/>
        <v>7.8219999999999998E-2</v>
      </c>
    </row>
    <row r="7" spans="1:5" x14ac:dyDescent="0.3">
      <c r="A7" s="1">
        <f t="shared" si="2"/>
        <v>0.20833333333333331</v>
      </c>
      <c r="B7">
        <f t="shared" si="0"/>
        <v>8.2809999999999995E-2</v>
      </c>
      <c r="C7">
        <f t="shared" si="0"/>
        <v>8.2809999999999995E-2</v>
      </c>
      <c r="D7">
        <f t="shared" si="1"/>
        <v>7.8219999999999998E-2</v>
      </c>
      <c r="E7">
        <f t="shared" si="1"/>
        <v>7.8219999999999998E-2</v>
      </c>
    </row>
    <row r="8" spans="1:5" x14ac:dyDescent="0.3">
      <c r="A8" s="1">
        <f t="shared" si="2"/>
        <v>0.24999999999999997</v>
      </c>
      <c r="B8">
        <f t="shared" si="0"/>
        <v>8.2809999999999995E-2</v>
      </c>
      <c r="C8">
        <f t="shared" si="0"/>
        <v>8.2809999999999995E-2</v>
      </c>
      <c r="D8">
        <f t="shared" si="1"/>
        <v>7.8219999999999998E-2</v>
      </c>
      <c r="E8">
        <f t="shared" si="1"/>
        <v>7.8219999999999998E-2</v>
      </c>
    </row>
    <row r="9" spans="1:5" x14ac:dyDescent="0.3">
      <c r="A9" s="1">
        <f t="shared" si="2"/>
        <v>0.29166666666666663</v>
      </c>
      <c r="B9">
        <f t="shared" si="0"/>
        <v>8.2809999999999995E-2</v>
      </c>
      <c r="C9">
        <f t="shared" si="0"/>
        <v>8.2809999999999995E-2</v>
      </c>
      <c r="D9">
        <f t="shared" si="1"/>
        <v>7.8219999999999998E-2</v>
      </c>
      <c r="E9">
        <f t="shared" si="1"/>
        <v>7.8219999999999998E-2</v>
      </c>
    </row>
    <row r="10" spans="1:5" x14ac:dyDescent="0.3">
      <c r="A10" s="1">
        <f t="shared" si="2"/>
        <v>0.33333333333333331</v>
      </c>
      <c r="B10">
        <f>0.0316+0.03362-0.00007</f>
        <v>6.515E-2</v>
      </c>
      <c r="C10">
        <f t="shared" ref="C10:C17" si="3">0.0316+0.03362-0.00007</f>
        <v>6.515E-2</v>
      </c>
      <c r="D10">
        <f t="shared" si="1"/>
        <v>7.8219999999999998E-2</v>
      </c>
      <c r="E10">
        <f t="shared" si="1"/>
        <v>7.8219999999999998E-2</v>
      </c>
    </row>
    <row r="11" spans="1:5" x14ac:dyDescent="0.3">
      <c r="A11" s="1">
        <f t="shared" si="2"/>
        <v>0.375</v>
      </c>
      <c r="B11">
        <f t="shared" ref="B11:C17" si="4">0.0316+0.03362-0.00007</f>
        <v>6.515E-2</v>
      </c>
      <c r="C11">
        <f t="shared" si="3"/>
        <v>6.515E-2</v>
      </c>
      <c r="D11">
        <f t="shared" si="1"/>
        <v>7.8219999999999998E-2</v>
      </c>
      <c r="E11">
        <f t="shared" si="1"/>
        <v>7.8219999999999998E-2</v>
      </c>
    </row>
    <row r="12" spans="1:5" x14ac:dyDescent="0.3">
      <c r="A12" s="1">
        <f t="shared" si="2"/>
        <v>0.41666666666666669</v>
      </c>
      <c r="B12">
        <f t="shared" si="4"/>
        <v>6.515E-2</v>
      </c>
      <c r="C12">
        <f t="shared" si="3"/>
        <v>6.515E-2</v>
      </c>
      <c r="D12">
        <f t="shared" si="1"/>
        <v>7.8219999999999998E-2</v>
      </c>
      <c r="E12">
        <f t="shared" si="1"/>
        <v>7.8219999999999998E-2</v>
      </c>
    </row>
    <row r="13" spans="1:5" x14ac:dyDescent="0.3">
      <c r="A13" s="1">
        <f t="shared" si="2"/>
        <v>0.45833333333333337</v>
      </c>
      <c r="B13">
        <f t="shared" si="4"/>
        <v>6.515E-2</v>
      </c>
      <c r="C13">
        <f t="shared" si="3"/>
        <v>6.515E-2</v>
      </c>
      <c r="D13">
        <f t="shared" si="1"/>
        <v>7.8219999999999998E-2</v>
      </c>
      <c r="E13">
        <f t="shared" si="1"/>
        <v>7.8219999999999998E-2</v>
      </c>
    </row>
    <row r="14" spans="1:5" x14ac:dyDescent="0.3">
      <c r="A14" s="1">
        <f t="shared" si="2"/>
        <v>0.5</v>
      </c>
      <c r="B14">
        <f t="shared" si="4"/>
        <v>6.515E-2</v>
      </c>
      <c r="C14">
        <f t="shared" si="3"/>
        <v>6.515E-2</v>
      </c>
      <c r="D14">
        <f t="shared" si="1"/>
        <v>7.8219999999999998E-2</v>
      </c>
      <c r="E14">
        <f t="shared" si="1"/>
        <v>7.8219999999999998E-2</v>
      </c>
    </row>
    <row r="15" spans="1:5" x14ac:dyDescent="0.3">
      <c r="A15" s="1">
        <f t="shared" si="2"/>
        <v>0.54166666666666663</v>
      </c>
      <c r="B15">
        <f t="shared" si="4"/>
        <v>6.515E-2</v>
      </c>
      <c r="C15">
        <f t="shared" si="3"/>
        <v>6.515E-2</v>
      </c>
      <c r="D15">
        <f t="shared" si="1"/>
        <v>7.8219999999999998E-2</v>
      </c>
      <c r="E15">
        <f t="shared" si="1"/>
        <v>7.8219999999999998E-2</v>
      </c>
    </row>
    <row r="16" spans="1:5" x14ac:dyDescent="0.3">
      <c r="A16" s="1">
        <f t="shared" si="2"/>
        <v>0.58333333333333326</v>
      </c>
      <c r="B16">
        <f t="shared" si="4"/>
        <v>6.515E-2</v>
      </c>
      <c r="C16">
        <f t="shared" si="3"/>
        <v>6.515E-2</v>
      </c>
      <c r="D16">
        <f t="shared" si="1"/>
        <v>7.8219999999999998E-2</v>
      </c>
      <c r="E16">
        <f t="shared" si="1"/>
        <v>7.8219999999999998E-2</v>
      </c>
    </row>
    <row r="17" spans="1:5" x14ac:dyDescent="0.3">
      <c r="A17" s="1">
        <f t="shared" si="2"/>
        <v>0.62499999999999989</v>
      </c>
      <c r="B17">
        <f t="shared" si="4"/>
        <v>6.515E-2</v>
      </c>
      <c r="C17">
        <f t="shared" si="3"/>
        <v>6.515E-2</v>
      </c>
      <c r="D17">
        <f>0.04467+0.03362-0.00007</f>
        <v>7.8219999999999998E-2</v>
      </c>
      <c r="E17">
        <f t="shared" si="1"/>
        <v>7.8219999999999998E-2</v>
      </c>
    </row>
    <row r="18" spans="1:5" x14ac:dyDescent="0.3">
      <c r="A18" s="1">
        <f t="shared" si="2"/>
        <v>0.66666666666666652</v>
      </c>
      <c r="B18">
        <f>0.05868+0.03362-0.00007</f>
        <v>9.2229999999999993E-2</v>
      </c>
      <c r="C18">
        <f t="shared" ref="C18:C23" si="5">0.05868+0.03362-0.00007</f>
        <v>9.2229999999999993E-2</v>
      </c>
      <c r="D18">
        <f>0.07779+0.03362-0.00007</f>
        <v>0.11133999999999999</v>
      </c>
      <c r="E18">
        <f>0.06997+0.03362-0.00007</f>
        <v>0.10352</v>
      </c>
    </row>
    <row r="19" spans="1:5" x14ac:dyDescent="0.3">
      <c r="A19" s="1">
        <f t="shared" si="2"/>
        <v>0.70833333333333315</v>
      </c>
      <c r="B19">
        <f t="shared" ref="B19:C24" si="6">0.05868+0.03362-0.00007</f>
        <v>9.2229999999999993E-2</v>
      </c>
      <c r="C19">
        <f t="shared" si="5"/>
        <v>9.2229999999999993E-2</v>
      </c>
      <c r="D19">
        <f t="shared" ref="D19:D23" si="7">0.07779+0.03362-0.00007</f>
        <v>0.11133999999999999</v>
      </c>
      <c r="E19">
        <f t="shared" ref="E19:E23" si="8">0.06997+0.03362-0.00007</f>
        <v>0.10352</v>
      </c>
    </row>
    <row r="20" spans="1:5" x14ac:dyDescent="0.3">
      <c r="A20" s="1">
        <f t="shared" si="2"/>
        <v>0.74999999999999978</v>
      </c>
      <c r="B20">
        <f t="shared" si="6"/>
        <v>9.2229999999999993E-2</v>
      </c>
      <c r="C20">
        <f t="shared" si="5"/>
        <v>9.2229999999999993E-2</v>
      </c>
      <c r="D20">
        <f t="shared" si="7"/>
        <v>0.11133999999999999</v>
      </c>
      <c r="E20">
        <f t="shared" si="8"/>
        <v>0.10352</v>
      </c>
    </row>
    <row r="21" spans="1:5" x14ac:dyDescent="0.3">
      <c r="A21" s="1">
        <f t="shared" si="2"/>
        <v>0.79166666666666641</v>
      </c>
      <c r="B21">
        <f t="shared" si="6"/>
        <v>9.2229999999999993E-2</v>
      </c>
      <c r="C21">
        <f t="shared" si="5"/>
        <v>9.2229999999999993E-2</v>
      </c>
      <c r="D21">
        <f t="shared" si="7"/>
        <v>0.11133999999999999</v>
      </c>
      <c r="E21">
        <f t="shared" si="8"/>
        <v>0.10352</v>
      </c>
    </row>
    <row r="22" spans="1:5" x14ac:dyDescent="0.3">
      <c r="A22" s="1">
        <f t="shared" si="2"/>
        <v>0.83333333333333304</v>
      </c>
      <c r="B22">
        <f t="shared" si="6"/>
        <v>9.2229999999999993E-2</v>
      </c>
      <c r="C22">
        <f t="shared" si="5"/>
        <v>9.2229999999999993E-2</v>
      </c>
      <c r="D22">
        <f t="shared" si="7"/>
        <v>0.11133999999999999</v>
      </c>
      <c r="E22">
        <f t="shared" si="8"/>
        <v>0.10352</v>
      </c>
    </row>
    <row r="23" spans="1:5" x14ac:dyDescent="0.3">
      <c r="A23" s="1">
        <f t="shared" si="2"/>
        <v>0.87499999999999967</v>
      </c>
      <c r="B23">
        <f t="shared" si="6"/>
        <v>9.2229999999999993E-2</v>
      </c>
      <c r="C23">
        <f t="shared" si="5"/>
        <v>9.2229999999999993E-2</v>
      </c>
      <c r="D23">
        <f t="shared" si="7"/>
        <v>0.11133999999999999</v>
      </c>
      <c r="E23">
        <f t="shared" si="8"/>
        <v>0.10352</v>
      </c>
    </row>
    <row r="24" spans="1:5" x14ac:dyDescent="0.3">
      <c r="A24" s="1">
        <f t="shared" si="2"/>
        <v>0.9166666666666663</v>
      </c>
      <c r="B24">
        <f>0.04926+0.03362-0.00007</f>
        <v>8.2809999999999995E-2</v>
      </c>
      <c r="C24">
        <f t="shared" ref="C24:C25" si="9">0.04926+0.03362-0.00007</f>
        <v>8.2809999999999995E-2</v>
      </c>
      <c r="D24">
        <f t="shared" ref="D24:E25" si="10">0.04467+0.03362-0.00007</f>
        <v>7.8219999999999998E-2</v>
      </c>
      <c r="E24">
        <f t="shared" si="10"/>
        <v>7.8219999999999998E-2</v>
      </c>
    </row>
    <row r="25" spans="1:5" x14ac:dyDescent="0.3">
      <c r="A25" s="1">
        <f t="shared" si="2"/>
        <v>0.95833333333333293</v>
      </c>
      <c r="B25">
        <f t="shared" ref="B25:C25" si="11">0.04926+0.03362-0.00007</f>
        <v>8.2809999999999995E-2</v>
      </c>
      <c r="C25">
        <f t="shared" si="9"/>
        <v>8.2809999999999995E-2</v>
      </c>
      <c r="D25">
        <f t="shared" si="10"/>
        <v>7.8219999999999998E-2</v>
      </c>
      <c r="E25">
        <f t="shared" si="10"/>
        <v>7.8219999999999998E-2</v>
      </c>
    </row>
  </sheetData>
  <conditionalFormatting sqref="B2:C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E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</vt:lpstr>
      <vt:lpstr>DC</vt:lpstr>
      <vt:lpstr>GS1</vt:lpstr>
      <vt:lpstr>TOU-8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Flores</dc:creator>
  <cp:lastModifiedBy>Robert J. Flores</cp:lastModifiedBy>
  <dcterms:created xsi:type="dcterms:W3CDTF">2020-10-20T21:01:35Z</dcterms:created>
  <dcterms:modified xsi:type="dcterms:W3CDTF">2020-10-21T23:08:24Z</dcterms:modified>
</cp:coreProperties>
</file>