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"/>
    </mc:Choice>
  </mc:AlternateContent>
  <bookViews>
    <workbookView xWindow="80" yWindow="460" windowWidth="25520" windowHeight="15540" tabRatio="500"/>
  </bookViews>
  <sheets>
    <sheet name="ModelsCovs_wildboar_CAM_dis_el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5" i="1" l="1"/>
  <c r="AL35" i="1"/>
  <c r="AM35" i="1"/>
  <c r="AN35" i="1"/>
  <c r="AO35" i="1"/>
  <c r="AQ35" i="1"/>
  <c r="AR35" i="1"/>
  <c r="AS35" i="1"/>
  <c r="AO32" i="1"/>
  <c r="AN32" i="1"/>
  <c r="AM3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1" i="1"/>
  <c r="AK2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1" i="1"/>
  <c r="AL26" i="1"/>
  <c r="AQ26" i="1"/>
  <c r="AS26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21" i="1"/>
  <c r="AK27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1" i="1"/>
  <c r="AL27" i="1"/>
  <c r="AQ27" i="1"/>
  <c r="AS27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21" i="1"/>
  <c r="AK28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1" i="1"/>
  <c r="AL28" i="1"/>
  <c r="AQ28" i="1"/>
  <c r="AS28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21" i="1"/>
  <c r="AK2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L29" i="1"/>
  <c r="AQ29" i="1"/>
  <c r="AS2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1" i="1"/>
  <c r="AK3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1" i="1"/>
  <c r="AL30" i="1"/>
  <c r="AQ30" i="1"/>
  <c r="AS30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21" i="1"/>
  <c r="AK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1" i="1"/>
  <c r="AL31" i="1"/>
  <c r="AQ31" i="1"/>
  <c r="AS31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1" i="1"/>
  <c r="AK3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21" i="1"/>
  <c r="AL32" i="1"/>
  <c r="AQ32" i="1"/>
  <c r="AS3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21" i="1"/>
  <c r="AK34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21" i="1"/>
  <c r="AL34" i="1"/>
  <c r="AQ34" i="1"/>
  <c r="AS34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21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AR26" i="1"/>
  <c r="AR27" i="1"/>
  <c r="AR28" i="1"/>
  <c r="AR29" i="1"/>
  <c r="AR30" i="1"/>
  <c r="AR31" i="1"/>
  <c r="AR32" i="1"/>
  <c r="AR3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1" i="1"/>
  <c r="AK2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1" i="1"/>
  <c r="AL25" i="1"/>
  <c r="AQ25" i="1"/>
  <c r="AS25" i="1"/>
  <c r="AR25" i="1"/>
  <c r="AM25" i="1"/>
  <c r="AN25" i="1"/>
  <c r="AM34" i="1"/>
  <c r="AO34" i="1"/>
  <c r="AN34" i="1"/>
  <c r="AM26" i="1"/>
  <c r="AO26" i="1"/>
  <c r="AM27" i="1"/>
  <c r="AO27" i="1"/>
  <c r="AM28" i="1"/>
  <c r="AO28" i="1"/>
  <c r="AM29" i="1"/>
  <c r="AO29" i="1"/>
  <c r="AM30" i="1"/>
  <c r="AO30" i="1"/>
  <c r="AM31" i="1"/>
  <c r="AO31" i="1"/>
  <c r="AN28" i="1"/>
  <c r="AN26" i="1"/>
  <c r="AN27" i="1"/>
  <c r="AN29" i="1"/>
  <c r="AN30" i="1"/>
  <c r="AN31" i="1"/>
  <c r="AO25" i="1"/>
</calcChain>
</file>

<file path=xl/sharedStrings.xml><?xml version="1.0" encoding="utf-8"?>
<sst xmlns="http://schemas.openxmlformats.org/spreadsheetml/2006/main" count="135" uniqueCount="92">
  <si>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</si>
  <si>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</si>
  <si>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</si>
  <si>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</si>
  <si>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</si>
  <si>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</si>
  <si>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</si>
  <si>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</si>
  <si>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</si>
  <si>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</si>
  <si>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</si>
  <si>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</si>
  <si>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</si>
  <si>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</si>
  <si>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</si>
  <si>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</si>
  <si>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</si>
  <si>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</si>
  <si>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</si>
  <si>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</si>
  <si>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</si>
  <si>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</si>
  <si>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</si>
  <si>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</si>
  <si>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</si>
  <si>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</si>
  <si>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</si>
  <si>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</si>
  <si>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</si>
  <si>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</si>
  <si>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</si>
  <si>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</si>
  <si>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</si>
  <si>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</si>
  <si>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m006</t>
  </si>
  <si>
    <t>~camhours ~ dis.s + PAS</t>
  </si>
  <si>
    <t>NA</t>
  </si>
  <si>
    <t>m014</t>
  </si>
  <si>
    <t>~camhours + cam_angle ~ dis.s + PAS</t>
  </si>
  <si>
    <t>m012</t>
  </si>
  <si>
    <t>~camhours + cam_angle ~ ele.s + dis.s + PAS</t>
  </si>
  <si>
    <t>m004</t>
  </si>
  <si>
    <t>~camhours ~ ele.s + dis.s + PAS</t>
  </si>
  <si>
    <t>m015</t>
  </si>
  <si>
    <t>~camhours + cam_angle ~ ele.s + PAS</t>
  </si>
  <si>
    <t>m013</t>
  </si>
  <si>
    <t>~camhours + cam_angle ~ PAS</t>
  </si>
  <si>
    <t>m007</t>
  </si>
  <si>
    <t>~camhours ~ ele.s + PAS</t>
  </si>
  <si>
    <t>m005</t>
  </si>
  <si>
    <t>~camhours ~ PAS</t>
  </si>
  <si>
    <t>m008</t>
  </si>
  <si>
    <t>~camhours ~ dis.s</t>
  </si>
  <si>
    <t>m003</t>
  </si>
  <si>
    <t>~camhours ~ ele.s + dis.s</t>
  </si>
  <si>
    <t>m016</t>
  </si>
  <si>
    <t>~camhours + cam_angle ~ dis.s</t>
  </si>
  <si>
    <t>m011</t>
  </si>
  <si>
    <t>~camhours + cam_angle ~ ele.s + dis.s</t>
  </si>
  <si>
    <t>m002</t>
  </si>
  <si>
    <t>~camhours ~ ele.s</t>
  </si>
  <si>
    <t>m001</t>
  </si>
  <si>
    <t>~1 ~ 1</t>
  </si>
  <si>
    <t>m010</t>
  </si>
  <si>
    <t>~camhours + cam_angle ~ ele.s</t>
  </si>
  <si>
    <t>m009</t>
  </si>
  <si>
    <t>~camhours ~ 1</t>
  </si>
  <si>
    <t>m017</t>
  </si>
  <si>
    <t>~camhours + cam_angle ~ 1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</si>
  <si>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</si>
  <si>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</si>
  <si>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</si>
  <si>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</si>
  <si>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</si>
  <si>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</si>
  <si>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</si>
  <si>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</si>
  <si>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</si>
  <si>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</si>
  <si>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</si>
  <si>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Elevation</t>
  </si>
  <si>
    <t>Palvshiling</t>
  </si>
  <si>
    <t>PAMangao</t>
  </si>
  <si>
    <t>PAMengla</t>
  </si>
  <si>
    <t>PAMengsong</t>
  </si>
  <si>
    <t>PANBH</t>
  </si>
  <si>
    <t>camhour</t>
  </si>
  <si>
    <t>Cam_angle</t>
  </si>
  <si>
    <t>*</t>
  </si>
  <si>
    <t>P</t>
  </si>
  <si>
    <t>N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</si>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</sst>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abSelected="1" topLeftCell="AF2" workbookViewId="0">
      <selection activeCell="AJ27" sqref="AJ27"/>
    </sheetView>
  </sheetViews>
  <sheetFormatPr baseColWidth="10" defaultRowHeight="16" x14ac:dyDescent="0.2"/>
  <cols>
    <col min="3" max="3" width="32.1640625" customWidth="1"/>
    <col min="36" max="36" width="15.6640625" customWidth="1"/>
    <col min="43" max="43" width="13" customWidth="1"/>
    <col min="44" max="44" width="14.5" customWidth="1"/>
    <col min="45" max="45" width="15.33203125" customWidth="1"/>
    <col min="47" max="47" width="16.6640625" customWidth="1"/>
    <col min="48" max="48" width="20.33203125" customWidth="1"/>
    <col min="49" max="49" width="15.1640625" customWidth="1"/>
    <col min="50" max="50" width="16.5" customWidth="1"/>
    <col min="51" max="51" width="17.83203125" customWidth="1"/>
  </cols>
  <sheetData>
    <row r="1" spans="1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</row>
    <row r="2" spans="1:56" x14ac:dyDescent="0.2">
      <c r="A2">
        <v>6</v>
      </c>
      <c r="B2" t="s">
        <v>34</v>
      </c>
      <c r="C2" t="s">
        <v>35</v>
      </c>
      <c r="D2">
        <v>0.36189646685931898</v>
      </c>
      <c r="E2">
        <v>0.10962493853562399</v>
      </c>
      <c r="H2">
        <v>0.35004018584462099</v>
      </c>
      <c r="I2">
        <v>0.25142890761560899</v>
      </c>
      <c r="J2">
        <v>-15.1975282286566</v>
      </c>
      <c r="K2">
        <v>937.87491994971697</v>
      </c>
      <c r="L2">
        <v>-14.3718893738482</v>
      </c>
      <c r="M2">
        <v>463.18344589283902</v>
      </c>
      <c r="N2">
        <v>0.55102950627065495</v>
      </c>
      <c r="O2">
        <v>0.32288601538134998</v>
      </c>
      <c r="P2">
        <v>-0.56476776842823595</v>
      </c>
      <c r="Q2">
        <v>0.54695511349063597</v>
      </c>
      <c r="R2">
        <v>0.91129451914291804</v>
      </c>
      <c r="S2">
        <v>0.28160479720979498</v>
      </c>
      <c r="V2">
        <v>6.5683987711179295E-2</v>
      </c>
      <c r="W2">
        <v>7.9071375579881906E-2</v>
      </c>
      <c r="X2">
        <v>-4.3780551287189899</v>
      </c>
      <c r="Y2">
        <v>0.159439108013534</v>
      </c>
      <c r="Z2">
        <v>0</v>
      </c>
      <c r="AA2">
        <v>364158209.12528402</v>
      </c>
      <c r="AB2">
        <v>1235.39340902341</v>
      </c>
      <c r="AC2">
        <v>9</v>
      </c>
      <c r="AD2">
        <v>115</v>
      </c>
      <c r="AE2">
        <v>2488.7868180468199</v>
      </c>
      <c r="AF2">
        <v>0</v>
      </c>
      <c r="AG2">
        <v>0.34659917503559601</v>
      </c>
      <c r="AH2" t="s">
        <v>36</v>
      </c>
      <c r="AI2">
        <v>0.34659917503559601</v>
      </c>
      <c r="AK2">
        <f>D2*$AG2</f>
        <v>0.12543301686173686</v>
      </c>
      <c r="AL2">
        <f t="shared" ref="AL2:BD2" si="0">E2*$AG2</f>
        <v>3.7995913259775194E-2</v>
      </c>
      <c r="AM2">
        <f t="shared" si="0"/>
        <v>0</v>
      </c>
      <c r="AN2">
        <f t="shared" si="0"/>
        <v>0</v>
      </c>
      <c r="AO2">
        <f t="shared" si="0"/>
        <v>0.12132363964305234</v>
      </c>
      <c r="AP2">
        <f t="shared" si="0"/>
        <v>8.7145051959671163E-2</v>
      </c>
      <c r="AQ2">
        <f t="shared" si="0"/>
        <v>-5.2674507466325604</v>
      </c>
      <c r="AR2">
        <f t="shared" si="0"/>
        <v>325.06667354114757</v>
      </c>
      <c r="AS2">
        <f t="shared" si="0"/>
        <v>-4.9812850006786347</v>
      </c>
      <c r="AT2">
        <f t="shared" si="0"/>
        <v>160.53900023660262</v>
      </c>
      <c r="AU2">
        <f t="shared" si="0"/>
        <v>0.19098637229368079</v>
      </c>
      <c r="AV2">
        <f t="shared" si="0"/>
        <v>0.11191202656170667</v>
      </c>
      <c r="AW2">
        <f t="shared" si="0"/>
        <v>-0.19574804262392109</v>
      </c>
      <c r="AX2">
        <f t="shared" si="0"/>
        <v>0.18957419111735521</v>
      </c>
      <c r="AY2">
        <f t="shared" si="0"/>
        <v>0.31585392854939554</v>
      </c>
      <c r="AZ2">
        <f t="shared" si="0"/>
        <v>9.7603990398981252E-2</v>
      </c>
      <c r="BA2">
        <f t="shared" si="0"/>
        <v>0</v>
      </c>
      <c r="BB2">
        <f t="shared" si="0"/>
        <v>0</v>
      </c>
      <c r="BC2">
        <f t="shared" si="0"/>
        <v>2.2766015953742971E-2</v>
      </c>
      <c r="BD2">
        <f t="shared" si="0"/>
        <v>2.740607354491684E-2</v>
      </c>
    </row>
    <row r="3" spans="1:56" x14ac:dyDescent="0.2">
      <c r="A3">
        <v>14</v>
      </c>
      <c r="B3" t="s">
        <v>37</v>
      </c>
      <c r="C3" t="s">
        <v>38</v>
      </c>
      <c r="D3">
        <v>0.34937974503368902</v>
      </c>
      <c r="E3">
        <v>0.109005848460501</v>
      </c>
      <c r="H3">
        <v>0.38979206257200999</v>
      </c>
      <c r="I3">
        <v>0.25265825188097801</v>
      </c>
      <c r="J3">
        <v>-12.9509657609367</v>
      </c>
      <c r="K3">
        <v>294.38251252022502</v>
      </c>
      <c r="L3">
        <v>-13.642418572071101</v>
      </c>
      <c r="M3">
        <v>313.49707577180402</v>
      </c>
      <c r="N3">
        <v>0.56035504350344201</v>
      </c>
      <c r="O3">
        <v>0.31853428575986298</v>
      </c>
      <c r="P3">
        <v>-0.612715931789935</v>
      </c>
      <c r="Q3">
        <v>0.54639377263167099</v>
      </c>
      <c r="R3">
        <v>0.98790609018595299</v>
      </c>
      <c r="S3">
        <v>0.28186295525483801</v>
      </c>
      <c r="T3">
        <v>0.36761663554822499</v>
      </c>
      <c r="U3">
        <v>0.25773613195204298</v>
      </c>
      <c r="V3">
        <v>6.5785804715204302E-2</v>
      </c>
      <c r="W3">
        <v>7.8993028964068193E-2</v>
      </c>
      <c r="X3">
        <v>-4.7464873126648</v>
      </c>
      <c r="Y3">
        <v>0.30191617578395702</v>
      </c>
      <c r="Z3">
        <v>0</v>
      </c>
      <c r="AA3">
        <v>50419038.798631698</v>
      </c>
      <c r="AB3">
        <v>1234.4241454655401</v>
      </c>
      <c r="AC3">
        <v>10</v>
      </c>
      <c r="AD3">
        <v>115</v>
      </c>
      <c r="AE3">
        <v>2488.8482909310801</v>
      </c>
      <c r="AF3">
        <v>6.1472884261547699E-2</v>
      </c>
      <c r="AG3">
        <v>0.33610800608275698</v>
      </c>
      <c r="AH3" t="s">
        <v>36</v>
      </c>
      <c r="AI3">
        <v>0.68270718111835305</v>
      </c>
      <c r="AK3">
        <f t="shared" ref="AK3:AK18" si="1">D3*$AG3</f>
        <v>0.11742932946897523</v>
      </c>
      <c r="AL3">
        <f t="shared" ref="AL3:AL18" si="2">E3*$AG3</f>
        <v>3.6637738377418155E-2</v>
      </c>
      <c r="AM3">
        <f t="shared" ref="AM3:AM18" si="3">F3*$AG3</f>
        <v>0</v>
      </c>
      <c r="AN3">
        <f t="shared" ref="AN3:AN18" si="4">G3*$AG3</f>
        <v>0</v>
      </c>
      <c r="AO3">
        <f t="shared" ref="AO3:AO18" si="5">H3*$AG3</f>
        <v>0.13101223293796352</v>
      </c>
      <c r="AP3">
        <f t="shared" ref="AP3:AP18" si="6">I3*$AG3</f>
        <v>8.4920461260070509E-2</v>
      </c>
      <c r="AQ3">
        <f t="shared" ref="AQ3:AQ18" si="7">J3*$AG3</f>
        <v>-4.3529232787544903</v>
      </c>
      <c r="AR3">
        <f t="shared" ref="AR3:AR18" si="8">K3*$AG3</f>
        <v>98.944319308805078</v>
      </c>
      <c r="AS3">
        <f t="shared" ref="AS3:AS18" si="9">L3*$AG3</f>
        <v>-4.5853261044051905</v>
      </c>
      <c r="AT3">
        <f t="shared" ref="AT3:AT18" si="10">M3*$AG3</f>
        <v>105.36887705043603</v>
      </c>
      <c r="AU3">
        <f t="shared" ref="AU3:AU18" si="11">N3*$AG3</f>
        <v>0.18833981637035843</v>
      </c>
      <c r="AV3">
        <f t="shared" ref="AV3:AV18" si="12">O3*$AG3</f>
        <v>0.10706192365574267</v>
      </c>
      <c r="AW3">
        <f t="shared" ref="AW3:AW18" si="13">P3*$AG3</f>
        <v>-0.20593873012905359</v>
      </c>
      <c r="AX3">
        <f t="shared" ref="AX3:AX18" si="14">Q3*$AG3</f>
        <v>0.18364732145526622</v>
      </c>
      <c r="AY3">
        <f t="shared" ref="AY3:AY18" si="15">R3*$AG3</f>
        <v>0.33204314616941294</v>
      </c>
      <c r="AZ3">
        <f t="shared" ref="AZ3:AZ18" si="16">S3*$AG3</f>
        <v>9.4736395879296956E-2</v>
      </c>
      <c r="BA3">
        <f t="shared" ref="BA3:BA18" si="17">T3*$AG3</f>
        <v>0.12355889437696546</v>
      </c>
      <c r="BB3">
        <f t="shared" ref="BB3:BB18" si="18">U3*$AG3</f>
        <v>8.6627177405883521E-2</v>
      </c>
      <c r="BC3">
        <f t="shared" ref="BC3:BC18" si="19">V3*$AG3</f>
        <v>2.2111135651376949E-2</v>
      </c>
      <c r="BD3">
        <f t="shared" ref="BD3:BD18" si="20">W3*$AG3</f>
        <v>2.6550189459550431E-2</v>
      </c>
    </row>
    <row r="4" spans="1:56" x14ac:dyDescent="0.2">
      <c r="A4">
        <v>12</v>
      </c>
      <c r="B4" t="s">
        <v>39</v>
      </c>
      <c r="C4" t="s">
        <v>40</v>
      </c>
      <c r="D4">
        <v>0.4010600243661</v>
      </c>
      <c r="E4">
        <v>0.136470882174965</v>
      </c>
      <c r="F4">
        <v>-9.0175072810075793E-2</v>
      </c>
      <c r="G4">
        <v>0.142138474682099</v>
      </c>
      <c r="H4">
        <v>0.43983555386579798</v>
      </c>
      <c r="I4">
        <v>0.26240998819971301</v>
      </c>
      <c r="J4">
        <v>-9.8756473417266708</v>
      </c>
      <c r="K4">
        <v>57.8824168942417</v>
      </c>
      <c r="L4">
        <v>-22.542049936738799</v>
      </c>
      <c r="N4">
        <v>0.50036733123365895</v>
      </c>
      <c r="O4">
        <v>0.33126299007573201</v>
      </c>
      <c r="P4">
        <v>-0.57623338193492202</v>
      </c>
      <c r="Q4">
        <v>0.550452938839191</v>
      </c>
      <c r="R4">
        <v>0.90090118929692597</v>
      </c>
      <c r="S4">
        <v>0.31109467680001701</v>
      </c>
      <c r="T4">
        <v>0.374391831502633</v>
      </c>
      <c r="U4">
        <v>0.25700274394223599</v>
      </c>
      <c r="V4">
        <v>6.6084245973374797E-2</v>
      </c>
      <c r="W4">
        <v>7.8978636168327496E-2</v>
      </c>
      <c r="X4">
        <v>-4.7553793805183</v>
      </c>
      <c r="Y4">
        <v>0.30111339941901</v>
      </c>
      <c r="Z4">
        <v>0</v>
      </c>
      <c r="AA4">
        <v>-9504382362.0341396</v>
      </c>
      <c r="AB4">
        <v>1234.2235227323499</v>
      </c>
      <c r="AC4">
        <v>11</v>
      </c>
      <c r="AD4">
        <v>115</v>
      </c>
      <c r="AE4">
        <v>2490.4470454646998</v>
      </c>
      <c r="AF4">
        <v>1.6602274178776499</v>
      </c>
      <c r="AG4">
        <v>0.15111713856745099</v>
      </c>
      <c r="AH4" t="s">
        <v>36</v>
      </c>
      <c r="AI4">
        <v>0.83382431968580395</v>
      </c>
      <c r="AK4">
        <f t="shared" si="1"/>
        <v>6.0607043275997204E-2</v>
      </c>
      <c r="AL4">
        <f t="shared" si="2"/>
        <v>2.0623089212056463E-2</v>
      </c>
      <c r="AM4">
        <f t="shared" si="3"/>
        <v>-1.3626998973170205E-2</v>
      </c>
      <c r="AN4">
        <f t="shared" si="4"/>
        <v>2.147955957430088E-2</v>
      </c>
      <c r="AO4">
        <f t="shared" si="5"/>
        <v>6.6466690340429346E-2</v>
      </c>
      <c r="AP4">
        <f t="shared" si="6"/>
        <v>3.9654646548259211E-2</v>
      </c>
      <c r="AQ4">
        <f t="shared" si="7"/>
        <v>-1.4923795677829883</v>
      </c>
      <c r="AR4">
        <f t="shared" si="8"/>
        <v>8.7470252144260883</v>
      </c>
      <c r="AS4">
        <f t="shared" si="9"/>
        <v>-3.4064900838845569</v>
      </c>
      <c r="AT4">
        <f t="shared" si="10"/>
        <v>0</v>
      </c>
      <c r="AU4">
        <f t="shared" si="11"/>
        <v>7.5614079328662487E-2</v>
      </c>
      <c r="AV4">
        <f t="shared" si="12"/>
        <v>5.0059515173542533E-2</v>
      </c>
      <c r="AW4">
        <f t="shared" si="13"/>
        <v>-8.7078739825050516E-2</v>
      </c>
      <c r="AX4">
        <f t="shared" si="14"/>
        <v>8.3182873033422644E-2</v>
      </c>
      <c r="AY4">
        <f t="shared" si="15"/>
        <v>0.13614160985856497</v>
      </c>
      <c r="AZ4">
        <f t="shared" si="16"/>
        <v>4.7011737381584554E-2</v>
      </c>
      <c r="BA4">
        <f t="shared" si="17"/>
        <v>5.6577022279705153E-2</v>
      </c>
      <c r="BB4">
        <f t="shared" si="18"/>
        <v>3.8837519268534001E-2</v>
      </c>
      <c r="BC4">
        <f t="shared" si="19"/>
        <v>9.9864621558839947E-3</v>
      </c>
      <c r="BD4">
        <f t="shared" si="20"/>
        <v>1.1935025505717442E-2</v>
      </c>
    </row>
    <row r="5" spans="1:56" x14ac:dyDescent="0.2">
      <c r="A5">
        <v>4</v>
      </c>
      <c r="B5" t="s">
        <v>41</v>
      </c>
      <c r="C5" t="s">
        <v>42</v>
      </c>
      <c r="D5">
        <v>0.40801427346623897</v>
      </c>
      <c r="E5">
        <v>0.13731166180677601</v>
      </c>
      <c r="F5">
        <v>-8.2061493721859294E-2</v>
      </c>
      <c r="G5">
        <v>0.14414497090960601</v>
      </c>
      <c r="H5">
        <v>0.39774311491994802</v>
      </c>
      <c r="I5">
        <v>0.26065301942310398</v>
      </c>
      <c r="J5">
        <v>-12.6549294131968</v>
      </c>
      <c r="K5">
        <v>239.381825171565</v>
      </c>
      <c r="L5">
        <v>-14.5582632210492</v>
      </c>
      <c r="M5">
        <v>497.77235099994198</v>
      </c>
      <c r="N5">
        <v>0.49381093822436301</v>
      </c>
      <c r="O5">
        <v>0.33478364656868498</v>
      </c>
      <c r="P5">
        <v>-0.53030557274461299</v>
      </c>
      <c r="Q5">
        <v>0.55016240570360897</v>
      </c>
      <c r="R5">
        <v>0.82848602642382996</v>
      </c>
      <c r="S5">
        <v>0.31127355658283201</v>
      </c>
      <c r="V5">
        <v>6.5937221617157996E-2</v>
      </c>
      <c r="W5">
        <v>7.9054893317178201E-2</v>
      </c>
      <c r="X5">
        <v>-4.37986662593201</v>
      </c>
      <c r="Y5">
        <v>0.15983647716889099</v>
      </c>
      <c r="Z5">
        <v>0</v>
      </c>
      <c r="AA5">
        <v>111048469.92158701</v>
      </c>
      <c r="AB5">
        <v>1235.2336663952501</v>
      </c>
      <c r="AC5">
        <v>10</v>
      </c>
      <c r="AD5">
        <v>115</v>
      </c>
      <c r="AE5">
        <v>2490.4673327904902</v>
      </c>
      <c r="AF5">
        <v>1.6805147436730301</v>
      </c>
      <c r="AG5">
        <v>0.149592005550576</v>
      </c>
      <c r="AH5" t="s">
        <v>36</v>
      </c>
      <c r="AI5">
        <v>0.98341632523638001</v>
      </c>
      <c r="AK5">
        <f t="shared" si="1"/>
        <v>6.1035673461075857E-2</v>
      </c>
      <c r="AL5">
        <f t="shared" si="2"/>
        <v>2.0540726875158052E-2</v>
      </c>
      <c r="AM5">
        <f t="shared" si="3"/>
        <v>-1.2275743424328934E-2</v>
      </c>
      <c r="AN5">
        <f t="shared" si="4"/>
        <v>2.1562935288397398E-2</v>
      </c>
      <c r="AO5">
        <f t="shared" si="5"/>
        <v>5.9499190254808251E-2</v>
      </c>
      <c r="AP5">
        <f t="shared" si="6"/>
        <v>3.8991607928315367E-2</v>
      </c>
      <c r="AQ5">
        <f t="shared" si="7"/>
        <v>-1.8930762710210833</v>
      </c>
      <c r="AR5">
        <f t="shared" si="8"/>
        <v>35.809607319771764</v>
      </c>
      <c r="AS5">
        <f t="shared" si="9"/>
        <v>-2.1777997925699384</v>
      </c>
      <c r="AT5">
        <f t="shared" si="10"/>
        <v>74.462764293706584</v>
      </c>
      <c r="AU5">
        <f t="shared" si="11"/>
        <v>7.387016861179406E-2</v>
      </c>
      <c r="AV5">
        <f t="shared" si="12"/>
        <v>5.0080957115744798E-2</v>
      </c>
      <c r="AW5">
        <f t="shared" si="13"/>
        <v>-7.9329474181513537E-2</v>
      </c>
      <c r="AX5">
        <f t="shared" si="14"/>
        <v>8.2299897647732517E-2</v>
      </c>
      <c r="AY5">
        <f t="shared" si="15"/>
        <v>0.12393488626336822</v>
      </c>
      <c r="AZ5">
        <f t="shared" si="16"/>
        <v>4.6564035604086541E-2</v>
      </c>
      <c r="BA5">
        <f t="shared" si="17"/>
        <v>0</v>
      </c>
      <c r="BB5">
        <f t="shared" si="18"/>
        <v>0</v>
      </c>
      <c r="BC5">
        <f t="shared" si="19"/>
        <v>9.863681222143459E-3</v>
      </c>
      <c r="BD5">
        <f t="shared" si="20"/>
        <v>1.1825980039903514E-2</v>
      </c>
    </row>
    <row r="6" spans="1:56" x14ac:dyDescent="0.2">
      <c r="A6">
        <v>15</v>
      </c>
      <c r="B6" t="s">
        <v>43</v>
      </c>
      <c r="C6" t="s">
        <v>44</v>
      </c>
      <c r="F6">
        <v>0.16932397071473801</v>
      </c>
      <c r="G6">
        <v>0.11460959550456599</v>
      </c>
      <c r="H6">
        <v>0.100643345670795</v>
      </c>
      <c r="I6">
        <v>0.247217338268689</v>
      </c>
      <c r="J6">
        <v>-11.979470249110699</v>
      </c>
      <c r="K6">
        <v>208.41691885321299</v>
      </c>
      <c r="L6">
        <v>-14.313245794566299</v>
      </c>
      <c r="M6">
        <v>457.63613827270302</v>
      </c>
      <c r="N6">
        <v>1.10341176980792</v>
      </c>
      <c r="O6">
        <v>0.25236105831556499</v>
      </c>
      <c r="P6">
        <v>-0.73472026896139897</v>
      </c>
      <c r="Q6">
        <v>0.54543139456538703</v>
      </c>
      <c r="R6">
        <v>1.3024184361309701</v>
      </c>
      <c r="S6">
        <v>0.29461854184712399</v>
      </c>
      <c r="T6">
        <v>0.39376580678338602</v>
      </c>
      <c r="U6">
        <v>0.25606647155107498</v>
      </c>
      <c r="V6">
        <v>6.5481096843289899E-2</v>
      </c>
      <c r="W6">
        <v>7.8772346799900902E-2</v>
      </c>
      <c r="X6">
        <v>-4.71239802248859</v>
      </c>
      <c r="Y6">
        <v>0.29201453308721398</v>
      </c>
      <c r="Z6">
        <v>0</v>
      </c>
      <c r="AA6">
        <v>87453389.533575401</v>
      </c>
      <c r="AB6">
        <v>1238.6679493233901</v>
      </c>
      <c r="AC6">
        <v>10</v>
      </c>
      <c r="AD6">
        <v>115</v>
      </c>
      <c r="AE6">
        <v>2497.3358986467902</v>
      </c>
      <c r="AF6">
        <v>8.5490805999656896</v>
      </c>
      <c r="AG6">
        <v>4.8241217482407096E-3</v>
      </c>
      <c r="AH6" t="s">
        <v>36</v>
      </c>
      <c r="AI6">
        <v>0.98824044698462099</v>
      </c>
      <c r="AK6">
        <f t="shared" si="1"/>
        <v>0</v>
      </c>
      <c r="AL6">
        <f t="shared" si="2"/>
        <v>0</v>
      </c>
      <c r="AM6">
        <f t="shared" si="3"/>
        <v>8.1683944962344067E-4</v>
      </c>
      <c r="AN6">
        <f t="shared" si="4"/>
        <v>5.5289064223064746E-4</v>
      </c>
      <c r="AO6">
        <f t="shared" si="5"/>
        <v>4.8551575266618963E-4</v>
      </c>
      <c r="AP6">
        <f t="shared" si="6"/>
        <v>1.1926065380841629E-3</v>
      </c>
      <c r="AQ6">
        <f t="shared" si="7"/>
        <v>-5.7790422961137476E-2</v>
      </c>
      <c r="AR6">
        <f t="shared" si="8"/>
        <v>1.005428590941104</v>
      </c>
      <c r="AS6">
        <f t="shared" si="9"/>
        <v>-6.9048840325482155E-2</v>
      </c>
      <c r="AT6">
        <f t="shared" si="10"/>
        <v>2.207692447422239</v>
      </c>
      <c r="AU6">
        <f t="shared" si="11"/>
        <v>5.3229927159951585E-3</v>
      </c>
      <c r="AV6">
        <f t="shared" si="12"/>
        <v>1.217420469829159E-3</v>
      </c>
      <c r="AW6">
        <f t="shared" si="13"/>
        <v>-3.5443800283699485E-3</v>
      </c>
      <c r="AX6">
        <f t="shared" si="14"/>
        <v>2.631227452696143E-3</v>
      </c>
      <c r="AY6">
        <f t="shared" si="15"/>
        <v>6.283025103049066E-3</v>
      </c>
      <c r="AZ6">
        <f t="shared" si="16"/>
        <v>1.4212757151596765E-3</v>
      </c>
      <c r="BA6">
        <f t="shared" si="17"/>
        <v>1.8995741922172816E-3</v>
      </c>
      <c r="BB6">
        <f t="shared" si="18"/>
        <v>1.2352958344048017E-3</v>
      </c>
      <c r="BC6">
        <f t="shared" si="19"/>
        <v>3.1588878338037089E-4</v>
      </c>
      <c r="BD6">
        <f t="shared" si="20"/>
        <v>3.8000739135736142E-4</v>
      </c>
    </row>
    <row r="7" spans="1:56" x14ac:dyDescent="0.2">
      <c r="A7">
        <v>13</v>
      </c>
      <c r="B7" t="s">
        <v>45</v>
      </c>
      <c r="C7" t="s">
        <v>46</v>
      </c>
      <c r="H7">
        <v>0.152612092640596</v>
      </c>
      <c r="I7">
        <v>0.24225735285321301</v>
      </c>
      <c r="J7">
        <v>-10.8329625350411</v>
      </c>
      <c r="K7">
        <v>97.331867397385196</v>
      </c>
      <c r="L7">
        <v>-9.6025027016539308</v>
      </c>
      <c r="M7">
        <v>42.686396574504002</v>
      </c>
      <c r="N7">
        <v>1.11620061384836</v>
      </c>
      <c r="O7">
        <v>0.25241075530641099</v>
      </c>
      <c r="P7">
        <v>-0.71748500578214203</v>
      </c>
      <c r="Q7">
        <v>0.54652500569222995</v>
      </c>
      <c r="R7">
        <v>1.14886700046317</v>
      </c>
      <c r="S7">
        <v>0.27561394759409402</v>
      </c>
      <c r="T7">
        <v>0.42217411852539199</v>
      </c>
      <c r="U7">
        <v>0.25284777055943403</v>
      </c>
      <c r="V7">
        <v>6.5822158337272493E-2</v>
      </c>
      <c r="W7">
        <v>7.8607446062404204E-2</v>
      </c>
      <c r="X7">
        <v>-4.7198929223550596</v>
      </c>
      <c r="Y7">
        <v>0.28647147521411198</v>
      </c>
      <c r="Z7">
        <v>0</v>
      </c>
      <c r="AA7">
        <v>3808929.37234759</v>
      </c>
      <c r="AB7">
        <v>1239.76155308532</v>
      </c>
      <c r="AC7">
        <v>9</v>
      </c>
      <c r="AD7">
        <v>115</v>
      </c>
      <c r="AE7">
        <v>2497.5231061706399</v>
      </c>
      <c r="AF7">
        <v>8.7362881238141199</v>
      </c>
      <c r="AG7">
        <v>4.3930552213026003E-3</v>
      </c>
      <c r="AH7" t="s">
        <v>36</v>
      </c>
      <c r="AI7">
        <v>0.99263350220592395</v>
      </c>
      <c r="AK7">
        <f t="shared" si="1"/>
        <v>0</v>
      </c>
      <c r="AL7">
        <f t="shared" si="2"/>
        <v>0</v>
      </c>
      <c r="AM7">
        <f t="shared" si="3"/>
        <v>0</v>
      </c>
      <c r="AN7">
        <f t="shared" si="4"/>
        <v>0</v>
      </c>
      <c r="AO7">
        <f t="shared" si="5"/>
        <v>6.7043335040868634E-4</v>
      </c>
      <c r="AP7">
        <f t="shared" si="6"/>
        <v>1.0642499288507539E-3</v>
      </c>
      <c r="AQ7">
        <f t="shared" si="7"/>
        <v>-4.7589802626737752E-2</v>
      </c>
      <c r="AR7">
        <f t="shared" si="8"/>
        <v>0.42758426826921536</v>
      </c>
      <c r="AS7">
        <f t="shared" si="9"/>
        <v>-4.2184324631073127E-2</v>
      </c>
      <c r="AT7">
        <f t="shared" si="10"/>
        <v>0.18752369735021823</v>
      </c>
      <c r="AU7">
        <f t="shared" si="11"/>
        <v>4.9035309346877054E-3</v>
      </c>
      <c r="AV7">
        <f t="shared" si="12"/>
        <v>1.1088543865117619E-3</v>
      </c>
      <c r="AW7">
        <f t="shared" si="13"/>
        <v>-3.1519512508575652E-3</v>
      </c>
      <c r="AX7">
        <f t="shared" si="14"/>
        <v>2.4009145298286841E-3</v>
      </c>
      <c r="AY7">
        <f t="shared" si="15"/>
        <v>5.0470361749669857E-3</v>
      </c>
      <c r="AZ7">
        <f t="shared" si="16"/>
        <v>1.210787291542056E-3</v>
      </c>
      <c r="BA7">
        <f t="shared" si="17"/>
        <v>1.8546342156867961E-3</v>
      </c>
      <c r="BB7">
        <f t="shared" si="18"/>
        <v>1.1107742186508434E-3</v>
      </c>
      <c r="BC7">
        <f t="shared" si="19"/>
        <v>2.8916037636096139E-4</v>
      </c>
      <c r="BD7">
        <f t="shared" si="20"/>
        <v>3.4532685135770733E-4</v>
      </c>
    </row>
    <row r="8" spans="1:56" x14ac:dyDescent="0.2">
      <c r="A8">
        <v>7</v>
      </c>
      <c r="B8" t="s">
        <v>47</v>
      </c>
      <c r="C8" t="s">
        <v>48</v>
      </c>
      <c r="F8">
        <v>0.186372797435469</v>
      </c>
      <c r="G8">
        <v>0.115717293544607</v>
      </c>
      <c r="H8">
        <v>5.2592366510732E-2</v>
      </c>
      <c r="I8">
        <v>0.24669034799855399</v>
      </c>
      <c r="J8">
        <v>-10.3213500750546</v>
      </c>
      <c r="K8">
        <v>94.716118937821904</v>
      </c>
      <c r="L8">
        <v>-26.384786703626201</v>
      </c>
      <c r="M8">
        <v>4194.3040596946103</v>
      </c>
      <c r="N8">
        <v>1.11473210779212</v>
      </c>
      <c r="O8">
        <v>0.25430990278147098</v>
      </c>
      <c r="P8">
        <v>-0.69247900877170199</v>
      </c>
      <c r="Q8">
        <v>0.54549211629818295</v>
      </c>
      <c r="R8">
        <v>1.2413010990445399</v>
      </c>
      <c r="S8">
        <v>0.29497261476887399</v>
      </c>
      <c r="V8">
        <v>6.5133649341807404E-2</v>
      </c>
      <c r="W8">
        <v>7.8819035211525001E-2</v>
      </c>
      <c r="X8">
        <v>-4.3257647638591896</v>
      </c>
      <c r="Y8">
        <v>0.153057234008556</v>
      </c>
      <c r="Z8">
        <v>0</v>
      </c>
      <c r="AA8">
        <v>5448816320.0268097</v>
      </c>
      <c r="AB8">
        <v>1239.79934708769</v>
      </c>
      <c r="AC8">
        <v>9</v>
      </c>
      <c r="AD8">
        <v>115</v>
      </c>
      <c r="AE8">
        <v>2497.5986941753899</v>
      </c>
      <c r="AF8">
        <v>8.81187612856729</v>
      </c>
      <c r="AG8">
        <v>4.2301224170158101E-3</v>
      </c>
      <c r="AH8" t="s">
        <v>36</v>
      </c>
      <c r="AI8">
        <v>0.99686362462293898</v>
      </c>
      <c r="AK8">
        <f t="shared" si="1"/>
        <v>0</v>
      </c>
      <c r="AL8">
        <f t="shared" si="2"/>
        <v>0</v>
      </c>
      <c r="AM8">
        <f t="shared" si="3"/>
        <v>7.8837974835372412E-4</v>
      </c>
      <c r="AN8">
        <f t="shared" si="4"/>
        <v>4.89498317459441E-4</v>
      </c>
      <c r="AO8">
        <f t="shared" si="5"/>
        <v>2.22472148540959E-4</v>
      </c>
      <c r="AP8">
        <f t="shared" si="6"/>
        <v>1.0435303711301145E-3</v>
      </c>
      <c r="AQ8">
        <f t="shared" si="7"/>
        <v>-4.3660574326356276E-2</v>
      </c>
      <c r="AR8">
        <f t="shared" si="8"/>
        <v>0.40066077797161614</v>
      </c>
      <c r="AS8">
        <f t="shared" si="9"/>
        <v>-0.11161087770318988</v>
      </c>
      <c r="AT8">
        <f t="shared" si="10"/>
        <v>17.742419626694591</v>
      </c>
      <c r="AU8">
        <f t="shared" si="11"/>
        <v>4.7154532781387313E-3</v>
      </c>
      <c r="AV8">
        <f t="shared" si="12"/>
        <v>1.0757620206250118E-3</v>
      </c>
      <c r="AW8">
        <f t="shared" si="13"/>
        <v>-2.9292709783180645E-3</v>
      </c>
      <c r="AX8">
        <f t="shared" si="14"/>
        <v>2.307498429458339E-3</v>
      </c>
      <c r="AY8">
        <f t="shared" si="15"/>
        <v>5.2508556053346709E-3</v>
      </c>
      <c r="AZ8">
        <f t="shared" si="16"/>
        <v>1.2477702701395826E-3</v>
      </c>
      <c r="BA8">
        <f t="shared" si="17"/>
        <v>0</v>
      </c>
      <c r="BB8">
        <f t="shared" si="18"/>
        <v>0</v>
      </c>
      <c r="BC8">
        <f t="shared" si="19"/>
        <v>2.7552331018282654E-4</v>
      </c>
      <c r="BD8">
        <f t="shared" si="20"/>
        <v>3.3341416773583041E-4</v>
      </c>
    </row>
    <row r="9" spans="1:56" x14ac:dyDescent="0.2">
      <c r="A9">
        <v>5</v>
      </c>
      <c r="B9" t="s">
        <v>49</v>
      </c>
      <c r="C9" t="s">
        <v>50</v>
      </c>
      <c r="H9">
        <v>0.10736019163522501</v>
      </c>
      <c r="I9">
        <v>0.24235499875910599</v>
      </c>
      <c r="J9">
        <v>-10.9436286231404</v>
      </c>
      <c r="K9">
        <v>105.552805305446</v>
      </c>
      <c r="L9">
        <v>-13.779843545431801</v>
      </c>
      <c r="M9">
        <v>353.22418457705299</v>
      </c>
      <c r="N9">
        <v>1.1350600820211201</v>
      </c>
      <c r="O9">
        <v>0.25432663196140898</v>
      </c>
      <c r="P9">
        <v>-0.66746096002524202</v>
      </c>
      <c r="Q9">
        <v>0.54649987626678498</v>
      </c>
      <c r="R9">
        <v>1.07373798367264</v>
      </c>
      <c r="S9">
        <v>0.27655272493423999</v>
      </c>
      <c r="V9">
        <v>6.56316849542075E-2</v>
      </c>
      <c r="W9">
        <v>7.8700535229296598E-2</v>
      </c>
      <c r="X9">
        <v>-4.3085179030056002</v>
      </c>
      <c r="Y9">
        <v>0.151654563368982</v>
      </c>
      <c r="Z9">
        <v>0</v>
      </c>
      <c r="AA9">
        <v>36649482.140119299</v>
      </c>
      <c r="AB9">
        <v>1241.0985160549301</v>
      </c>
      <c r="AC9">
        <v>8</v>
      </c>
      <c r="AD9">
        <v>115</v>
      </c>
      <c r="AE9">
        <v>2498.1970321098502</v>
      </c>
      <c r="AF9">
        <v>9.4102140630293398</v>
      </c>
      <c r="AG9">
        <v>3.13635709505229E-3</v>
      </c>
      <c r="AH9" t="s">
        <v>36</v>
      </c>
      <c r="AI9">
        <v>0.99999998171799198</v>
      </c>
      <c r="AK9">
        <f t="shared" si="1"/>
        <v>0</v>
      </c>
      <c r="AL9">
        <f t="shared" si="2"/>
        <v>0</v>
      </c>
      <c r="AM9">
        <f t="shared" si="3"/>
        <v>0</v>
      </c>
      <c r="AN9">
        <f t="shared" si="4"/>
        <v>0</v>
      </c>
      <c r="AO9">
        <f t="shared" si="5"/>
        <v>3.3671989876131144E-4</v>
      </c>
      <c r="AP9">
        <f t="shared" si="6"/>
        <v>7.6011181987951102E-4</v>
      </c>
      <c r="AQ9">
        <f t="shared" si="7"/>
        <v>-3.4323127277803719E-2</v>
      </c>
      <c r="AR9">
        <f t="shared" si="8"/>
        <v>0.33105128982240856</v>
      </c>
      <c r="AS9">
        <f t="shared" si="9"/>
        <v>-4.3218510072425532E-2</v>
      </c>
      <c r="AT9">
        <f t="shared" si="10"/>
        <v>1.1078371774422999</v>
      </c>
      <c r="AU9">
        <f t="shared" si="11"/>
        <v>3.5599537415575743E-3</v>
      </c>
      <c r="AV9">
        <f t="shared" si="12"/>
        <v>7.9765913661291753E-4</v>
      </c>
      <c r="AW9">
        <f t="shared" si="13"/>
        <v>-2.0933959176455807E-3</v>
      </c>
      <c r="AX9">
        <f t="shared" si="14"/>
        <v>1.7140187643745297E-3</v>
      </c>
      <c r="AY9">
        <f t="shared" si="15"/>
        <v>3.3676257433188244E-3</v>
      </c>
      <c r="AZ9">
        <f t="shared" si="16"/>
        <v>8.6736810100354795E-4</v>
      </c>
      <c r="BA9">
        <f t="shared" si="17"/>
        <v>0</v>
      </c>
      <c r="BB9">
        <f t="shared" si="18"/>
        <v>0</v>
      </c>
      <c r="BC9">
        <f t="shared" si="19"/>
        <v>2.0584440076636533E-4</v>
      </c>
      <c r="BD9">
        <f t="shared" si="20"/>
        <v>2.4683298205081707E-4</v>
      </c>
    </row>
    <row r="10" spans="1:56" x14ac:dyDescent="0.2">
      <c r="A10">
        <v>8</v>
      </c>
      <c r="B10" t="s">
        <v>51</v>
      </c>
      <c r="C10" t="s">
        <v>52</v>
      </c>
      <c r="D10">
        <v>0.57172518010700701</v>
      </c>
      <c r="E10">
        <v>7.7288414631359201E-2</v>
      </c>
      <c r="H10">
        <v>0.387605456694605</v>
      </c>
      <c r="I10">
        <v>0.15067382137795099</v>
      </c>
      <c r="V10">
        <v>6.8108477903426903E-2</v>
      </c>
      <c r="W10">
        <v>7.8897318515069995E-2</v>
      </c>
      <c r="X10">
        <v>-4.1807432661129802</v>
      </c>
      <c r="Y10">
        <v>0.134379479083199</v>
      </c>
      <c r="Z10">
        <v>0</v>
      </c>
      <c r="AA10">
        <v>11.8471130915192</v>
      </c>
      <c r="AB10">
        <v>1258.06286536845</v>
      </c>
      <c r="AC10">
        <v>4</v>
      </c>
      <c r="AD10">
        <v>115</v>
      </c>
      <c r="AE10">
        <v>2524.1257307369001</v>
      </c>
      <c r="AF10">
        <v>35.338912690079297</v>
      </c>
      <c r="AG10" s="1">
        <v>7.3464941279942102E-9</v>
      </c>
      <c r="AH10" t="s">
        <v>36</v>
      </c>
      <c r="AI10">
        <v>0.99999998906448595</v>
      </c>
      <c r="AK10">
        <f t="shared" si="1"/>
        <v>4.2001756784825591E-9</v>
      </c>
      <c r="AL10">
        <f t="shared" si="2"/>
        <v>5.6779888425126221E-10</v>
      </c>
      <c r="AM10">
        <f t="shared" si="3"/>
        <v>0</v>
      </c>
      <c r="AN10">
        <f t="shared" si="4"/>
        <v>0</v>
      </c>
      <c r="AO10">
        <f t="shared" si="5"/>
        <v>2.8475412115854299E-9</v>
      </c>
      <c r="AP10">
        <f t="shared" si="6"/>
        <v>1.1069243439955655E-9</v>
      </c>
      <c r="AQ10">
        <f t="shared" si="7"/>
        <v>0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  <c r="AV10">
        <f t="shared" si="12"/>
        <v>0</v>
      </c>
      <c r="AW10">
        <f t="shared" si="13"/>
        <v>0</v>
      </c>
      <c r="AX10">
        <f t="shared" si="14"/>
        <v>0</v>
      </c>
      <c r="AY10">
        <f t="shared" si="15"/>
        <v>0</v>
      </c>
      <c r="AZ10">
        <f t="shared" si="16"/>
        <v>0</v>
      </c>
      <c r="BA10">
        <f t="shared" si="17"/>
        <v>0</v>
      </c>
      <c r="BB10">
        <f t="shared" si="18"/>
        <v>0</v>
      </c>
      <c r="BC10">
        <f t="shared" si="19"/>
        <v>5.0035853298414917E-10</v>
      </c>
      <c r="BD10">
        <f t="shared" si="20"/>
        <v>5.7961868718545062E-10</v>
      </c>
    </row>
    <row r="11" spans="1:56" x14ac:dyDescent="0.2">
      <c r="A11">
        <v>3</v>
      </c>
      <c r="B11" t="s">
        <v>53</v>
      </c>
      <c r="C11" t="s">
        <v>54</v>
      </c>
      <c r="D11">
        <v>0.64232920423568696</v>
      </c>
      <c r="E11">
        <v>9.67441646271648E-2</v>
      </c>
      <c r="F11">
        <v>-0.16038033051432601</v>
      </c>
      <c r="G11">
        <v>0.12725612272242501</v>
      </c>
      <c r="H11">
        <v>0.41228277671687003</v>
      </c>
      <c r="I11">
        <v>0.153538230305789</v>
      </c>
      <c r="V11">
        <v>6.88937393841344E-2</v>
      </c>
      <c r="W11">
        <v>7.8952359603258401E-2</v>
      </c>
      <c r="X11">
        <v>-4.2006880913247899</v>
      </c>
      <c r="Y11">
        <v>0.13767386788427799</v>
      </c>
      <c r="Z11">
        <v>0</v>
      </c>
      <c r="AA11">
        <v>14.003746597501699</v>
      </c>
      <c r="AB11">
        <v>1257.2788302884601</v>
      </c>
      <c r="AC11">
        <v>5</v>
      </c>
      <c r="AD11">
        <v>115</v>
      </c>
      <c r="AE11">
        <v>2524.5576605769202</v>
      </c>
      <c r="AF11">
        <v>35.770842530098903</v>
      </c>
      <c r="AG11" s="1">
        <v>5.9195373175999301E-9</v>
      </c>
      <c r="AH11" t="s">
        <v>36</v>
      </c>
      <c r="AI11">
        <v>0.99999999498402303</v>
      </c>
      <c r="AK11">
        <f t="shared" si="1"/>
        <v>3.802291694657416E-9</v>
      </c>
      <c r="AL11">
        <f t="shared" si="2"/>
        <v>5.7268069277053321E-10</v>
      </c>
      <c r="AM11">
        <f t="shared" si="3"/>
        <v>-9.4937735148856369E-10</v>
      </c>
      <c r="AN11">
        <f t="shared" si="4"/>
        <v>7.5329736734847125E-10</v>
      </c>
      <c r="AO11">
        <f t="shared" si="5"/>
        <v>2.4405232821792316E-9</v>
      </c>
      <c r="AP11">
        <f t="shared" si="6"/>
        <v>9.0887528397337059E-10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0</v>
      </c>
      <c r="AU11">
        <f t="shared" si="11"/>
        <v>0</v>
      </c>
      <c r="AV11">
        <f t="shared" si="12"/>
        <v>0</v>
      </c>
      <c r="AW11">
        <f t="shared" si="13"/>
        <v>0</v>
      </c>
      <c r="AX11">
        <f t="shared" si="14"/>
        <v>0</v>
      </c>
      <c r="AY11">
        <f t="shared" si="15"/>
        <v>0</v>
      </c>
      <c r="AZ11">
        <f t="shared" si="16"/>
        <v>0</v>
      </c>
      <c r="BA11">
        <f t="shared" si="17"/>
        <v>0</v>
      </c>
      <c r="BB11">
        <f t="shared" si="18"/>
        <v>0</v>
      </c>
      <c r="BC11">
        <f t="shared" si="19"/>
        <v>4.078190612333876E-10</v>
      </c>
      <c r="BD11">
        <f t="shared" si="20"/>
        <v>4.6736143898405732E-10</v>
      </c>
    </row>
    <row r="12" spans="1:56" x14ac:dyDescent="0.2">
      <c r="A12">
        <v>16</v>
      </c>
      <c r="B12" t="s">
        <v>55</v>
      </c>
      <c r="C12" t="s">
        <v>56</v>
      </c>
      <c r="D12">
        <v>0.57451971201561602</v>
      </c>
      <c r="E12">
        <v>7.7913379259463497E-2</v>
      </c>
      <c r="H12">
        <v>0.38362878640639603</v>
      </c>
      <c r="I12">
        <v>0.15091917012838901</v>
      </c>
      <c r="T12">
        <v>-7.7184903293527896E-2</v>
      </c>
      <c r="U12">
        <v>0.26945834877630298</v>
      </c>
      <c r="V12">
        <v>6.8013161260865998E-2</v>
      </c>
      <c r="W12">
        <v>7.8914465151036006E-2</v>
      </c>
      <c r="X12">
        <v>-4.1108091890759502</v>
      </c>
      <c r="Y12">
        <v>0.27800648332202399</v>
      </c>
      <c r="Z12">
        <v>0</v>
      </c>
      <c r="AA12">
        <v>60.813749801533703</v>
      </c>
      <c r="AB12">
        <v>1258.02186282453</v>
      </c>
      <c r="AC12">
        <v>5</v>
      </c>
      <c r="AD12">
        <v>115</v>
      </c>
      <c r="AE12">
        <v>2526.04372564906</v>
      </c>
      <c r="AF12">
        <v>37.256907602238698</v>
      </c>
      <c r="AG12" s="1">
        <v>2.81574182874814E-9</v>
      </c>
      <c r="AH12" t="s">
        <v>36</v>
      </c>
      <c r="AI12">
        <v>0.99999999779976501</v>
      </c>
      <c r="AK12">
        <f t="shared" si="1"/>
        <v>1.6176991845627055E-9</v>
      </c>
      <c r="AL12">
        <f t="shared" si="2"/>
        <v>2.1938396099998914E-10</v>
      </c>
      <c r="AM12">
        <f t="shared" si="3"/>
        <v>0</v>
      </c>
      <c r="AN12">
        <f t="shared" si="4"/>
        <v>0</v>
      </c>
      <c r="AO12">
        <f t="shared" si="5"/>
        <v>1.0801996205963751E-9</v>
      </c>
      <c r="AP12">
        <f t="shared" si="6"/>
        <v>4.2494942009046173E-10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0</v>
      </c>
      <c r="AV12">
        <f t="shared" si="12"/>
        <v>0</v>
      </c>
      <c r="AW12">
        <f t="shared" si="13"/>
        <v>0</v>
      </c>
      <c r="AX12">
        <f t="shared" si="14"/>
        <v>0</v>
      </c>
      <c r="AY12">
        <f t="shared" si="15"/>
        <v>0</v>
      </c>
      <c r="AZ12">
        <f t="shared" si="16"/>
        <v>0</v>
      </c>
      <c r="BA12">
        <f t="shared" si="17"/>
        <v>-2.1733276075146658E-10</v>
      </c>
      <c r="BB12">
        <f t="shared" si="18"/>
        <v>7.5872514375484152E-10</v>
      </c>
      <c r="BC12">
        <f t="shared" si="19"/>
        <v>1.9150750306761297E-10</v>
      </c>
      <c r="BD12">
        <f t="shared" si="20"/>
        <v>2.2220276041905948E-10</v>
      </c>
    </row>
    <row r="13" spans="1:56" x14ac:dyDescent="0.2">
      <c r="A13">
        <v>11</v>
      </c>
      <c r="B13" t="s">
        <v>57</v>
      </c>
      <c r="C13" t="s">
        <v>58</v>
      </c>
      <c r="D13">
        <v>0.64271333947420695</v>
      </c>
      <c r="E13">
        <v>9.6850541450167804E-2</v>
      </c>
      <c r="F13">
        <v>-0.158314185236274</v>
      </c>
      <c r="G13">
        <v>0.128136939119914</v>
      </c>
      <c r="H13">
        <v>0.40983737283731297</v>
      </c>
      <c r="I13">
        <v>0.15429032427025199</v>
      </c>
      <c r="T13">
        <v>-3.8835618882585E-2</v>
      </c>
      <c r="U13">
        <v>0.270586751620846</v>
      </c>
      <c r="V13">
        <v>6.8839084451336893E-2</v>
      </c>
      <c r="W13">
        <v>7.8962820103837594E-2</v>
      </c>
      <c r="X13">
        <v>-4.1651170350112698</v>
      </c>
      <c r="Y13">
        <v>0.28367061062528898</v>
      </c>
      <c r="Z13">
        <v>0</v>
      </c>
      <c r="AA13">
        <v>67.186824053273398</v>
      </c>
      <c r="AB13">
        <v>1257.2685243272299</v>
      </c>
      <c r="AC13">
        <v>6</v>
      </c>
      <c r="AD13">
        <v>115</v>
      </c>
      <c r="AE13">
        <v>2526.5370486544598</v>
      </c>
      <c r="AF13">
        <v>37.7502306076371</v>
      </c>
      <c r="AG13" s="1">
        <v>2.2002351725428798E-9</v>
      </c>
      <c r="AH13" t="s">
        <v>36</v>
      </c>
      <c r="AI13">
        <v>1</v>
      </c>
      <c r="AK13">
        <f t="shared" si="1"/>
        <v>1.4141204953736421E-9</v>
      </c>
      <c r="AL13">
        <f t="shared" si="2"/>
        <v>2.1309396777848129E-10</v>
      </c>
      <c r="AM13">
        <f t="shared" si="3"/>
        <v>-3.4832843866931874E-10</v>
      </c>
      <c r="AN13">
        <f t="shared" si="4"/>
        <v>2.8193140035362044E-10</v>
      </c>
      <c r="AO13">
        <f t="shared" si="5"/>
        <v>9.0173860273922586E-10</v>
      </c>
      <c r="AP13">
        <f t="shared" si="6"/>
        <v>3.3947499824245478E-10</v>
      </c>
      <c r="AQ13">
        <f t="shared" si="7"/>
        <v>0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si="12"/>
        <v>0</v>
      </c>
      <c r="AW13">
        <f t="shared" si="13"/>
        <v>0</v>
      </c>
      <c r="AX13">
        <f t="shared" si="14"/>
        <v>0</v>
      </c>
      <c r="AY13">
        <f t="shared" si="15"/>
        <v>0</v>
      </c>
      <c r="AZ13">
        <f t="shared" si="16"/>
        <v>0</v>
      </c>
      <c r="BA13">
        <f t="shared" si="17"/>
        <v>-8.5447494612933933E-11</v>
      </c>
      <c r="BB13">
        <f t="shared" si="18"/>
        <v>5.9535448814030945E-10</v>
      </c>
      <c r="BC13">
        <f t="shared" si="19"/>
        <v>1.5146217485548111E-10</v>
      </c>
      <c r="BD13">
        <f t="shared" si="20"/>
        <v>1.7373677411563949E-10</v>
      </c>
    </row>
    <row r="14" spans="1:56" x14ac:dyDescent="0.2">
      <c r="A14">
        <v>2</v>
      </c>
      <c r="B14" t="s">
        <v>59</v>
      </c>
      <c r="C14" t="s">
        <v>60</v>
      </c>
      <c r="F14">
        <v>0.23096583686281899</v>
      </c>
      <c r="G14">
        <v>0.111169505030929</v>
      </c>
      <c r="H14">
        <v>0.29296989338534501</v>
      </c>
      <c r="I14">
        <v>0.13313063695407501</v>
      </c>
      <c r="V14">
        <v>6.8446443865415998E-2</v>
      </c>
      <c r="W14">
        <v>7.8050703855015099E-2</v>
      </c>
      <c r="X14">
        <v>-3.9554736434195998</v>
      </c>
      <c r="Y14">
        <v>0.11083315403218599</v>
      </c>
      <c r="Z14">
        <v>0</v>
      </c>
      <c r="AA14">
        <v>5.4177494857590798</v>
      </c>
      <c r="AB14">
        <v>1278.3481381757499</v>
      </c>
      <c r="AC14">
        <v>4</v>
      </c>
      <c r="AD14">
        <v>115</v>
      </c>
      <c r="AE14">
        <v>2564.6962763514998</v>
      </c>
      <c r="AF14">
        <v>75.909458304677599</v>
      </c>
      <c r="AG14" s="1">
        <v>1.1384084001710399E-17</v>
      </c>
      <c r="AH14" t="s">
        <v>36</v>
      </c>
      <c r="AI14">
        <v>1</v>
      </c>
      <c r="AK14">
        <f t="shared" si="1"/>
        <v>0</v>
      </c>
      <c r="AL14">
        <f t="shared" si="2"/>
        <v>0</v>
      </c>
      <c r="AM14">
        <f t="shared" si="3"/>
        <v>2.6293344883716718E-18</v>
      </c>
      <c r="AN14">
        <f t="shared" si="4"/>
        <v>1.2655629837006625E-18</v>
      </c>
      <c r="AO14">
        <f t="shared" si="5"/>
        <v>3.3351938762709076E-18</v>
      </c>
      <c r="AP14">
        <f t="shared" si="6"/>
        <v>1.5155703542864007E-18</v>
      </c>
      <c r="AQ14">
        <f t="shared" si="7"/>
        <v>0</v>
      </c>
      <c r="AR14">
        <f t="shared" si="8"/>
        <v>0</v>
      </c>
      <c r="AS14">
        <f t="shared" si="9"/>
        <v>0</v>
      </c>
      <c r="AT14">
        <f t="shared" si="10"/>
        <v>0</v>
      </c>
      <c r="AU14">
        <f t="shared" si="11"/>
        <v>0</v>
      </c>
      <c r="AV14">
        <f t="shared" si="12"/>
        <v>0</v>
      </c>
      <c r="AW14">
        <f t="shared" si="13"/>
        <v>0</v>
      </c>
      <c r="AX14">
        <f t="shared" si="14"/>
        <v>0</v>
      </c>
      <c r="AY14">
        <f t="shared" si="15"/>
        <v>0</v>
      </c>
      <c r="AZ14">
        <f t="shared" si="16"/>
        <v>0</v>
      </c>
      <c r="BA14">
        <f t="shared" si="17"/>
        <v>0</v>
      </c>
      <c r="BB14">
        <f t="shared" si="18"/>
        <v>0</v>
      </c>
      <c r="BC14">
        <f t="shared" si="19"/>
        <v>7.7920006658225121E-19</v>
      </c>
      <c r="BD14">
        <f t="shared" si="20"/>
        <v>8.8853576907811355E-19</v>
      </c>
    </row>
    <row r="15" spans="1:56" x14ac:dyDescent="0.2">
      <c r="A15">
        <v>1</v>
      </c>
      <c r="B15" t="s">
        <v>61</v>
      </c>
      <c r="C15" t="s">
        <v>62</v>
      </c>
      <c r="H15">
        <v>0.31952903869327698</v>
      </c>
      <c r="I15">
        <v>0.131187111781608</v>
      </c>
      <c r="X15">
        <v>-3.9549295693170201</v>
      </c>
      <c r="Y15">
        <v>0.111382206035623</v>
      </c>
      <c r="Z15">
        <v>0</v>
      </c>
      <c r="AA15">
        <v>5.0600357762753996</v>
      </c>
      <c r="AB15">
        <v>1281.0597629671299</v>
      </c>
      <c r="AC15">
        <v>2</v>
      </c>
      <c r="AD15">
        <v>115</v>
      </c>
      <c r="AE15">
        <v>2566.1195259342499</v>
      </c>
      <c r="AF15">
        <v>77.332707887430402</v>
      </c>
      <c r="AG15" s="1">
        <v>5.58783240116401E-18</v>
      </c>
      <c r="AH15" t="s">
        <v>36</v>
      </c>
      <c r="AI15">
        <v>1</v>
      </c>
      <c r="AK15">
        <f t="shared" si="1"/>
        <v>0</v>
      </c>
      <c r="AL15">
        <f t="shared" si="2"/>
        <v>0</v>
      </c>
      <c r="AM15">
        <f t="shared" si="3"/>
        <v>0</v>
      </c>
      <c r="AN15">
        <f t="shared" si="4"/>
        <v>0</v>
      </c>
      <c r="AO15">
        <f t="shared" si="5"/>
        <v>1.7854747155230817E-18</v>
      </c>
      <c r="AP15">
        <f t="shared" si="6"/>
        <v>7.3305159382839398E-19</v>
      </c>
      <c r="AQ15">
        <f t="shared" si="7"/>
        <v>0</v>
      </c>
      <c r="AR15">
        <f t="shared" si="8"/>
        <v>0</v>
      </c>
      <c r="AS15">
        <f t="shared" si="9"/>
        <v>0</v>
      </c>
      <c r="AT15">
        <f t="shared" si="10"/>
        <v>0</v>
      </c>
      <c r="AU15">
        <f t="shared" si="11"/>
        <v>0</v>
      </c>
      <c r="AV15">
        <f t="shared" si="12"/>
        <v>0</v>
      </c>
      <c r="AW15">
        <f t="shared" si="13"/>
        <v>0</v>
      </c>
      <c r="AX15">
        <f t="shared" si="14"/>
        <v>0</v>
      </c>
      <c r="AY15">
        <f t="shared" si="15"/>
        <v>0</v>
      </c>
      <c r="AZ15">
        <f t="shared" si="16"/>
        <v>0</v>
      </c>
      <c r="BA15">
        <f t="shared" si="17"/>
        <v>0</v>
      </c>
      <c r="BB15">
        <f t="shared" si="18"/>
        <v>0</v>
      </c>
      <c r="BC15">
        <f t="shared" si="19"/>
        <v>0</v>
      </c>
      <c r="BD15">
        <f t="shared" si="20"/>
        <v>0</v>
      </c>
    </row>
    <row r="16" spans="1:56" x14ac:dyDescent="0.2">
      <c r="A16">
        <v>10</v>
      </c>
      <c r="B16" t="s">
        <v>63</v>
      </c>
      <c r="C16" t="s">
        <v>64</v>
      </c>
      <c r="F16">
        <v>0.227151344660599</v>
      </c>
      <c r="G16">
        <v>0.112739819118271</v>
      </c>
      <c r="H16">
        <v>0.29454953915007998</v>
      </c>
      <c r="I16">
        <v>0.13333444377261</v>
      </c>
      <c r="T16">
        <v>4.9136593258871798E-2</v>
      </c>
      <c r="U16">
        <v>0.25871987188607398</v>
      </c>
      <c r="V16">
        <v>6.8807113107876197E-2</v>
      </c>
      <c r="W16">
        <v>7.8110857681349094E-2</v>
      </c>
      <c r="X16">
        <v>-3.9988134950696899</v>
      </c>
      <c r="Y16">
        <v>0.25391322816044398</v>
      </c>
      <c r="Z16">
        <v>0</v>
      </c>
      <c r="AA16">
        <v>40.170889877962303</v>
      </c>
      <c r="AB16">
        <v>1278.33066918388</v>
      </c>
      <c r="AC16">
        <v>5</v>
      </c>
      <c r="AD16">
        <v>115</v>
      </c>
      <c r="AE16">
        <v>2566.66133836776</v>
      </c>
      <c r="AF16">
        <v>77.874520320942295</v>
      </c>
      <c r="AG16" s="1">
        <v>4.2617728324147298E-18</v>
      </c>
      <c r="AH16" t="s">
        <v>36</v>
      </c>
      <c r="AI16">
        <v>1</v>
      </c>
      <c r="AK16">
        <f t="shared" si="1"/>
        <v>0</v>
      </c>
      <c r="AL16">
        <f t="shared" si="2"/>
        <v>0</v>
      </c>
      <c r="AM16">
        <f t="shared" si="3"/>
        <v>9.6806742952101542E-19</v>
      </c>
      <c r="AN16">
        <f t="shared" si="4"/>
        <v>4.8047149824959807E-19</v>
      </c>
      <c r="AO16">
        <f t="shared" si="5"/>
        <v>1.2553032237500896E-18</v>
      </c>
      <c r="AP16">
        <f t="shared" si="6"/>
        <v>5.6824111009523869E-19</v>
      </c>
      <c r="AQ16">
        <f t="shared" si="7"/>
        <v>0</v>
      </c>
      <c r="AR16">
        <f t="shared" si="8"/>
        <v>0</v>
      </c>
      <c r="AS16">
        <f t="shared" si="9"/>
        <v>0</v>
      </c>
      <c r="AT16">
        <f t="shared" si="10"/>
        <v>0</v>
      </c>
      <c r="AU16">
        <f t="shared" si="11"/>
        <v>0</v>
      </c>
      <c r="AV16">
        <f t="shared" si="12"/>
        <v>0</v>
      </c>
      <c r="AW16">
        <f t="shared" si="13"/>
        <v>0</v>
      </c>
      <c r="AX16">
        <f t="shared" si="14"/>
        <v>0</v>
      </c>
      <c r="AY16">
        <f t="shared" si="15"/>
        <v>0</v>
      </c>
      <c r="AZ16">
        <f t="shared" si="16"/>
        <v>0</v>
      </c>
      <c r="BA16">
        <f t="shared" si="17"/>
        <v>2.0940899822807257E-19</v>
      </c>
      <c r="BB16">
        <f t="shared" si="18"/>
        <v>1.1026053212098895E-18</v>
      </c>
      <c r="BC16">
        <f t="shared" si="19"/>
        <v>2.9324028532003423E-19</v>
      </c>
      <c r="BD16">
        <f t="shared" si="20"/>
        <v>3.3289073118298696E-19</v>
      </c>
    </row>
    <row r="17" spans="1:56" x14ac:dyDescent="0.2">
      <c r="A17">
        <v>9</v>
      </c>
      <c r="B17" t="s">
        <v>65</v>
      </c>
      <c r="C17" t="s">
        <v>66</v>
      </c>
      <c r="H17">
        <v>0.31966088895123501</v>
      </c>
      <c r="I17">
        <v>0.13118803947735</v>
      </c>
      <c r="V17">
        <v>6.9686264032144396E-2</v>
      </c>
      <c r="W17">
        <v>7.80643967864669E-2</v>
      </c>
      <c r="X17">
        <v>-3.9497022198825</v>
      </c>
      <c r="Y17">
        <v>0.111450887709666</v>
      </c>
      <c r="Z17">
        <v>0</v>
      </c>
      <c r="AA17">
        <v>5.0960340242848199</v>
      </c>
      <c r="AB17">
        <v>1280.58630059558</v>
      </c>
      <c r="AC17">
        <v>3</v>
      </c>
      <c r="AD17">
        <v>115</v>
      </c>
      <c r="AE17">
        <v>2567.1726011911701</v>
      </c>
      <c r="AF17">
        <v>78.385783144345197</v>
      </c>
      <c r="AG17" s="1">
        <v>3.30043348802829E-18</v>
      </c>
      <c r="AH17" t="s">
        <v>36</v>
      </c>
      <c r="AI17">
        <v>1</v>
      </c>
      <c r="AK17">
        <f t="shared" si="1"/>
        <v>0</v>
      </c>
      <c r="AL17">
        <f t="shared" si="2"/>
        <v>0</v>
      </c>
      <c r="AM17">
        <f t="shared" si="3"/>
        <v>0</v>
      </c>
      <c r="AN17">
        <f t="shared" si="4"/>
        <v>0</v>
      </c>
      <c r="AO17">
        <f t="shared" si="5"/>
        <v>1.0550195027075485E-18</v>
      </c>
      <c r="AP17">
        <f t="shared" si="6"/>
        <v>4.3297739871982325E-19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0</v>
      </c>
      <c r="AU17">
        <f t="shared" si="11"/>
        <v>0</v>
      </c>
      <c r="AV17">
        <f t="shared" si="12"/>
        <v>0</v>
      </c>
      <c r="AW17">
        <f t="shared" si="13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7"/>
        <v>0</v>
      </c>
      <c r="BB17">
        <f t="shared" si="18"/>
        <v>0</v>
      </c>
      <c r="BC17">
        <f t="shared" si="19"/>
        <v>2.299948794672707E-19</v>
      </c>
      <c r="BD17">
        <f t="shared" si="20"/>
        <v>2.5764634937678338E-19</v>
      </c>
    </row>
    <row r="18" spans="1:56" x14ac:dyDescent="0.2">
      <c r="A18">
        <v>17</v>
      </c>
      <c r="B18" t="s">
        <v>67</v>
      </c>
      <c r="C18" t="s">
        <v>68</v>
      </c>
      <c r="H18">
        <v>0.32225380691229699</v>
      </c>
      <c r="I18">
        <v>0.13141812856728399</v>
      </c>
      <c r="T18">
        <v>0.13674118594075199</v>
      </c>
      <c r="U18">
        <v>0.25475962588991402</v>
      </c>
      <c r="V18">
        <v>6.9760942939163503E-2</v>
      </c>
      <c r="W18">
        <v>7.7988361834722797E-2</v>
      </c>
      <c r="X18">
        <v>-4.07087881487322</v>
      </c>
      <c r="Y18">
        <v>0.25249101600797202</v>
      </c>
      <c r="Z18">
        <v>0</v>
      </c>
      <c r="AA18">
        <v>38.382640649191103</v>
      </c>
      <c r="AB18">
        <v>1280.4413916587901</v>
      </c>
      <c r="AC18">
        <v>4</v>
      </c>
      <c r="AD18">
        <v>115</v>
      </c>
      <c r="AE18">
        <v>2568.8827833175901</v>
      </c>
      <c r="AF18">
        <v>80.095965270766101</v>
      </c>
      <c r="AG18" s="1">
        <v>1.4034910735210501E-18</v>
      </c>
      <c r="AH18" t="s">
        <v>36</v>
      </c>
      <c r="AI18">
        <v>1</v>
      </c>
      <c r="AK18">
        <f t="shared" si="1"/>
        <v>0</v>
      </c>
      <c r="AL18">
        <f t="shared" si="2"/>
        <v>0</v>
      </c>
      <c r="AM18">
        <f t="shared" si="3"/>
        <v>0</v>
      </c>
      <c r="AN18">
        <f t="shared" si="4"/>
        <v>0</v>
      </c>
      <c r="AO18">
        <f t="shared" si="5"/>
        <v>4.522803414095849E-19</v>
      </c>
      <c r="AP18">
        <f t="shared" si="6"/>
        <v>1.8444417034302479E-19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0</v>
      </c>
      <c r="AU18">
        <f t="shared" si="11"/>
        <v>0</v>
      </c>
      <c r="AV18">
        <f t="shared" si="12"/>
        <v>0</v>
      </c>
      <c r="AW18">
        <f t="shared" si="13"/>
        <v>0</v>
      </c>
      <c r="AX18">
        <f t="shared" si="14"/>
        <v>0</v>
      </c>
      <c r="AY18">
        <f t="shared" si="15"/>
        <v>0</v>
      </c>
      <c r="AZ18">
        <f t="shared" si="16"/>
        <v>0</v>
      </c>
      <c r="BA18">
        <f t="shared" si="17"/>
        <v>1.9191503385052754E-19</v>
      </c>
      <c r="BB18">
        <f t="shared" si="18"/>
        <v>3.5755286083005654E-19</v>
      </c>
      <c r="BC18">
        <f t="shared" si="19"/>
        <v>9.7908860695527308E-20</v>
      </c>
      <c r="BD18">
        <f t="shared" si="20"/>
        <v>1.0945596967356319E-19</v>
      </c>
    </row>
    <row r="20" spans="1:56" x14ac:dyDescent="0.2">
      <c r="AJ20" t="s">
        <v>69</v>
      </c>
    </row>
    <row r="21" spans="1:56" x14ac:dyDescent="0.2">
      <c r="AJ21" t="s">
        <v>70</v>
      </c>
      <c r="AK21">
        <f>SUM(AK2:AK18)</f>
        <v>0.36450507410207217</v>
      </c>
      <c r="AL21">
        <f>SUM(AL2:AL18)</f>
        <v>0.11579746929736537</v>
      </c>
      <c r="AM21">
        <f t="shared" ref="AM21:BD21" si="21">SUM(AM2:AM18)</f>
        <v>-2.4297524497227756E-2</v>
      </c>
      <c r="AN21">
        <f t="shared" si="21"/>
        <v>4.4084884857617128E-2</v>
      </c>
      <c r="AO21">
        <f t="shared" si="21"/>
        <v>0.38001690159663337</v>
      </c>
      <c r="AP21">
        <f t="shared" si="21"/>
        <v>0.25477226913448486</v>
      </c>
      <c r="AQ21">
        <f t="shared" si="21"/>
        <v>-13.189193791383156</v>
      </c>
      <c r="AR21">
        <f t="shared" si="21"/>
        <v>470.73235031115485</v>
      </c>
      <c r="AS21">
        <f t="shared" si="21"/>
        <v>-15.41696353427049</v>
      </c>
      <c r="AT21">
        <f t="shared" si="21"/>
        <v>361.61611452965462</v>
      </c>
      <c r="AU21">
        <f t="shared" si="21"/>
        <v>0.54731236727487487</v>
      </c>
      <c r="AV21">
        <f t="shared" si="21"/>
        <v>0.3233141185203155</v>
      </c>
      <c r="AW21">
        <f t="shared" si="21"/>
        <v>-0.57981398493473002</v>
      </c>
      <c r="AX21">
        <f t="shared" si="21"/>
        <v>0.54775794243013431</v>
      </c>
      <c r="AY21">
        <f t="shared" si="21"/>
        <v>0.92792211346741105</v>
      </c>
      <c r="AZ21">
        <f t="shared" si="21"/>
        <v>0.29066336064179416</v>
      </c>
      <c r="BA21">
        <f t="shared" si="21"/>
        <v>0.18389012476179445</v>
      </c>
      <c r="BB21">
        <f t="shared" si="21"/>
        <v>0.12781076808155278</v>
      </c>
      <c r="BC21">
        <f t="shared" si="21"/>
        <v>6.5813713104985169E-2</v>
      </c>
      <c r="BD21">
        <f t="shared" si="21"/>
        <v>7.9022851385509615E-2</v>
      </c>
    </row>
    <row r="23" spans="1:56" x14ac:dyDescent="0.2">
      <c r="AK23" t="s">
        <v>71</v>
      </c>
      <c r="AL23" t="s">
        <v>72</v>
      </c>
      <c r="AM23" t="s">
        <v>73</v>
      </c>
      <c r="AN23" t="s">
        <v>74</v>
      </c>
      <c r="AO23" t="s">
        <v>75</v>
      </c>
      <c r="AP23" t="s">
        <v>76</v>
      </c>
      <c r="AQ23" t="s">
        <v>77</v>
      </c>
      <c r="AR23" t="s">
        <v>74</v>
      </c>
      <c r="AS23" t="s">
        <v>75</v>
      </c>
      <c r="AT23" t="s">
        <v>76</v>
      </c>
      <c r="AU23" t="s">
        <v>78</v>
      </c>
    </row>
    <row r="25" spans="1:56" x14ac:dyDescent="0.2">
      <c r="AJ25" t="s">
        <v>79</v>
      </c>
      <c r="AK25">
        <f>AK21</f>
        <v>0.36450507410207217</v>
      </c>
      <c r="AL25">
        <f>AL21</f>
        <v>0.11579746929736537</v>
      </c>
      <c r="AM25">
        <f>1.95*AL25</f>
        <v>0.22580506512986245</v>
      </c>
      <c r="AN25">
        <f>AK25-AM25</f>
        <v>0.13870000897220972</v>
      </c>
      <c r="AO25">
        <f>AK25+AM25</f>
        <v>0.59031013923193465</v>
      </c>
      <c r="AP25" t="s">
        <v>88</v>
      </c>
      <c r="AQ25">
        <f>1.99*AL25</f>
        <v>0.23043696390175708</v>
      </c>
      <c r="AR25">
        <f>AK25-AQ25</f>
        <v>0.13406811020031509</v>
      </c>
      <c r="AS25">
        <f>AK25+AQ25</f>
        <v>0.59494203800382928</v>
      </c>
      <c r="AT25" t="s">
        <v>88</v>
      </c>
      <c r="AU25" t="s">
        <v>89</v>
      </c>
    </row>
    <row r="26" spans="1:56" x14ac:dyDescent="0.2">
      <c r="AJ26" t="s">
        <v>80</v>
      </c>
      <c r="AK26">
        <f>AM21</f>
        <v>-2.4297524497227756E-2</v>
      </c>
      <c r="AL26">
        <f>AN21</f>
        <v>4.4084884857617128E-2</v>
      </c>
      <c r="AM26">
        <f>1.95*AL26</f>
        <v>8.5965525472353393E-2</v>
      </c>
      <c r="AN26">
        <f t="shared" ref="AN26:AN35" si="22">AK26-AM26</f>
        <v>-0.11026304996958115</v>
      </c>
      <c r="AO26">
        <f t="shared" ref="AO26:AO35" si="23">AK26+AM26</f>
        <v>6.1668000975125634E-2</v>
      </c>
      <c r="AQ26">
        <f t="shared" ref="AQ26:AQ35" si="24">1.99*AL26</f>
        <v>8.7728920866658081E-2</v>
      </c>
      <c r="AR26">
        <f t="shared" ref="AR26:AR35" si="25">AK26-AQ26</f>
        <v>-0.11202644536388584</v>
      </c>
      <c r="AS26">
        <f t="shared" ref="AS26:AS35" si="26">AK26+AQ26</f>
        <v>6.3431396369430321E-2</v>
      </c>
      <c r="AU26" t="s">
        <v>90</v>
      </c>
    </row>
    <row r="27" spans="1:56" x14ac:dyDescent="0.2">
      <c r="AJ27" t="s">
        <v>91</v>
      </c>
      <c r="AK27">
        <f>AO21</f>
        <v>0.38001690159663337</v>
      </c>
      <c r="AL27">
        <f>AP21</f>
        <v>0.25477226913448486</v>
      </c>
      <c r="AM27">
        <f>1.95*AL27</f>
        <v>0.49680592481224545</v>
      </c>
      <c r="AN27">
        <f t="shared" si="22"/>
        <v>-0.11678902321561208</v>
      </c>
      <c r="AO27">
        <f t="shared" si="23"/>
        <v>0.87682282640887887</v>
      </c>
      <c r="AQ27">
        <f t="shared" si="24"/>
        <v>0.50699681557762488</v>
      </c>
      <c r="AR27">
        <f t="shared" si="25"/>
        <v>-0.12697991398099151</v>
      </c>
      <c r="AS27">
        <f t="shared" si="26"/>
        <v>0.88701371717425825</v>
      </c>
    </row>
    <row r="28" spans="1:56" x14ac:dyDescent="0.2">
      <c r="AJ28" t="s">
        <v>81</v>
      </c>
      <c r="AK28">
        <f>AQ21</f>
        <v>-13.189193791383156</v>
      </c>
      <c r="AL28">
        <f>AR21</f>
        <v>470.73235031115485</v>
      </c>
      <c r="AM28">
        <f t="shared" ref="AM28:AM35" si="27">1.95*AL28</f>
        <v>917.92808310675196</v>
      </c>
      <c r="AN28">
        <f>AK28-AM28</f>
        <v>-931.11727689813506</v>
      </c>
      <c r="AO28">
        <f t="shared" si="23"/>
        <v>904.73888931536885</v>
      </c>
      <c r="AQ28">
        <f t="shared" si="24"/>
        <v>936.75737711919817</v>
      </c>
      <c r="AR28">
        <f t="shared" si="25"/>
        <v>-949.94657091058127</v>
      </c>
      <c r="AS28">
        <f t="shared" si="26"/>
        <v>923.56818332781506</v>
      </c>
    </row>
    <row r="29" spans="1:56" x14ac:dyDescent="0.2">
      <c r="AJ29" t="s">
        <v>82</v>
      </c>
      <c r="AK29">
        <f>AS21</f>
        <v>-15.41696353427049</v>
      </c>
      <c r="AL29">
        <f>AT21</f>
        <v>361.61611452965462</v>
      </c>
      <c r="AM29">
        <f t="shared" si="27"/>
        <v>705.15142333282654</v>
      </c>
      <c r="AN29">
        <f t="shared" si="22"/>
        <v>-720.56838686709705</v>
      </c>
      <c r="AO29">
        <f t="shared" si="23"/>
        <v>689.73445979855603</v>
      </c>
      <c r="AQ29">
        <f t="shared" si="24"/>
        <v>719.61606791401266</v>
      </c>
      <c r="AR29">
        <f t="shared" si="25"/>
        <v>-735.03303144828317</v>
      </c>
      <c r="AS29">
        <f t="shared" si="26"/>
        <v>704.19910437974215</v>
      </c>
    </row>
    <row r="30" spans="1:56" x14ac:dyDescent="0.2">
      <c r="AJ30" t="s">
        <v>83</v>
      </c>
      <c r="AK30">
        <f>AU21</f>
        <v>0.54731236727487487</v>
      </c>
      <c r="AL30">
        <f>AV21</f>
        <v>0.3233141185203155</v>
      </c>
      <c r="AM30">
        <f t="shared" si="27"/>
        <v>0.63046253111461525</v>
      </c>
      <c r="AN30">
        <f t="shared" si="22"/>
        <v>-8.3150163839740387E-2</v>
      </c>
      <c r="AO30">
        <f t="shared" si="23"/>
        <v>1.1777748983894902</v>
      </c>
      <c r="AQ30">
        <f t="shared" si="24"/>
        <v>0.64339509585542787</v>
      </c>
      <c r="AR30">
        <f t="shared" si="25"/>
        <v>-9.6082728580553001E-2</v>
      </c>
      <c r="AS30">
        <f t="shared" si="26"/>
        <v>1.1907074631303027</v>
      </c>
    </row>
    <row r="31" spans="1:56" x14ac:dyDescent="0.2">
      <c r="AJ31" t="s">
        <v>84</v>
      </c>
      <c r="AK31">
        <f>AW21</f>
        <v>-0.57981398493473002</v>
      </c>
      <c r="AL31">
        <f>AX21</f>
        <v>0.54775794243013431</v>
      </c>
      <c r="AM31">
        <f t="shared" si="27"/>
        <v>1.0681279877387619</v>
      </c>
      <c r="AN31">
        <f t="shared" si="22"/>
        <v>-1.6479419726734919</v>
      </c>
      <c r="AO31">
        <f t="shared" si="23"/>
        <v>0.48831400280403192</v>
      </c>
      <c r="AQ31">
        <f t="shared" si="24"/>
        <v>1.0900383054359672</v>
      </c>
      <c r="AR31">
        <f t="shared" si="25"/>
        <v>-1.6698522903706974</v>
      </c>
      <c r="AS31">
        <f t="shared" si="26"/>
        <v>0.51022432050123723</v>
      </c>
    </row>
    <row r="32" spans="1:56" x14ac:dyDescent="0.2">
      <c r="AJ32" t="s">
        <v>85</v>
      </c>
      <c r="AK32">
        <f>AY21</f>
        <v>0.92792211346741105</v>
      </c>
      <c r="AL32">
        <f>AZ21</f>
        <v>0.29066336064179416</v>
      </c>
      <c r="AM32">
        <f>1.95*AL32</f>
        <v>0.56679355325149861</v>
      </c>
      <c r="AN32">
        <f>AK32-AM32</f>
        <v>0.36112856021591244</v>
      </c>
      <c r="AO32">
        <f>AK32+AM32</f>
        <v>1.4947156667189097</v>
      </c>
      <c r="AP32" t="s">
        <v>88</v>
      </c>
      <c r="AQ32">
        <f t="shared" si="24"/>
        <v>0.57842008767717035</v>
      </c>
      <c r="AR32">
        <f t="shared" si="25"/>
        <v>0.3495020257902407</v>
      </c>
      <c r="AS32">
        <f t="shared" si="26"/>
        <v>1.5063422011445815</v>
      </c>
      <c r="AT32" t="s">
        <v>88</v>
      </c>
      <c r="AU32" t="s">
        <v>89</v>
      </c>
    </row>
    <row r="34" spans="36:45" x14ac:dyDescent="0.2">
      <c r="AJ34" t="s">
        <v>87</v>
      </c>
      <c r="AK34">
        <f>BA21</f>
        <v>0.18389012476179445</v>
      </c>
      <c r="AL34">
        <f>BB21</f>
        <v>0.12781076808155278</v>
      </c>
      <c r="AM34">
        <f t="shared" si="27"/>
        <v>0.24923099775902793</v>
      </c>
      <c r="AN34">
        <f t="shared" si="22"/>
        <v>-6.5340872997233485E-2</v>
      </c>
      <c r="AO34">
        <f t="shared" si="23"/>
        <v>0.43312112252082235</v>
      </c>
      <c r="AQ34">
        <f t="shared" si="24"/>
        <v>0.25434342848229002</v>
      </c>
      <c r="AR34">
        <f t="shared" si="25"/>
        <v>-7.0453303720495575E-2</v>
      </c>
      <c r="AS34">
        <f t="shared" si="26"/>
        <v>0.43823355324408447</v>
      </c>
    </row>
    <row r="35" spans="36:45" x14ac:dyDescent="0.2">
      <c r="AJ35" t="s">
        <v>86</v>
      </c>
      <c r="AK35">
        <f>BC21</f>
        <v>6.5813713104985169E-2</v>
      </c>
      <c r="AL35">
        <f>BD21</f>
        <v>7.9022851385509615E-2</v>
      </c>
      <c r="AM35">
        <f t="shared" si="27"/>
        <v>0.15409456020174375</v>
      </c>
      <c r="AN35">
        <f t="shared" si="22"/>
        <v>-8.8280847096758583E-2</v>
      </c>
      <c r="AO35">
        <f t="shared" si="23"/>
        <v>0.21990827330672891</v>
      </c>
      <c r="AQ35">
        <f t="shared" si="24"/>
        <v>0.15725547425716413</v>
      </c>
      <c r="AR35">
        <f t="shared" si="25"/>
        <v>-9.144176115217896E-2</v>
      </c>
      <c r="AS35">
        <f t="shared" si="26"/>
        <v>0.22306918736214931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ModelsCovs_wildboar_CAM_dis_ele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2016-03-07T18:40:21Z</dcterms:created>
  <dcterms:modified xsi:type="dcterms:W3CDTF">2016-03-08T04:48:05Z</dcterms:modified>
</cp:coreProperties>
</file>