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chencheng/Desktop/data/occupancy/"/>
    </mc:Choice>
  </mc:AlternateContent>
  <bookViews>
    <workbookView xWindow="200" yWindow="460" windowWidth="25520" windowHeight="15540" tabRatio="500"/>
  </bookViews>
  <sheets>
    <sheet name="ModelsCovs_commonpalmcivet_CAM_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L2" i="1" l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20" i="1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20" i="1"/>
  <c r="BC2" i="1"/>
  <c r="BC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20" i="1"/>
  <c r="AK34" i="1"/>
  <c r="BD2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20" i="1"/>
  <c r="AL34" i="1"/>
  <c r="AQ34" i="1"/>
  <c r="AS34" i="1"/>
  <c r="AR34" i="1"/>
  <c r="AM34" i="1"/>
  <c r="AO34" i="1"/>
  <c r="AN34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20" i="1"/>
  <c r="AK33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20" i="1"/>
  <c r="AL33" i="1"/>
  <c r="AQ33" i="1"/>
  <c r="AS33" i="1"/>
  <c r="AR33" i="1"/>
  <c r="AM33" i="1"/>
  <c r="AO33" i="1"/>
  <c r="AN33" i="1"/>
  <c r="AY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20" i="1"/>
  <c r="AK31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20" i="1"/>
  <c r="AL31" i="1"/>
  <c r="AQ31" i="1"/>
  <c r="AS31" i="1"/>
  <c r="AR31" i="1"/>
  <c r="AM31" i="1"/>
  <c r="AO31" i="1"/>
  <c r="AN31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20" i="1"/>
  <c r="AK30" i="1"/>
  <c r="AX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20" i="1"/>
  <c r="AL30" i="1"/>
  <c r="AQ30" i="1"/>
  <c r="AS30" i="1"/>
  <c r="AR30" i="1"/>
  <c r="AM30" i="1"/>
  <c r="AO30" i="1"/>
  <c r="AN30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20" i="1"/>
  <c r="AK29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20" i="1"/>
  <c r="AL29" i="1"/>
  <c r="AQ29" i="1"/>
  <c r="AS29" i="1"/>
  <c r="AR29" i="1"/>
  <c r="AM29" i="1"/>
  <c r="AO29" i="1"/>
  <c r="AN29" i="1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20" i="1"/>
  <c r="AK28" i="1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20" i="1"/>
  <c r="AL28" i="1"/>
  <c r="AQ28" i="1"/>
  <c r="AS28" i="1"/>
  <c r="AR28" i="1"/>
  <c r="AM28" i="1"/>
  <c r="AO28" i="1"/>
  <c r="AN28" i="1"/>
  <c r="AQ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20" i="1"/>
  <c r="AK27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20" i="1"/>
  <c r="AL27" i="1"/>
  <c r="AQ27" i="1"/>
  <c r="AS27" i="1"/>
  <c r="AR27" i="1"/>
  <c r="AM27" i="1"/>
  <c r="AO27" i="1"/>
  <c r="AN27" i="1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20" i="1"/>
  <c r="AK26" i="1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20" i="1"/>
  <c r="AL26" i="1"/>
  <c r="AQ26" i="1"/>
  <c r="AS26" i="1"/>
  <c r="AR26" i="1"/>
  <c r="AM26" i="1"/>
  <c r="AO26" i="1"/>
  <c r="AN2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20" i="1"/>
  <c r="AK25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20" i="1"/>
  <c r="AL25" i="1"/>
  <c r="AQ25" i="1"/>
  <c r="AS25" i="1"/>
  <c r="AR25" i="1"/>
  <c r="AM25" i="1"/>
  <c r="AO25" i="1"/>
  <c r="AN25" i="1"/>
  <c r="AK24" i="1"/>
  <c r="AL24" i="1"/>
  <c r="AQ24" i="1"/>
  <c r="AS24" i="1"/>
  <c r="AR24" i="1"/>
  <c r="AM24" i="1"/>
  <c r="AO24" i="1"/>
  <c r="AN24" i="1"/>
</calcChain>
</file>

<file path=xl/sharedStrings.xml><?xml version="1.0" encoding="utf-8"?>
<sst xmlns="http://schemas.openxmlformats.org/spreadsheetml/2006/main" count="131" uniqueCount="90">
  <si>
    <t>model</t>
  </si>
  <si>
    <t>formula</t>
  </si>
  <si>
    <t>lam(dis.s)</t>
  </si>
  <si>
    <t>SElam(dis.s)</t>
  </si>
  <si>
    <t>lam(ele.s)</t>
  </si>
  <si>
    <t>SElam(ele.s)</t>
  </si>
  <si>
    <t>lam(Int)</t>
  </si>
  <si>
    <t>SElam(Int)</t>
  </si>
  <si>
    <t>lam(PASLvshilin)</t>
  </si>
  <si>
    <t>SElam(PASLvshilin)</t>
  </si>
  <si>
    <t>lam(PASMangao)</t>
  </si>
  <si>
    <t>SElam(PASMangao)</t>
  </si>
  <si>
    <t>lam(PASMengla)</t>
  </si>
  <si>
    <t>SElam(PASMengla)</t>
  </si>
  <si>
    <t>lam(PASMengsong)</t>
  </si>
  <si>
    <t>SElam(PASMengsong)</t>
  </si>
  <si>
    <t>lam(PASNabanhe)</t>
  </si>
  <si>
    <t>SElam(PASNabanhe)</t>
  </si>
  <si>
    <t>p(cam_angle)</t>
  </si>
  <si>
    <t>SEp(cam_angle)</t>
  </si>
  <si>
    <t>p(camhours)</t>
  </si>
  <si>
    <t>SEp(camhours)</t>
  </si>
  <si>
    <t>p(Int)</t>
  </si>
  <si>
    <t>SEp(Int)</t>
  </si>
  <si>
    <t>Converge</t>
  </si>
  <si>
    <t>CondNum</t>
  </si>
  <si>
    <t>negLogLike</t>
  </si>
  <si>
    <t>nPars</t>
  </si>
  <si>
    <t>n</t>
  </si>
  <si>
    <t>AIC</t>
  </si>
  <si>
    <t>delta</t>
  </si>
  <si>
    <t>AICwt</t>
  </si>
  <si>
    <t>Rsq</t>
  </si>
  <si>
    <t>cumltvWt</t>
  </si>
  <si>
    <t>m004</t>
  </si>
  <si>
    <t>~camhours ~ ele.s + dis.s + PAS</t>
  </si>
  <si>
    <t>NA</t>
  </si>
  <si>
    <t>m007</t>
  </si>
  <si>
    <t>~camhours ~ ele.s + PAS</t>
  </si>
  <si>
    <t>m012</t>
  </si>
  <si>
    <t>~camhours + cam_angle ~ ele.s + dis.s + PAS</t>
  </si>
  <si>
    <t>m005</t>
  </si>
  <si>
    <t>~camhours ~ PAS</t>
  </si>
  <si>
    <t>m015</t>
  </si>
  <si>
    <t>~camhours + cam_angle ~ ele.s + PAS</t>
  </si>
  <si>
    <t>m006</t>
  </si>
  <si>
    <t>~camhours ~ dis.s + PAS</t>
  </si>
  <si>
    <t>m014</t>
  </si>
  <si>
    <t>~camhours + cam_angle ~ dis.s + PAS</t>
  </si>
  <si>
    <t>m002</t>
  </si>
  <si>
    <t>~camhours ~ ele.s</t>
  </si>
  <si>
    <t>m010</t>
  </si>
  <si>
    <t>~camhours + cam_angle ~ ele.s</t>
  </si>
  <si>
    <t>m003</t>
  </si>
  <si>
    <t>~camhours ~ ele.s + dis.s</t>
  </si>
  <si>
    <t>m011</t>
  </si>
  <si>
    <t>~camhours + cam_angle ~ ele.s + dis.s</t>
  </si>
  <si>
    <t>m008</t>
  </si>
  <si>
    <t>~camhours ~ dis.s</t>
  </si>
  <si>
    <t>m016</t>
  </si>
  <si>
    <t>~camhours + cam_angle ~ dis.s</t>
  </si>
  <si>
    <t>m001</t>
  </si>
  <si>
    <t>~1 ~ 1</t>
  </si>
  <si>
    <t>m009</t>
  </si>
  <si>
    <t>~camhours ~ 1</t>
  </si>
  <si>
    <t>m017</t>
  </si>
  <si>
    <t>~camhours + cam_angle ~ 1</t>
  </si>
  <si>
    <t>Standerdize</t>
  </si>
  <si>
    <t>sum</t>
  </si>
  <si>
    <t>Mean</t>
  </si>
  <si>
    <t>SE</t>
  </si>
  <si>
    <t>95%CI</t>
  </si>
  <si>
    <t>low CI</t>
  </si>
  <si>
    <t>hi CI</t>
  </si>
  <si>
    <t>significant</t>
  </si>
  <si>
    <t>99%CI</t>
  </si>
  <si>
    <t>trend</t>
  </si>
  <si>
    <t>Distance</t>
  </si>
  <si>
    <t>*</t>
  </si>
  <si>
    <t>P</t>
  </si>
  <si>
    <t>Elevation</t>
  </si>
  <si>
    <t>N</t>
  </si>
  <si>
    <t>PABulong</t>
  </si>
  <si>
    <t>Palvshiling</t>
  </si>
  <si>
    <t>PAMangao</t>
  </si>
  <si>
    <t>PAMengla</t>
  </si>
  <si>
    <t>PAMengsong</t>
  </si>
  <si>
    <t>PANBH</t>
  </si>
  <si>
    <t>Cam_angle</t>
  </si>
  <si>
    <t>camhour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</si>
</sst>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4"/>
  <sheetViews>
    <sheetView tabSelected="1" topLeftCell="AE6" workbookViewId="0">
      <selection activeCell="AO29" sqref="AO29"/>
    </sheetView>
  </sheetViews>
  <sheetFormatPr baseColWidth="10" defaultRowHeight="16" x14ac:dyDescent="0.2"/>
  <sheetData>
    <row r="1" spans="1:5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K1" t="s">
        <v>2</v>
      </c>
      <c r="AL1" t="s">
        <v>3</v>
      </c>
      <c r="AM1" t="s">
        <v>4</v>
      </c>
      <c r="AN1" t="s">
        <v>5</v>
      </c>
      <c r="AO1" t="s">
        <v>6</v>
      </c>
      <c r="AP1" t="s">
        <v>7</v>
      </c>
      <c r="AQ1" t="s">
        <v>8</v>
      </c>
      <c r="AR1" t="s">
        <v>9</v>
      </c>
      <c r="AS1" t="s">
        <v>10</v>
      </c>
      <c r="AT1" t="s">
        <v>11</v>
      </c>
      <c r="AU1" t="s">
        <v>12</v>
      </c>
      <c r="AV1" t="s">
        <v>13</v>
      </c>
      <c r="AW1" t="s">
        <v>14</v>
      </c>
      <c r="AX1" t="s">
        <v>15</v>
      </c>
      <c r="AY1" t="s">
        <v>16</v>
      </c>
      <c r="AZ1" t="s">
        <v>17</v>
      </c>
      <c r="BA1" t="s">
        <v>18</v>
      </c>
      <c r="BB1" t="s">
        <v>19</v>
      </c>
      <c r="BC1" t="s">
        <v>20</v>
      </c>
      <c r="BD1" t="s">
        <v>21</v>
      </c>
    </row>
    <row r="2" spans="1:56" x14ac:dyDescent="0.2">
      <c r="A2">
        <v>4</v>
      </c>
      <c r="B2" t="s">
        <v>34</v>
      </c>
      <c r="C2" t="s">
        <v>35</v>
      </c>
      <c r="D2">
        <v>-0.51856064049996198</v>
      </c>
      <c r="E2">
        <v>0.28375635333648302</v>
      </c>
      <c r="F2">
        <v>0.82372620345692704</v>
      </c>
      <c r="G2">
        <v>0.33910534253841901</v>
      </c>
      <c r="H2">
        <v>-2.0448928804969699</v>
      </c>
      <c r="I2">
        <v>0.62894237777842699</v>
      </c>
      <c r="J2">
        <v>1.82361416480625</v>
      </c>
      <c r="K2">
        <v>1.39558634356609</v>
      </c>
      <c r="L2">
        <v>-10.150258487182599</v>
      </c>
      <c r="M2">
        <v>151.17760236155701</v>
      </c>
      <c r="N2">
        <v>1.9716615111407101</v>
      </c>
      <c r="O2">
        <v>0.72468627905480199</v>
      </c>
      <c r="P2">
        <v>-4.2557035475619003E-2</v>
      </c>
      <c r="Q2">
        <v>0.83263713194946198</v>
      </c>
      <c r="R2">
        <v>-8.4393209486713605</v>
      </c>
      <c r="S2">
        <v>65.589748768101202</v>
      </c>
      <c r="V2">
        <v>26.653687383409999</v>
      </c>
      <c r="W2">
        <v>1407.2617878179601</v>
      </c>
      <c r="X2">
        <v>-5.7493234555605204</v>
      </c>
      <c r="Y2">
        <v>60.424314648185202</v>
      </c>
      <c r="Z2">
        <v>0</v>
      </c>
      <c r="AA2">
        <v>162404709.38192499</v>
      </c>
      <c r="AB2">
        <v>280.363318177243</v>
      </c>
      <c r="AC2">
        <v>10</v>
      </c>
      <c r="AD2">
        <v>115</v>
      </c>
      <c r="AE2">
        <v>580.726636354486</v>
      </c>
      <c r="AF2">
        <v>0</v>
      </c>
      <c r="AG2">
        <v>0.34742564822493299</v>
      </c>
      <c r="AH2" t="s">
        <v>36</v>
      </c>
      <c r="AI2">
        <v>0.34742564822493299</v>
      </c>
      <c r="AK2">
        <f>D2*$AG2</f>
        <v>-0.18016126666963572</v>
      </c>
      <c r="AL2">
        <f t="shared" ref="AL2:BD15" si="0">E2*$AG2</f>
        <v>9.858423499587074E-2</v>
      </c>
      <c r="AM2">
        <f t="shared" si="0"/>
        <v>0.2861836101958859</v>
      </c>
      <c r="AN2">
        <f t="shared" si="0"/>
        <v>0.11781389344794817</v>
      </c>
      <c r="AO2">
        <f t="shared" si="0"/>
        <v>-0.71044823455721018</v>
      </c>
      <c r="AP2">
        <f t="shared" si="0"/>
        <v>0.21851071329580068</v>
      </c>
      <c r="AQ2">
        <f t="shared" si="0"/>
        <v>0.63357033331998125</v>
      </c>
      <c r="AR2">
        <f t="shared" si="0"/>
        <v>0.48486249006731286</v>
      </c>
      <c r="AS2">
        <f t="shared" si="0"/>
        <v>-3.5264601345600424</v>
      </c>
      <c r="AT2">
        <f t="shared" si="0"/>
        <v>52.522976497555106</v>
      </c>
      <c r="AU2">
        <f t="shared" si="0"/>
        <v>0.6850057785882121</v>
      </c>
      <c r="AV2">
        <f t="shared" si="0"/>
        <v>0.25177460026032927</v>
      </c>
      <c r="AW2">
        <f t="shared" si="0"/>
        <v>-1.4785405636648402E-2</v>
      </c>
      <c r="AX2">
        <f t="shared" si="0"/>
        <v>0.2892794953036909</v>
      </c>
      <c r="AY2">
        <f t="shared" si="0"/>
        <v>-2.9320365511704041</v>
      </c>
      <c r="AZ2">
        <f t="shared" si="0"/>
        <v>22.787560982668062</v>
      </c>
      <c r="BA2">
        <f t="shared" si="0"/>
        <v>0</v>
      </c>
      <c r="BB2">
        <f t="shared" si="0"/>
        <v>0</v>
      </c>
      <c r="BC2">
        <f t="shared" si="0"/>
        <v>9.2601746167659371</v>
      </c>
      <c r="BD2">
        <f t="shared" si="0"/>
        <v>488.91883885483293</v>
      </c>
    </row>
    <row r="3" spans="1:56" x14ac:dyDescent="0.2">
      <c r="A3">
        <v>7</v>
      </c>
      <c r="B3" t="s">
        <v>37</v>
      </c>
      <c r="C3" t="s">
        <v>38</v>
      </c>
      <c r="F3">
        <v>0.51757340810419095</v>
      </c>
      <c r="G3">
        <v>0.28879209446904203</v>
      </c>
      <c r="H3">
        <v>-1.50930979057157</v>
      </c>
      <c r="I3">
        <v>0.48848367957383698</v>
      </c>
      <c r="J3">
        <v>1.1309661600727801</v>
      </c>
      <c r="K3">
        <v>1.2843939740755801</v>
      </c>
      <c r="L3">
        <v>-11.1585897342081</v>
      </c>
      <c r="M3">
        <v>220.068569211192</v>
      </c>
      <c r="N3">
        <v>1.0208764656612599</v>
      </c>
      <c r="O3">
        <v>0.53002988726064604</v>
      </c>
      <c r="P3">
        <v>4.3283363341833102E-2</v>
      </c>
      <c r="Q3">
        <v>0.83436074266504401</v>
      </c>
      <c r="R3">
        <v>-9.9060592286451001</v>
      </c>
      <c r="S3">
        <v>97.629133464131101</v>
      </c>
      <c r="V3">
        <v>8.4967821331450093</v>
      </c>
      <c r="W3">
        <v>125.958886201781</v>
      </c>
      <c r="X3">
        <v>-4.9230882615121097</v>
      </c>
      <c r="Y3">
        <v>5.41517003464803</v>
      </c>
      <c r="Z3">
        <v>0</v>
      </c>
      <c r="AA3">
        <v>3286374.9000137001</v>
      </c>
      <c r="AB3">
        <v>281.985325886726</v>
      </c>
      <c r="AC3">
        <v>9</v>
      </c>
      <c r="AD3">
        <v>115</v>
      </c>
      <c r="AE3">
        <v>581.970651773452</v>
      </c>
      <c r="AF3">
        <v>1.2440154189668</v>
      </c>
      <c r="AG3">
        <v>0.18652083910791101</v>
      </c>
      <c r="AH3" t="s">
        <v>36</v>
      </c>
      <c r="AI3">
        <v>0.533946487332844</v>
      </c>
      <c r="AK3">
        <f t="shared" ref="AK3:AS17" si="1">D3*$AG3</f>
        <v>0</v>
      </c>
      <c r="AL3">
        <f t="shared" si="0"/>
        <v>0</v>
      </c>
      <c r="AM3">
        <f t="shared" si="0"/>
        <v>9.6538226379534964E-2</v>
      </c>
      <c r="AN3">
        <f t="shared" si="0"/>
        <v>5.3865743788096825E-2</v>
      </c>
      <c r="AO3">
        <f t="shared" si="0"/>
        <v>-0.28151772861119467</v>
      </c>
      <c r="AP3">
        <f t="shared" si="0"/>
        <v>9.1112385804632004E-2</v>
      </c>
      <c r="AQ3">
        <f t="shared" si="0"/>
        <v>0.21094875717942693</v>
      </c>
      <c r="AR3">
        <f t="shared" si="0"/>
        <v>0.23956624178972169</v>
      </c>
      <c r="AS3">
        <f t="shared" si="0"/>
        <v>-2.0813095204854166</v>
      </c>
      <c r="AT3">
        <f t="shared" si="0"/>
        <v>41.047374190548922</v>
      </c>
      <c r="AU3">
        <f t="shared" si="0"/>
        <v>0.1904147350006567</v>
      </c>
      <c r="AV3">
        <f t="shared" si="0"/>
        <v>9.8861619324127167E-2</v>
      </c>
      <c r="AW3">
        <f t="shared" si="0"/>
        <v>8.0732492499313059E-3</v>
      </c>
      <c r="AX3">
        <f t="shared" si="0"/>
        <v>0.15562566584058382</v>
      </c>
      <c r="AY3">
        <f t="shared" si="0"/>
        <v>-1.8476864795795498</v>
      </c>
      <c r="AZ3">
        <f t="shared" si="0"/>
        <v>18.209867895107969</v>
      </c>
      <c r="BA3">
        <f t="shared" si="0"/>
        <v>0</v>
      </c>
      <c r="BB3">
        <f t="shared" si="0"/>
        <v>0</v>
      </c>
      <c r="BC3">
        <f t="shared" si="0"/>
        <v>1.5848269331913132</v>
      </c>
      <c r="BD3">
        <f t="shared" si="0"/>
        <v>23.493957147454065</v>
      </c>
    </row>
    <row r="4" spans="1:56" x14ac:dyDescent="0.2">
      <c r="A4">
        <v>12</v>
      </c>
      <c r="B4" t="s">
        <v>39</v>
      </c>
      <c r="C4" t="s">
        <v>40</v>
      </c>
      <c r="D4">
        <v>-0.54909132133526695</v>
      </c>
      <c r="E4">
        <v>0.29450379902118001</v>
      </c>
      <c r="F4">
        <v>0.80302123042873397</v>
      </c>
      <c r="G4">
        <v>0.35067281153673402</v>
      </c>
      <c r="H4">
        <v>-2.0884641916904201</v>
      </c>
      <c r="I4">
        <v>0.62850609279524305</v>
      </c>
      <c r="J4">
        <v>1.7794876864644</v>
      </c>
      <c r="K4">
        <v>1.4117815952642301</v>
      </c>
      <c r="L4">
        <v>-6.6171898315504398</v>
      </c>
      <c r="M4">
        <v>25.926344914347499</v>
      </c>
      <c r="N4">
        <v>1.8940663463581</v>
      </c>
      <c r="O4">
        <v>0.72884034415291998</v>
      </c>
      <c r="P4">
        <v>-2.8410008047514201E-2</v>
      </c>
      <c r="Q4">
        <v>0.83353840454224903</v>
      </c>
      <c r="R4">
        <v>-13.923543821721999</v>
      </c>
      <c r="S4">
        <v>905.58465667636699</v>
      </c>
      <c r="T4">
        <v>-1.1465061781985799</v>
      </c>
      <c r="U4">
        <v>1.35746732171525</v>
      </c>
      <c r="V4">
        <v>59.496378416572902</v>
      </c>
      <c r="W4">
        <v>6763.0838021970403</v>
      </c>
      <c r="X4">
        <v>-5.9730631142845896</v>
      </c>
      <c r="Y4">
        <v>290.38815684018402</v>
      </c>
      <c r="Z4">
        <v>0</v>
      </c>
      <c r="AA4">
        <v>4100455245.1902599</v>
      </c>
      <c r="AB4">
        <v>280.00584743027798</v>
      </c>
      <c r="AC4">
        <v>11</v>
      </c>
      <c r="AD4">
        <v>115</v>
      </c>
      <c r="AE4">
        <v>582.01169486055596</v>
      </c>
      <c r="AF4">
        <v>1.2850585060702999</v>
      </c>
      <c r="AG4">
        <v>0.182732151405779</v>
      </c>
      <c r="AH4" t="s">
        <v>36</v>
      </c>
      <c r="AI4">
        <v>0.71667863873862203</v>
      </c>
      <c r="AK4">
        <f t="shared" si="1"/>
        <v>-0.10033663846583525</v>
      </c>
      <c r="AL4">
        <f t="shared" si="0"/>
        <v>5.3815312792315377E-2</v>
      </c>
      <c r="AM4">
        <f t="shared" si="0"/>
        <v>0.14673779706075837</v>
      </c>
      <c r="AN4">
        <f t="shared" si="0"/>
        <v>6.407919729162069E-2</v>
      </c>
      <c r="AO4">
        <f t="shared" si="0"/>
        <v>-0.38162955488152173</v>
      </c>
      <c r="AP4">
        <f t="shared" si="0"/>
        <v>0.11484827050811494</v>
      </c>
      <c r="AQ4">
        <f t="shared" si="0"/>
        <v>0.32516961334773214</v>
      </c>
      <c r="AR4">
        <f t="shared" si="0"/>
        <v>0.2579778882177155</v>
      </c>
      <c r="AS4">
        <f t="shared" si="0"/>
        <v>-1.2091733341796562</v>
      </c>
      <c r="AT4">
        <f t="shared" si="0"/>
        <v>4.737576784286996</v>
      </c>
      <c r="AU4">
        <f t="shared" si="0"/>
        <v>0.346106818375299</v>
      </c>
      <c r="AV4">
        <f t="shared" si="0"/>
        <v>0.13318256411839144</v>
      </c>
      <c r="AW4">
        <f t="shared" si="0"/>
        <v>-5.191421891977765E-3</v>
      </c>
      <c r="AX4">
        <f t="shared" si="0"/>
        <v>0.15231426594134573</v>
      </c>
      <c r="AY4">
        <f t="shared" si="0"/>
        <v>-2.5442791177359032</v>
      </c>
      <c r="AZ4">
        <f t="shared" si="0"/>
        <v>165.47943259453629</v>
      </c>
      <c r="BA4">
        <f t="shared" si="0"/>
        <v>-0.20950354054224396</v>
      </c>
      <c r="BB4">
        <f t="shared" si="0"/>
        <v>0.24805292416006838</v>
      </c>
      <c r="BC4">
        <f t="shared" si="0"/>
        <v>10.871901228912721</v>
      </c>
      <c r="BD4">
        <f t="shared" si="0"/>
        <v>1235.8328533130411</v>
      </c>
    </row>
    <row r="5" spans="1:56" x14ac:dyDescent="0.2">
      <c r="A5">
        <v>5</v>
      </c>
      <c r="B5" t="s">
        <v>41</v>
      </c>
      <c r="C5" t="s">
        <v>42</v>
      </c>
      <c r="H5">
        <v>-1.30208436507444</v>
      </c>
      <c r="I5">
        <v>0.45847206206000002</v>
      </c>
      <c r="J5">
        <v>-1.17734212035453E-2</v>
      </c>
      <c r="K5">
        <v>1.0966451631901999</v>
      </c>
      <c r="L5">
        <v>-8.4097125671774204</v>
      </c>
      <c r="M5">
        <v>53.5980094205161</v>
      </c>
      <c r="N5">
        <v>1.16902227104339</v>
      </c>
      <c r="O5">
        <v>0.52510920189174703</v>
      </c>
      <c r="P5">
        <v>0.13580657458345699</v>
      </c>
      <c r="Q5">
        <v>0.83432066529972104</v>
      </c>
      <c r="R5">
        <v>-10.526228839640099</v>
      </c>
      <c r="S5">
        <v>105.956903110076</v>
      </c>
      <c r="V5">
        <v>3.4785676052329801</v>
      </c>
      <c r="W5">
        <v>29.6177940510164</v>
      </c>
      <c r="X5">
        <v>-4.7140565328024797</v>
      </c>
      <c r="Y5">
        <v>1.2971426167028599</v>
      </c>
      <c r="Z5">
        <v>0</v>
      </c>
      <c r="AA5">
        <v>625734.88443568395</v>
      </c>
      <c r="AB5">
        <v>283.672403337341</v>
      </c>
      <c r="AC5">
        <v>8</v>
      </c>
      <c r="AD5">
        <v>115</v>
      </c>
      <c r="AE5">
        <v>583.34480667468199</v>
      </c>
      <c r="AF5">
        <v>2.6181703201967799</v>
      </c>
      <c r="AG5">
        <v>9.3828206528821095E-2</v>
      </c>
      <c r="AH5" t="s">
        <v>36</v>
      </c>
      <c r="AI5">
        <v>0.81050684526744299</v>
      </c>
      <c r="AK5">
        <f t="shared" si="1"/>
        <v>0</v>
      </c>
      <c r="AL5">
        <f t="shared" si="0"/>
        <v>0</v>
      </c>
      <c r="AM5">
        <f t="shared" si="0"/>
        <v>0</v>
      </c>
      <c r="AN5">
        <f t="shared" si="0"/>
        <v>0</v>
      </c>
      <c r="AO5">
        <f t="shared" si="0"/>
        <v>-0.12217224072415345</v>
      </c>
      <c r="AP5">
        <f t="shared" si="0"/>
        <v>4.3017611326660161E-2</v>
      </c>
      <c r="AQ5">
        <f t="shared" si="0"/>
        <v>-1.1046789962370499E-3</v>
      </c>
      <c r="AR5">
        <f t="shared" si="0"/>
        <v>0.10289624886064279</v>
      </c>
      <c r="AS5">
        <f t="shared" si="0"/>
        <v>-0.78906824760114525</v>
      </c>
      <c r="AT5">
        <f t="shared" si="0"/>
        <v>5.0290050974418836</v>
      </c>
      <c r="AU5">
        <f t="shared" si="0"/>
        <v>0.10968726308425067</v>
      </c>
      <c r="AV5">
        <f t="shared" si="0"/>
        <v>4.9270054645283251E-2</v>
      </c>
      <c r="AW5">
        <f t="shared" si="0"/>
        <v>1.2742487327988349E-2</v>
      </c>
      <c r="AX5">
        <f t="shared" si="0"/>
        <v>7.8282811695005644E-2</v>
      </c>
      <c r="AY5">
        <f t="shared" si="0"/>
        <v>-0.98765717353538407</v>
      </c>
      <c r="AZ5">
        <f t="shared" si="0"/>
        <v>9.9417461881664977</v>
      </c>
      <c r="BA5">
        <f t="shared" si="0"/>
        <v>0</v>
      </c>
      <c r="BB5">
        <f t="shared" si="0"/>
        <v>0</v>
      </c>
      <c r="BC5">
        <f t="shared" si="0"/>
        <v>0.32638775968826667</v>
      </c>
      <c r="BD5">
        <f t="shared" si="0"/>
        <v>2.7789844971468556</v>
      </c>
    </row>
    <row r="6" spans="1:56" x14ac:dyDescent="0.2">
      <c r="A6">
        <v>14</v>
      </c>
      <c r="B6" t="s">
        <v>43</v>
      </c>
      <c r="C6" t="s">
        <v>44</v>
      </c>
      <c r="F6">
        <v>0.48890908630796398</v>
      </c>
      <c r="G6">
        <v>0.30166718701464201</v>
      </c>
      <c r="H6">
        <v>-1.5179989221908401</v>
      </c>
      <c r="I6">
        <v>0.48167070419803398</v>
      </c>
      <c r="J6">
        <v>1.06913091399206</v>
      </c>
      <c r="K6">
        <v>1.3013233733207701</v>
      </c>
      <c r="L6">
        <v>-11.758281428826701</v>
      </c>
      <c r="M6">
        <v>297.51361564535398</v>
      </c>
      <c r="N6">
        <v>0.94338722672722697</v>
      </c>
      <c r="O6">
        <v>0.55374565642117701</v>
      </c>
      <c r="P6">
        <v>6.1065547414019802E-2</v>
      </c>
      <c r="Q6">
        <v>0.83546537802174603</v>
      </c>
      <c r="R6">
        <v>-12.0697991697219</v>
      </c>
      <c r="S6">
        <v>262.27278463178698</v>
      </c>
      <c r="T6">
        <v>-0.81120900638431404</v>
      </c>
      <c r="U6">
        <v>1.50125873639373</v>
      </c>
      <c r="V6">
        <v>3.7606774775486</v>
      </c>
      <c r="W6">
        <v>33.779233866331801</v>
      </c>
      <c r="X6">
        <v>-3.8910908831926601</v>
      </c>
      <c r="Y6">
        <v>2.1495280305401998</v>
      </c>
      <c r="Z6">
        <v>0</v>
      </c>
      <c r="AA6">
        <v>7391756.6823842302</v>
      </c>
      <c r="AB6">
        <v>281.71562820399703</v>
      </c>
      <c r="AC6">
        <v>10</v>
      </c>
      <c r="AD6">
        <v>115</v>
      </c>
      <c r="AE6">
        <v>583.43125640799406</v>
      </c>
      <c r="AF6">
        <v>2.7046200535085099</v>
      </c>
      <c r="AG6">
        <v>8.9858899201328099E-2</v>
      </c>
      <c r="AH6" t="s">
        <v>36</v>
      </c>
      <c r="AI6">
        <v>0.90036574446877204</v>
      </c>
      <c r="AK6">
        <f t="shared" si="1"/>
        <v>0</v>
      </c>
      <c r="AL6">
        <f t="shared" si="0"/>
        <v>0</v>
      </c>
      <c r="AM6">
        <f t="shared" si="0"/>
        <v>4.3932832305160756E-2</v>
      </c>
      <c r="AN6">
        <f t="shared" si="0"/>
        <v>2.7107481350296909E-2</v>
      </c>
      <c r="AO6">
        <f t="shared" si="0"/>
        <v>-0.13640571213687139</v>
      </c>
      <c r="AP6">
        <f t="shared" si="0"/>
        <v>4.3282399256763859E-2</v>
      </c>
      <c r="AQ6">
        <f t="shared" si="0"/>
        <v>9.6070927033436296E-2</v>
      </c>
      <c r="AR6">
        <f t="shared" si="0"/>
        <v>0.11693548583156334</v>
      </c>
      <c r="AS6">
        <f t="shared" si="0"/>
        <v>-1.0565862256937866</v>
      </c>
      <c r="AT6">
        <f t="shared" si="0"/>
        <v>26.734245999298533</v>
      </c>
      <c r="AU6">
        <f t="shared" si="0"/>
        <v>8.4771737714302339E-2</v>
      </c>
      <c r="AV6">
        <f t="shared" si="0"/>
        <v>4.9758975123523806E-2</v>
      </c>
      <c r="AW6">
        <f t="shared" si="0"/>
        <v>5.4872828697503269E-3</v>
      </c>
      <c r="AX6">
        <f t="shared" si="0"/>
        <v>7.507399918985555E-2</v>
      </c>
      <c r="AY6">
        <f t="shared" si="0"/>
        <v>-1.0845788669723138</v>
      </c>
      <c r="AZ6">
        <f t="shared" si="0"/>
        <v>23.567543717479378</v>
      </c>
      <c r="BA6">
        <f t="shared" si="0"/>
        <v>-7.2894348335897599E-2</v>
      </c>
      <c r="BB6">
        <f t="shared" si="0"/>
        <v>0.13490145746871737</v>
      </c>
      <c r="BC6">
        <f t="shared" si="0"/>
        <v>0.33793033838374448</v>
      </c>
      <c r="BD6">
        <f t="shared" si="0"/>
        <v>3.0353647710927976</v>
      </c>
    </row>
    <row r="7" spans="1:56" x14ac:dyDescent="0.2">
      <c r="A7">
        <v>6</v>
      </c>
      <c r="B7" t="s">
        <v>45</v>
      </c>
      <c r="C7" t="s">
        <v>46</v>
      </c>
      <c r="D7">
        <v>-0.13483963332684001</v>
      </c>
      <c r="E7">
        <v>0.232316428194874</v>
      </c>
      <c r="H7">
        <v>-1.3745621443251399</v>
      </c>
      <c r="I7">
        <v>0.47659642222241899</v>
      </c>
      <c r="J7">
        <v>-3.75647464124425E-2</v>
      </c>
      <c r="K7">
        <v>1.09752949404968</v>
      </c>
      <c r="L7">
        <v>-9.6876027965476492</v>
      </c>
      <c r="M7">
        <v>102.729761099775</v>
      </c>
      <c r="N7">
        <v>1.3853849988343601</v>
      </c>
      <c r="O7">
        <v>0.63171582196972398</v>
      </c>
      <c r="P7">
        <v>9.4195116291625303E-2</v>
      </c>
      <c r="Q7">
        <v>0.83715833850583699</v>
      </c>
      <c r="R7">
        <v>-11.2905540523307</v>
      </c>
      <c r="S7">
        <v>159.329083337638</v>
      </c>
      <c r="V7">
        <v>10.218136889259799</v>
      </c>
      <c r="W7">
        <v>186.27404226456099</v>
      </c>
      <c r="X7">
        <v>-5.0133610150155503</v>
      </c>
      <c r="Y7">
        <v>8.0028817471336993</v>
      </c>
      <c r="Z7">
        <v>0</v>
      </c>
      <c r="AA7">
        <v>2308718.6419244502</v>
      </c>
      <c r="AB7">
        <v>283.50393239651299</v>
      </c>
      <c r="AC7">
        <v>9</v>
      </c>
      <c r="AD7">
        <v>115</v>
      </c>
      <c r="AE7">
        <v>585.00786479302701</v>
      </c>
      <c r="AF7">
        <v>4.2812284385411203</v>
      </c>
      <c r="AG7">
        <v>4.0851210795297903E-2</v>
      </c>
      <c r="AH7" t="s">
        <v>36</v>
      </c>
      <c r="AI7">
        <v>0.94121695526406901</v>
      </c>
      <c r="AK7">
        <f t="shared" si="1"/>
        <v>-5.5083622845954177E-3</v>
      </c>
      <c r="AL7">
        <f t="shared" si="0"/>
        <v>9.4904073793994868E-3</v>
      </c>
      <c r="AM7">
        <f t="shared" si="0"/>
        <v>0</v>
      </c>
      <c r="AN7">
        <f t="shared" si="0"/>
        <v>0</v>
      </c>
      <c r="AO7">
        <f t="shared" si="0"/>
        <v>-5.6152527909062992E-2</v>
      </c>
      <c r="AP7">
        <f t="shared" si="0"/>
        <v>1.946954090849284E-2</v>
      </c>
      <c r="AQ7">
        <f t="shared" si="0"/>
        <v>-1.5345653741665993E-3</v>
      </c>
      <c r="AR7">
        <f t="shared" si="0"/>
        <v>4.4835408715480134E-2</v>
      </c>
      <c r="AS7">
        <f t="shared" si="0"/>
        <v>-0.39575030394288546</v>
      </c>
      <c r="AT7">
        <f t="shared" si="0"/>
        <v>4.1966351256375036</v>
      </c>
      <c r="AU7">
        <f t="shared" si="0"/>
        <v>5.6594654620025983E-2</v>
      </c>
      <c r="AV7">
        <f t="shared" si="0"/>
        <v>2.5806356206010076E-2</v>
      </c>
      <c r="AW7">
        <f t="shared" si="0"/>
        <v>3.847984551516785E-3</v>
      </c>
      <c r="AX7">
        <f t="shared" si="0"/>
        <v>3.4198931755343304E-2</v>
      </c>
      <c r="AY7">
        <f t="shared" si="0"/>
        <v>-0.46123280358746638</v>
      </c>
      <c r="AZ7">
        <f t="shared" si="0"/>
        <v>6.5087859692474366</v>
      </c>
      <c r="BA7">
        <f t="shared" si="0"/>
        <v>0</v>
      </c>
      <c r="BB7">
        <f t="shared" si="0"/>
        <v>0</v>
      </c>
      <c r="BC7">
        <f t="shared" si="0"/>
        <v>0.41742326399836166</v>
      </c>
      <c r="BD7">
        <f t="shared" si="0"/>
        <v>7.6095201662418122</v>
      </c>
    </row>
    <row r="8" spans="1:56" x14ac:dyDescent="0.2">
      <c r="A8">
        <v>13</v>
      </c>
      <c r="B8" t="s">
        <v>47</v>
      </c>
      <c r="C8" t="s">
        <v>48</v>
      </c>
      <c r="D8">
        <v>-0.17650888016157401</v>
      </c>
      <c r="E8">
        <v>0.23837716552329299</v>
      </c>
      <c r="H8">
        <v>-1.4369232117697299</v>
      </c>
      <c r="I8">
        <v>0.47236990332975098</v>
      </c>
      <c r="J8">
        <v>-2.95494422871082E-2</v>
      </c>
      <c r="K8">
        <v>1.09805201207127</v>
      </c>
      <c r="L8">
        <v>-18.138604418858201</v>
      </c>
      <c r="M8">
        <v>70.537394466699197</v>
      </c>
      <c r="N8">
        <v>1.3291108513857299</v>
      </c>
      <c r="O8">
        <v>0.62955125648518295</v>
      </c>
      <c r="P8">
        <v>0.104965330907149</v>
      </c>
      <c r="Q8">
        <v>0.83773229058517895</v>
      </c>
      <c r="R8">
        <v>-27.8059885298788</v>
      </c>
      <c r="T8">
        <v>-1.32852777850672</v>
      </c>
      <c r="U8">
        <v>0.72017818979765702</v>
      </c>
      <c r="V8">
        <v>5.4930556692988004</v>
      </c>
      <c r="W8">
        <v>70.537312193624899</v>
      </c>
      <c r="X8">
        <v>-3.4529923427827298</v>
      </c>
      <c r="Y8">
        <v>3.1087811534796002</v>
      </c>
      <c r="Z8">
        <v>0</v>
      </c>
      <c r="AA8">
        <v>-9083955517.7114201</v>
      </c>
      <c r="AB8">
        <v>282.80336716600999</v>
      </c>
      <c r="AC8">
        <v>10</v>
      </c>
      <c r="AD8">
        <v>115</v>
      </c>
      <c r="AE8">
        <v>585.60673433201896</v>
      </c>
      <c r="AF8">
        <v>4.8800979775336399</v>
      </c>
      <c r="AG8">
        <v>3.0280431881663801E-2</v>
      </c>
      <c r="AH8" t="s">
        <v>36</v>
      </c>
      <c r="AI8">
        <v>0.97149738714573297</v>
      </c>
      <c r="AK8">
        <f t="shared" si="1"/>
        <v>-5.3447651222413009E-3</v>
      </c>
      <c r="AL8">
        <f t="shared" si="0"/>
        <v>7.2181635227721698E-3</v>
      </c>
      <c r="AM8">
        <f t="shared" si="0"/>
        <v>0</v>
      </c>
      <c r="AN8">
        <f t="shared" si="0"/>
        <v>0</v>
      </c>
      <c r="AO8">
        <f t="shared" si="0"/>
        <v>-4.3510655433174873E-2</v>
      </c>
      <c r="AP8">
        <f t="shared" si="0"/>
        <v>1.4303564680724639E-2</v>
      </c>
      <c r="AQ8">
        <f t="shared" si="0"/>
        <v>-8.9476987431593563E-4</v>
      </c>
      <c r="AR8">
        <f t="shared" si="0"/>
        <v>3.3249489154047969E-2</v>
      </c>
      <c r="AS8">
        <f t="shared" si="0"/>
        <v>-0.54924477553368178</v>
      </c>
      <c r="AT8">
        <f t="shared" si="0"/>
        <v>2.135902768258934</v>
      </c>
      <c r="AU8">
        <f t="shared" si="0"/>
        <v>4.0246050598565772E-2</v>
      </c>
      <c r="AV8">
        <f t="shared" si="0"/>
        <v>1.9063083938015438E-2</v>
      </c>
      <c r="AW8">
        <f t="shared" si="0"/>
        <v>3.1783955524702255E-3</v>
      </c>
      <c r="AX8">
        <f t="shared" si="0"/>
        <v>2.5366895560134696E-2</v>
      </c>
      <c r="AY8">
        <f t="shared" si="0"/>
        <v>-0.84197734158131998</v>
      </c>
      <c r="AZ8">
        <f t="shared" si="0"/>
        <v>0</v>
      </c>
      <c r="BA8">
        <f t="shared" si="0"/>
        <v>-4.0228394899970869E-2</v>
      </c>
      <c r="BB8">
        <f t="shared" si="0"/>
        <v>2.1807306618827897E-2</v>
      </c>
      <c r="BC8">
        <f t="shared" si="0"/>
        <v>0.16633209801638948</v>
      </c>
      <c r="BD8">
        <f t="shared" si="0"/>
        <v>2.135900276994712</v>
      </c>
    </row>
    <row r="9" spans="1:56" x14ac:dyDescent="0.2">
      <c r="A9">
        <v>2</v>
      </c>
      <c r="B9" t="s">
        <v>49</v>
      </c>
      <c r="C9" t="s">
        <v>50</v>
      </c>
      <c r="F9">
        <v>0.75154193522324997</v>
      </c>
      <c r="G9">
        <v>0.25814609177597297</v>
      </c>
      <c r="H9">
        <v>-1.40190791680966</v>
      </c>
      <c r="I9">
        <v>0.30494723803953699</v>
      </c>
      <c r="V9">
        <v>3.60342998212947</v>
      </c>
      <c r="W9">
        <v>32.357858133036103</v>
      </c>
      <c r="X9">
        <v>-4.5616532423686902</v>
      </c>
      <c r="Y9">
        <v>1.4057223636475999</v>
      </c>
      <c r="Z9">
        <v>0</v>
      </c>
      <c r="AA9">
        <v>53856.807058721599</v>
      </c>
      <c r="AB9">
        <v>289.77255335088199</v>
      </c>
      <c r="AC9">
        <v>4</v>
      </c>
      <c r="AD9">
        <v>115</v>
      </c>
      <c r="AE9">
        <v>587.54510670176398</v>
      </c>
      <c r="AF9">
        <v>6.8184703472780903</v>
      </c>
      <c r="AG9">
        <v>1.14881435345439E-2</v>
      </c>
      <c r="AH9" t="s">
        <v>36</v>
      </c>
      <c r="AI9">
        <v>0.98298553068027705</v>
      </c>
      <c r="AK9">
        <f t="shared" si="1"/>
        <v>0</v>
      </c>
      <c r="AL9">
        <f t="shared" si="0"/>
        <v>0</v>
      </c>
      <c r="AM9">
        <f t="shared" si="0"/>
        <v>8.6338216240735895E-3</v>
      </c>
      <c r="AN9">
        <f t="shared" si="0"/>
        <v>2.9656193552039202E-3</v>
      </c>
      <c r="AO9">
        <f t="shared" si="0"/>
        <v>-1.6105319370522803E-2</v>
      </c>
      <c r="AP9">
        <f t="shared" si="0"/>
        <v>3.5032776410609265E-3</v>
      </c>
      <c r="AQ9">
        <f t="shared" si="0"/>
        <v>0</v>
      </c>
      <c r="AR9">
        <f t="shared" si="0"/>
        <v>0</v>
      </c>
      <c r="AS9">
        <f t="shared" si="0"/>
        <v>0</v>
      </c>
      <c r="AT9">
        <f t="shared" si="0"/>
        <v>0</v>
      </c>
      <c r="AU9">
        <f t="shared" si="0"/>
        <v>0</v>
      </c>
      <c r="AV9">
        <f t="shared" si="0"/>
        <v>0</v>
      </c>
      <c r="AW9">
        <f t="shared" si="0"/>
        <v>0</v>
      </c>
      <c r="AX9">
        <f t="shared" si="0"/>
        <v>0</v>
      </c>
      <c r="AY9">
        <f t="shared" si="0"/>
        <v>0</v>
      </c>
      <c r="AZ9">
        <f t="shared" si="0"/>
        <v>0</v>
      </c>
      <c r="BA9">
        <f t="shared" si="0"/>
        <v>0</v>
      </c>
      <c r="BB9">
        <f t="shared" si="0"/>
        <v>0</v>
      </c>
      <c r="BC9">
        <f t="shared" si="0"/>
        <v>4.139672085138231E-2</v>
      </c>
      <c r="BD9">
        <f t="shared" si="0"/>
        <v>0.37173171870272748</v>
      </c>
    </row>
    <row r="10" spans="1:56" x14ac:dyDescent="0.2">
      <c r="A10">
        <v>10</v>
      </c>
      <c r="B10" t="s">
        <v>51</v>
      </c>
      <c r="C10" t="s">
        <v>52</v>
      </c>
      <c r="F10">
        <v>0.730968306584727</v>
      </c>
      <c r="G10">
        <v>0.25912980231691701</v>
      </c>
      <c r="H10">
        <v>-1.4708031215251001</v>
      </c>
      <c r="I10">
        <v>0.29587554147973699</v>
      </c>
      <c r="T10">
        <v>-1.0668527083679999</v>
      </c>
      <c r="U10">
        <v>0.88671133490480303</v>
      </c>
      <c r="V10">
        <v>3.5115046816140398</v>
      </c>
      <c r="W10">
        <v>31.108972051118599</v>
      </c>
      <c r="X10">
        <v>-3.4905673108243498</v>
      </c>
      <c r="Y10">
        <v>1.60194642299222</v>
      </c>
      <c r="Z10">
        <v>0</v>
      </c>
      <c r="AA10">
        <v>69261.227769866993</v>
      </c>
      <c r="AB10">
        <v>289.30718856440097</v>
      </c>
      <c r="AC10">
        <v>5</v>
      </c>
      <c r="AD10">
        <v>115</v>
      </c>
      <c r="AE10">
        <v>588.61437712880195</v>
      </c>
      <c r="AF10">
        <v>7.8877407743167396</v>
      </c>
      <c r="AG10">
        <v>6.7307076923589998E-3</v>
      </c>
      <c r="AH10" t="s">
        <v>36</v>
      </c>
      <c r="AI10">
        <v>0.989716238372636</v>
      </c>
      <c r="AK10">
        <f t="shared" si="1"/>
        <v>0</v>
      </c>
      <c r="AL10">
        <f t="shared" si="0"/>
        <v>0</v>
      </c>
      <c r="AM10">
        <f t="shared" si="0"/>
        <v>4.9199340040004536E-3</v>
      </c>
      <c r="AN10">
        <f t="shared" si="0"/>
        <v>1.7441269537739404E-3</v>
      </c>
      <c r="AO10">
        <f t="shared" si="0"/>
        <v>-9.8995458839946197E-3</v>
      </c>
      <c r="AP10">
        <f t="shared" si="0"/>
        <v>1.9914517830185502E-3</v>
      </c>
      <c r="AQ10">
        <f t="shared" si="0"/>
        <v>0</v>
      </c>
      <c r="AR10">
        <f t="shared" si="0"/>
        <v>0</v>
      </c>
      <c r="AS10">
        <f t="shared" si="0"/>
        <v>0</v>
      </c>
      <c r="AT10">
        <f t="shared" si="0"/>
        <v>0</v>
      </c>
      <c r="AU10">
        <f t="shared" si="0"/>
        <v>0</v>
      </c>
      <c r="AV10">
        <f t="shared" si="0"/>
        <v>0</v>
      </c>
      <c r="AW10">
        <f t="shared" si="0"/>
        <v>0</v>
      </c>
      <c r="AX10">
        <f t="shared" si="0"/>
        <v>0</v>
      </c>
      <c r="AY10">
        <f t="shared" si="0"/>
        <v>0</v>
      </c>
      <c r="AZ10">
        <f t="shared" si="0"/>
        <v>0</v>
      </c>
      <c r="BA10">
        <f t="shared" si="0"/>
        <v>-7.1806737308265298E-3</v>
      </c>
      <c r="BB10">
        <f t="shared" si="0"/>
        <v>5.9681948027456751E-3</v>
      </c>
      <c r="BC10">
        <f t="shared" si="0"/>
        <v>2.3634911572294259E-2</v>
      </c>
      <c r="BD10">
        <f t="shared" si="0"/>
        <v>0.20938539748584509</v>
      </c>
    </row>
    <row r="11" spans="1:56" x14ac:dyDescent="0.2">
      <c r="A11">
        <v>3</v>
      </c>
      <c r="B11" t="s">
        <v>53</v>
      </c>
      <c r="C11" t="s">
        <v>54</v>
      </c>
      <c r="D11">
        <v>0.149096967611176</v>
      </c>
      <c r="E11">
        <v>0.191162641716035</v>
      </c>
      <c r="F11">
        <v>0.68075216954983198</v>
      </c>
      <c r="G11">
        <v>0.27751752598142598</v>
      </c>
      <c r="H11">
        <v>-1.3825590940155801</v>
      </c>
      <c r="I11">
        <v>0.30830211300565002</v>
      </c>
      <c r="V11">
        <v>5.7755188270559197</v>
      </c>
      <c r="W11">
        <v>71.945368309332196</v>
      </c>
      <c r="X11">
        <v>-4.6789488849801204</v>
      </c>
      <c r="Y11">
        <v>3.09743629962054</v>
      </c>
      <c r="Z11">
        <v>0</v>
      </c>
      <c r="AA11">
        <v>329245.77620296599</v>
      </c>
      <c r="AB11">
        <v>289.470857271814</v>
      </c>
      <c r="AC11">
        <v>5</v>
      </c>
      <c r="AD11">
        <v>115</v>
      </c>
      <c r="AE11">
        <v>588.941714543628</v>
      </c>
      <c r="AF11">
        <v>8.2150781891423303</v>
      </c>
      <c r="AG11">
        <v>5.7145273224750402E-3</v>
      </c>
      <c r="AH11" t="s">
        <v>36</v>
      </c>
      <c r="AI11">
        <v>0.99543076569511102</v>
      </c>
      <c r="AK11">
        <f t="shared" si="1"/>
        <v>8.5201869511224138E-4</v>
      </c>
      <c r="AL11">
        <f t="shared" si="0"/>
        <v>1.092404139122789E-3</v>
      </c>
      <c r="AM11">
        <f t="shared" si="0"/>
        <v>3.890176872726676E-3</v>
      </c>
      <c r="AN11">
        <f t="shared" si="0"/>
        <v>1.5858814846865356E-3</v>
      </c>
      <c r="AO11">
        <f t="shared" si="0"/>
        <v>-7.9006717176883703E-3</v>
      </c>
      <c r="AP11">
        <f t="shared" si="0"/>
        <v>1.7618008483475745E-3</v>
      </c>
      <c r="AQ11">
        <f t="shared" si="0"/>
        <v>0</v>
      </c>
      <c r="AR11">
        <f t="shared" si="0"/>
        <v>0</v>
      </c>
      <c r="AS11">
        <f t="shared" si="0"/>
        <v>0</v>
      </c>
      <c r="AT11">
        <f t="shared" si="0"/>
        <v>0</v>
      </c>
      <c r="AU11">
        <f t="shared" si="0"/>
        <v>0</v>
      </c>
      <c r="AV11">
        <f t="shared" si="0"/>
        <v>0</v>
      </c>
      <c r="AW11">
        <f t="shared" si="0"/>
        <v>0</v>
      </c>
      <c r="AX11">
        <f t="shared" si="0"/>
        <v>0</v>
      </c>
      <c r="AY11">
        <f t="shared" si="0"/>
        <v>0</v>
      </c>
      <c r="AZ11">
        <f t="shared" si="0"/>
        <v>0</v>
      </c>
      <c r="BA11">
        <f t="shared" si="0"/>
        <v>0</v>
      </c>
      <c r="BB11">
        <f t="shared" si="0"/>
        <v>0</v>
      </c>
      <c r="BC11">
        <f t="shared" si="0"/>
        <v>3.300436013868005E-2</v>
      </c>
      <c r="BD11">
        <f t="shared" si="0"/>
        <v>0.41113377292920872</v>
      </c>
    </row>
    <row r="12" spans="1:56" x14ac:dyDescent="0.2">
      <c r="A12">
        <v>11</v>
      </c>
      <c r="B12" t="s">
        <v>55</v>
      </c>
      <c r="C12" t="s">
        <v>56</v>
      </c>
      <c r="D12">
        <v>0.100508414281064</v>
      </c>
      <c r="E12">
        <v>0.203183228257099</v>
      </c>
      <c r="F12">
        <v>0.68412777231450295</v>
      </c>
      <c r="G12">
        <v>0.27858951716786801</v>
      </c>
      <c r="H12">
        <v>-1.45772062697816</v>
      </c>
      <c r="I12">
        <v>0.30416413773178802</v>
      </c>
      <c r="T12">
        <v>-0.96587828312845803</v>
      </c>
      <c r="U12">
        <v>1.2219290228873601</v>
      </c>
      <c r="V12">
        <v>4.0418557083809299</v>
      </c>
      <c r="W12">
        <v>38.795177998885499</v>
      </c>
      <c r="X12">
        <v>-3.6239810556054799</v>
      </c>
      <c r="Y12">
        <v>2.08210221869943</v>
      </c>
      <c r="Z12">
        <v>0</v>
      </c>
      <c r="AA12">
        <v>116020.077822012</v>
      </c>
      <c r="AB12">
        <v>289.18240279685301</v>
      </c>
      <c r="AC12">
        <v>6</v>
      </c>
      <c r="AD12">
        <v>115</v>
      </c>
      <c r="AE12">
        <v>590.364805593705</v>
      </c>
      <c r="AF12">
        <v>9.6381692392197902</v>
      </c>
      <c r="AG12">
        <v>2.8051753785270201E-3</v>
      </c>
      <c r="AH12" t="s">
        <v>36</v>
      </c>
      <c r="AI12">
        <v>0.998235941073638</v>
      </c>
      <c r="AK12">
        <f t="shared" si="1"/>
        <v>2.8194372907603424E-4</v>
      </c>
      <c r="AL12">
        <f t="shared" si="0"/>
        <v>5.6996458923644962E-4</v>
      </c>
      <c r="AM12">
        <f t="shared" si="0"/>
        <v>1.9190983826631828E-3</v>
      </c>
      <c r="AN12">
        <f t="shared" si="0"/>
        <v>7.8149245427503388E-4</v>
      </c>
      <c r="AO12">
        <f t="shared" si="0"/>
        <v>-4.0891620115701046E-3</v>
      </c>
      <c r="AP12">
        <f t="shared" si="0"/>
        <v>8.5323375019611314E-4</v>
      </c>
      <c r="AQ12">
        <f t="shared" si="0"/>
        <v>0</v>
      </c>
      <c r="AR12">
        <f t="shared" si="0"/>
        <v>0</v>
      </c>
      <c r="AS12">
        <f t="shared" si="0"/>
        <v>0</v>
      </c>
      <c r="AT12">
        <f t="shared" si="0"/>
        <v>0</v>
      </c>
      <c r="AU12">
        <f t="shared" si="0"/>
        <v>0</v>
      </c>
      <c r="AV12">
        <f t="shared" si="0"/>
        <v>0</v>
      </c>
      <c r="AW12">
        <f t="shared" si="0"/>
        <v>0</v>
      </c>
      <c r="AX12">
        <f t="shared" si="0"/>
        <v>0</v>
      </c>
      <c r="AY12">
        <f t="shared" si="0"/>
        <v>0</v>
      </c>
      <c r="AZ12">
        <f t="shared" si="0"/>
        <v>0</v>
      </c>
      <c r="BA12">
        <f t="shared" si="0"/>
        <v>-2.7094579784859006E-3</v>
      </c>
      <c r="BB12">
        <f t="shared" si="0"/>
        <v>3.427725209311202E-3</v>
      </c>
      <c r="BC12">
        <f t="shared" si="0"/>
        <v>1.1338114116709071E-2</v>
      </c>
      <c r="BD12">
        <f t="shared" si="0"/>
        <v>0.10882727812804675</v>
      </c>
    </row>
    <row r="13" spans="1:56" x14ac:dyDescent="0.2">
      <c r="A13">
        <v>8</v>
      </c>
      <c r="B13" t="s">
        <v>57</v>
      </c>
      <c r="C13" t="s">
        <v>58</v>
      </c>
      <c r="D13">
        <v>0.37914732002656698</v>
      </c>
      <c r="E13">
        <v>0.18306155675455901</v>
      </c>
      <c r="H13">
        <v>-1.1644773767690999</v>
      </c>
      <c r="I13">
        <v>0.26562511210159301</v>
      </c>
      <c r="V13">
        <v>3.5360560813143702</v>
      </c>
      <c r="W13">
        <v>29.555235559361499</v>
      </c>
      <c r="X13">
        <v>-4.5902751082984699</v>
      </c>
      <c r="Y13">
        <v>1.2877740550258101</v>
      </c>
      <c r="Z13">
        <v>0</v>
      </c>
      <c r="AA13">
        <v>44663.545092705899</v>
      </c>
      <c r="AB13">
        <v>292.61836149352001</v>
      </c>
      <c r="AC13">
        <v>4</v>
      </c>
      <c r="AD13">
        <v>115</v>
      </c>
      <c r="AE13">
        <v>593.236722987039</v>
      </c>
      <c r="AF13">
        <v>12.510086632553699</v>
      </c>
      <c r="AG13">
        <v>6.6731529666974804E-4</v>
      </c>
      <c r="AH13" t="s">
        <v>36</v>
      </c>
      <c r="AI13">
        <v>0.99890325637030797</v>
      </c>
      <c r="AK13">
        <f t="shared" si="1"/>
        <v>2.5301080634506843E-4</v>
      </c>
      <c r="AL13">
        <f t="shared" si="0"/>
        <v>1.2215977705449447E-4</v>
      </c>
      <c r="AM13">
        <f t="shared" si="0"/>
        <v>0</v>
      </c>
      <c r="AN13">
        <f t="shared" si="0"/>
        <v>0</v>
      </c>
      <c r="AO13">
        <f t="shared" si="0"/>
        <v>-7.7707356614388186E-4</v>
      </c>
      <c r="AP13">
        <f t="shared" si="0"/>
        <v>1.7725570048500962E-4</v>
      </c>
      <c r="AQ13">
        <f t="shared" si="0"/>
        <v>0</v>
      </c>
      <c r="AR13">
        <f t="shared" si="0"/>
        <v>0</v>
      </c>
      <c r="AS13">
        <f t="shared" si="0"/>
        <v>0</v>
      </c>
      <c r="AT13">
        <f t="shared" si="0"/>
        <v>0</v>
      </c>
      <c r="AU13">
        <f t="shared" si="0"/>
        <v>0</v>
      </c>
      <c r="AV13">
        <f t="shared" si="0"/>
        <v>0</v>
      </c>
      <c r="AW13">
        <f t="shared" si="0"/>
        <v>0</v>
      </c>
      <c r="AX13">
        <f t="shared" si="0"/>
        <v>0</v>
      </c>
      <c r="AY13">
        <f t="shared" si="0"/>
        <v>0</v>
      </c>
      <c r="AZ13">
        <f t="shared" si="0"/>
        <v>0</v>
      </c>
      <c r="BA13">
        <f t="shared" si="0"/>
        <v>0</v>
      </c>
      <c r="BB13">
        <f t="shared" si="0"/>
        <v>0</v>
      </c>
      <c r="BC13">
        <f t="shared" si="0"/>
        <v>2.3596643129431658E-3</v>
      </c>
      <c r="BD13">
        <f t="shared" si="0"/>
        <v>1.9722660785439605E-2</v>
      </c>
    </row>
    <row r="14" spans="1:56" x14ac:dyDescent="0.2">
      <c r="A14">
        <v>15</v>
      </c>
      <c r="B14" t="s">
        <v>59</v>
      </c>
      <c r="C14" t="s">
        <v>60</v>
      </c>
      <c r="D14">
        <v>0.33886241277538598</v>
      </c>
      <c r="E14">
        <v>0.19014425440219501</v>
      </c>
      <c r="H14">
        <v>-1.2581360301183899</v>
      </c>
      <c r="I14">
        <v>0.25859181167080098</v>
      </c>
      <c r="T14">
        <v>-1.0048229433517299</v>
      </c>
      <c r="U14">
        <v>1.0100518980966</v>
      </c>
      <c r="V14">
        <v>2.03361420432041</v>
      </c>
      <c r="W14">
        <v>12.1777880537869</v>
      </c>
      <c r="X14">
        <v>-3.4983465616048099</v>
      </c>
      <c r="Y14">
        <v>1.14803862805295</v>
      </c>
      <c r="Z14">
        <v>0</v>
      </c>
      <c r="AA14">
        <v>10615.6955552203</v>
      </c>
      <c r="AB14">
        <v>292.32749458081003</v>
      </c>
      <c r="AC14">
        <v>5</v>
      </c>
      <c r="AD14">
        <v>115</v>
      </c>
      <c r="AE14">
        <v>594.65498916162005</v>
      </c>
      <c r="AF14">
        <v>13.928352807134299</v>
      </c>
      <c r="AG14">
        <v>3.2836623499303102E-4</v>
      </c>
      <c r="AH14" t="s">
        <v>36</v>
      </c>
      <c r="AI14">
        <v>0.99923162260530096</v>
      </c>
      <c r="AK14">
        <f t="shared" si="1"/>
        <v>1.1127097466370787E-4</v>
      </c>
      <c r="AL14">
        <f t="shared" si="0"/>
        <v>6.2436952923605838E-5</v>
      </c>
      <c r="AM14">
        <f t="shared" si="0"/>
        <v>0</v>
      </c>
      <c r="AN14">
        <f t="shared" si="0"/>
        <v>0</v>
      </c>
      <c r="AO14">
        <f t="shared" si="0"/>
        <v>-4.131293913190544E-4</v>
      </c>
      <c r="AP14">
        <f t="shared" si="0"/>
        <v>8.4912819598367855E-5</v>
      </c>
      <c r="AQ14">
        <f t="shared" si="0"/>
        <v>0</v>
      </c>
      <c r="AR14">
        <f t="shared" si="0"/>
        <v>0</v>
      </c>
      <c r="AS14">
        <f t="shared" si="0"/>
        <v>0</v>
      </c>
      <c r="AT14">
        <f t="shared" si="0"/>
        <v>0</v>
      </c>
      <c r="AU14">
        <f t="shared" si="0"/>
        <v>0</v>
      </c>
      <c r="AV14">
        <f t="shared" si="0"/>
        <v>0</v>
      </c>
      <c r="AW14">
        <f t="shared" si="0"/>
        <v>0</v>
      </c>
      <c r="AX14">
        <f t="shared" si="0"/>
        <v>0</v>
      </c>
      <c r="AY14">
        <f t="shared" si="0"/>
        <v>0</v>
      </c>
      <c r="AZ14">
        <f t="shared" si="0"/>
        <v>0</v>
      </c>
      <c r="BA14">
        <f t="shared" si="0"/>
        <v>-3.2994992674302326E-4</v>
      </c>
      <c r="BB14">
        <f t="shared" si="0"/>
        <v>3.3166693892554516E-4</v>
      </c>
      <c r="BC14">
        <f t="shared" si="0"/>
        <v>6.677702397010415E-4</v>
      </c>
      <c r="BD14">
        <f t="shared" si="0"/>
        <v>3.9987744137651151E-3</v>
      </c>
    </row>
    <row r="15" spans="1:56" x14ac:dyDescent="0.2">
      <c r="A15">
        <v>1</v>
      </c>
      <c r="B15" t="s">
        <v>61</v>
      </c>
      <c r="C15" t="s">
        <v>62</v>
      </c>
      <c r="H15">
        <v>-1.16166263770816</v>
      </c>
      <c r="I15">
        <v>0.25298059783280902</v>
      </c>
      <c r="X15">
        <v>-4.3966180125952397</v>
      </c>
      <c r="Y15">
        <v>0.20822955723731101</v>
      </c>
      <c r="Z15">
        <v>0</v>
      </c>
      <c r="AA15">
        <v>3.4701208928339899</v>
      </c>
      <c r="AB15">
        <v>295.43856617404202</v>
      </c>
      <c r="AC15">
        <v>2</v>
      </c>
      <c r="AD15">
        <v>115</v>
      </c>
      <c r="AE15">
        <v>594.87713234808302</v>
      </c>
      <c r="AF15">
        <v>14.1504959935979</v>
      </c>
      <c r="AG15">
        <v>2.9384662935225602E-4</v>
      </c>
      <c r="AH15" t="s">
        <v>36</v>
      </c>
      <c r="AI15">
        <v>0.99952546923465302</v>
      </c>
      <c r="AK15">
        <f t="shared" si="1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-3.413506505349938E-4</v>
      </c>
      <c r="AP15">
        <f t="shared" si="0"/>
        <v>7.4337495964689582E-5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ref="AT15:BD17" si="2">M15*$AG15</f>
        <v>0</v>
      </c>
      <c r="AU15">
        <f t="shared" si="2"/>
        <v>0</v>
      </c>
      <c r="AV15">
        <f t="shared" si="2"/>
        <v>0</v>
      </c>
      <c r="AW15">
        <f t="shared" si="2"/>
        <v>0</v>
      </c>
      <c r="AX15">
        <f t="shared" si="2"/>
        <v>0</v>
      </c>
      <c r="AY15">
        <f t="shared" si="2"/>
        <v>0</v>
      </c>
      <c r="AZ15">
        <f t="shared" si="2"/>
        <v>0</v>
      </c>
      <c r="BA15">
        <f t="shared" si="2"/>
        <v>0</v>
      </c>
      <c r="BB15">
        <f t="shared" si="2"/>
        <v>0</v>
      </c>
      <c r="BC15">
        <f t="shared" si="2"/>
        <v>0</v>
      </c>
      <c r="BD15">
        <f t="shared" si="2"/>
        <v>0</v>
      </c>
    </row>
    <row r="16" spans="1:56" x14ac:dyDescent="0.2">
      <c r="A16">
        <v>9</v>
      </c>
      <c r="B16" t="s">
        <v>63</v>
      </c>
      <c r="C16" t="s">
        <v>64</v>
      </c>
      <c r="H16">
        <v>-1.1526516552695001</v>
      </c>
      <c r="I16">
        <v>0.25326468557488202</v>
      </c>
      <c r="V16">
        <v>4.1718795483214599</v>
      </c>
      <c r="W16">
        <v>40.439816419831402</v>
      </c>
      <c r="X16">
        <v>-4.5635627917374997</v>
      </c>
      <c r="Y16">
        <v>1.74886304618041</v>
      </c>
      <c r="Z16">
        <v>0</v>
      </c>
      <c r="AA16">
        <v>68438.345002566406</v>
      </c>
      <c r="AB16">
        <v>294.53377007526598</v>
      </c>
      <c r="AC16">
        <v>3</v>
      </c>
      <c r="AD16">
        <v>115</v>
      </c>
      <c r="AE16">
        <v>595.06754015053298</v>
      </c>
      <c r="AF16">
        <v>14.340903796047201</v>
      </c>
      <c r="AG16">
        <v>2.6716169146749798E-4</v>
      </c>
      <c r="AH16" t="s">
        <v>36</v>
      </c>
      <c r="AI16">
        <v>0.99979263092612103</v>
      </c>
      <c r="AK16">
        <f t="shared" si="1"/>
        <v>0</v>
      </c>
      <c r="AL16">
        <f t="shared" si="1"/>
        <v>0</v>
      </c>
      <c r="AM16">
        <f t="shared" si="1"/>
        <v>0</v>
      </c>
      <c r="AN16">
        <f t="shared" si="1"/>
        <v>0</v>
      </c>
      <c r="AO16">
        <f t="shared" si="1"/>
        <v>-3.0794436589461104E-4</v>
      </c>
      <c r="AP16">
        <f t="shared" si="1"/>
        <v>6.7662621787169513E-5</v>
      </c>
      <c r="AQ16">
        <f t="shared" si="1"/>
        <v>0</v>
      </c>
      <c r="AR16">
        <f t="shared" si="1"/>
        <v>0</v>
      </c>
      <c r="AS16">
        <f t="shared" si="1"/>
        <v>0</v>
      </c>
      <c r="AT16">
        <f t="shared" si="2"/>
        <v>0</v>
      </c>
      <c r="AU16">
        <f t="shared" si="2"/>
        <v>0</v>
      </c>
      <c r="AV16">
        <f t="shared" si="2"/>
        <v>0</v>
      </c>
      <c r="AW16">
        <f t="shared" si="2"/>
        <v>0</v>
      </c>
      <c r="AX16">
        <f t="shared" si="2"/>
        <v>0</v>
      </c>
      <c r="AY16">
        <f t="shared" si="2"/>
        <v>0</v>
      </c>
      <c r="AZ16">
        <f t="shared" si="2"/>
        <v>0</v>
      </c>
      <c r="BA16">
        <f t="shared" si="2"/>
        <v>0</v>
      </c>
      <c r="BB16">
        <f t="shared" si="2"/>
        <v>0</v>
      </c>
      <c r="BC16">
        <f t="shared" si="2"/>
        <v>1.1145663967282228E-3</v>
      </c>
      <c r="BD16">
        <f t="shared" si="2"/>
        <v>1.0803969757357255E-2</v>
      </c>
    </row>
    <row r="17" spans="1:56" x14ac:dyDescent="0.2">
      <c r="A17">
        <v>16</v>
      </c>
      <c r="B17" t="s">
        <v>65</v>
      </c>
      <c r="C17" t="s">
        <v>66</v>
      </c>
      <c r="H17">
        <v>-1.2346494954387299</v>
      </c>
      <c r="I17">
        <v>0.24188288547013401</v>
      </c>
      <c r="T17">
        <v>-1.12674336378599</v>
      </c>
      <c r="U17">
        <v>0.67751830805706303</v>
      </c>
      <c r="V17">
        <v>4.0245078088056996</v>
      </c>
      <c r="W17">
        <v>37.735563124775602</v>
      </c>
      <c r="X17">
        <v>-3.43704907436834</v>
      </c>
      <c r="Y17">
        <v>1.7492241890973299</v>
      </c>
      <c r="Z17">
        <v>0</v>
      </c>
      <c r="AA17">
        <v>97536.855768481997</v>
      </c>
      <c r="AB17">
        <v>293.78712396512401</v>
      </c>
      <c r="AC17">
        <v>4</v>
      </c>
      <c r="AD17">
        <v>115</v>
      </c>
      <c r="AE17">
        <v>595.57424793024904</v>
      </c>
      <c r="AF17">
        <v>14.847611575763301</v>
      </c>
      <c r="AG17">
        <v>2.0736907387932001E-4</v>
      </c>
      <c r="AH17" t="s">
        <v>36</v>
      </c>
      <c r="AI17">
        <v>1</v>
      </c>
      <c r="AK17">
        <f t="shared" si="1"/>
        <v>0</v>
      </c>
      <c r="AL17">
        <f t="shared" si="1"/>
        <v>0</v>
      </c>
      <c r="AM17">
        <f t="shared" si="1"/>
        <v>0</v>
      </c>
      <c r="AN17">
        <f t="shared" si="1"/>
        <v>0</v>
      </c>
      <c r="AO17">
        <f t="shared" si="1"/>
        <v>-2.5602812243469915E-4</v>
      </c>
      <c r="AP17">
        <f t="shared" si="1"/>
        <v>5.0159029947199321E-5</v>
      </c>
      <c r="AQ17">
        <f t="shared" si="1"/>
        <v>0</v>
      </c>
      <c r="AR17">
        <f t="shared" si="1"/>
        <v>0</v>
      </c>
      <c r="AS17">
        <f t="shared" si="1"/>
        <v>0</v>
      </c>
      <c r="AT17">
        <f t="shared" si="2"/>
        <v>0</v>
      </c>
      <c r="AU17">
        <f t="shared" si="2"/>
        <v>0</v>
      </c>
      <c r="AV17">
        <f t="shared" si="2"/>
        <v>0</v>
      </c>
      <c r="AW17">
        <f t="shared" si="2"/>
        <v>0</v>
      </c>
      <c r="AX17">
        <f t="shared" si="2"/>
        <v>0</v>
      </c>
      <c r="AY17">
        <f t="shared" si="2"/>
        <v>0</v>
      </c>
      <c r="AZ17">
        <f t="shared" si="2"/>
        <v>0</v>
      </c>
      <c r="BA17">
        <f t="shared" si="2"/>
        <v>-2.3365172784797051E-4</v>
      </c>
      <c r="BB17">
        <f t="shared" si="2"/>
        <v>1.40496344078077E-4</v>
      </c>
      <c r="BC17">
        <f t="shared" si="2"/>
        <v>8.3455845713212935E-4</v>
      </c>
      <c r="BD17">
        <f t="shared" si="2"/>
        <v>7.825188777499336E-3</v>
      </c>
    </row>
    <row r="19" spans="1:56" x14ac:dyDescent="0.2">
      <c r="AJ19" t="s">
        <v>67</v>
      </c>
    </row>
    <row r="20" spans="1:56" x14ac:dyDescent="0.2">
      <c r="AJ20" t="s">
        <v>68</v>
      </c>
      <c r="AK20">
        <f>SUM(AK1:AK17)</f>
        <v>-0.28985278833711059</v>
      </c>
      <c r="AL20">
        <f>SUM(AL1:AL17)</f>
        <v>0.17095508414869509</v>
      </c>
      <c r="AM20">
        <f t="shared" ref="AM20:BD20" si="3">SUM(AM1:AM17)</f>
        <v>0.59275549682480377</v>
      </c>
      <c r="AN20">
        <f t="shared" si="3"/>
        <v>0.26994343612590199</v>
      </c>
      <c r="AO20">
        <f t="shared" si="3"/>
        <v>-1.7719268793332918</v>
      </c>
      <c r="AP20">
        <f t="shared" si="3"/>
        <v>0.55310857747159448</v>
      </c>
      <c r="AQ20">
        <f t="shared" si="3"/>
        <v>1.2622256166358572</v>
      </c>
      <c r="AR20">
        <f t="shared" si="3"/>
        <v>1.2803232526364845</v>
      </c>
      <c r="AS20">
        <f t="shared" si="3"/>
        <v>-9.6075925419966133</v>
      </c>
      <c r="AT20">
        <f t="shared" si="3"/>
        <v>136.40371646302788</v>
      </c>
      <c r="AU20">
        <f t="shared" si="3"/>
        <v>1.5128270379813125</v>
      </c>
      <c r="AV20">
        <f t="shared" si="3"/>
        <v>0.62771725361568054</v>
      </c>
      <c r="AW20">
        <f t="shared" si="3"/>
        <v>1.3352572023030827E-2</v>
      </c>
      <c r="AX20">
        <f t="shared" si="3"/>
        <v>0.81014206528595956</v>
      </c>
      <c r="AY20">
        <f t="shared" si="3"/>
        <v>-10.699448334162341</v>
      </c>
      <c r="AZ20">
        <f t="shared" si="3"/>
        <v>246.49493734720562</v>
      </c>
      <c r="BA20">
        <f t="shared" si="3"/>
        <v>-0.33308001714201579</v>
      </c>
      <c r="BB20">
        <f t="shared" si="3"/>
        <v>0.41462977154267422</v>
      </c>
      <c r="BC20">
        <f t="shared" si="3"/>
        <v>23.079326905042308</v>
      </c>
      <c r="BD20">
        <f t="shared" si="3"/>
        <v>1764.9488477877842</v>
      </c>
    </row>
    <row r="22" spans="1:56" x14ac:dyDescent="0.2">
      <c r="AK22" t="s">
        <v>69</v>
      </c>
      <c r="AL22" t="s">
        <v>70</v>
      </c>
      <c r="AM22" t="s">
        <v>71</v>
      </c>
      <c r="AN22" t="s">
        <v>72</v>
      </c>
      <c r="AO22" t="s">
        <v>73</v>
      </c>
      <c r="AP22" t="s">
        <v>74</v>
      </c>
      <c r="AQ22" t="s">
        <v>75</v>
      </c>
      <c r="AR22" t="s">
        <v>72</v>
      </c>
      <c r="AS22" t="s">
        <v>73</v>
      </c>
      <c r="AT22" t="s">
        <v>74</v>
      </c>
      <c r="AU22" t="s">
        <v>76</v>
      </c>
    </row>
    <row r="24" spans="1:56" x14ac:dyDescent="0.2">
      <c r="AJ24" t="s">
        <v>77</v>
      </c>
      <c r="AK24">
        <f>AK20</f>
        <v>-0.28985278833711059</v>
      </c>
      <c r="AL24">
        <f>AL20</f>
        <v>0.17095508414869509</v>
      </c>
      <c r="AM24">
        <f>1.95*AL24</f>
        <v>0.33336241408995543</v>
      </c>
      <c r="AN24">
        <f>AK24-AM24</f>
        <v>-0.62321520242706607</v>
      </c>
      <c r="AO24">
        <f>AK24+AM24</f>
        <v>4.3509625752844838E-2</v>
      </c>
      <c r="AQ24">
        <f>1.99*AL24</f>
        <v>0.34020061745590324</v>
      </c>
      <c r="AR24">
        <f>AK24-AQ24</f>
        <v>-0.63005340579301383</v>
      </c>
      <c r="AS24">
        <f>AK24+AQ24</f>
        <v>5.0347829118792653E-2</v>
      </c>
      <c r="AU24" t="s">
        <v>81</v>
      </c>
    </row>
    <row r="25" spans="1:56" x14ac:dyDescent="0.2">
      <c r="AJ25" t="s">
        <v>80</v>
      </c>
      <c r="AK25">
        <f>AM20</f>
        <v>0.59275549682480377</v>
      </c>
      <c r="AL25">
        <f>AN20</f>
        <v>0.26994343612590199</v>
      </c>
      <c r="AM25">
        <f>1.95*AL25</f>
        <v>0.52638970044550892</v>
      </c>
      <c r="AN25">
        <f t="shared" ref="AN25:AN34" si="4">AK25-AM25</f>
        <v>6.636579637929485E-2</v>
      </c>
      <c r="AO25">
        <f t="shared" ref="AO25:AO34" si="5">AK25+AM25</f>
        <v>1.1191451972703126</v>
      </c>
      <c r="AP25" t="s">
        <v>78</v>
      </c>
      <c r="AQ25">
        <f t="shared" ref="AQ25:AQ34" si="6">1.99*AL25</f>
        <v>0.53718743789054502</v>
      </c>
      <c r="AR25">
        <f t="shared" ref="AR25:AR34" si="7">AK25-AQ25</f>
        <v>5.5568058934258757E-2</v>
      </c>
      <c r="AS25">
        <f t="shared" ref="AS25:AS34" si="8">AK25+AQ25</f>
        <v>1.1299429347153489</v>
      </c>
      <c r="AT25" t="s">
        <v>78</v>
      </c>
      <c r="AU25" t="s">
        <v>79</v>
      </c>
    </row>
    <row r="26" spans="1:56" x14ac:dyDescent="0.2">
      <c r="AJ26" t="s">
        <v>82</v>
      </c>
      <c r="AK26">
        <f>AO20</f>
        <v>-1.7719268793332918</v>
      </c>
      <c r="AL26">
        <f>AP20</f>
        <v>0.55310857747159448</v>
      </c>
      <c r="AM26">
        <f>1.95*AL26</f>
        <v>1.0785617260696092</v>
      </c>
      <c r="AN26">
        <f t="shared" si="4"/>
        <v>-2.8504886054029011</v>
      </c>
      <c r="AO26">
        <f t="shared" si="5"/>
        <v>-0.69336515326368264</v>
      </c>
      <c r="AQ26">
        <f t="shared" si="6"/>
        <v>1.100686069168473</v>
      </c>
      <c r="AR26">
        <f t="shared" si="7"/>
        <v>-2.8726129485017649</v>
      </c>
      <c r="AS26">
        <f t="shared" si="8"/>
        <v>-0.67124081016481885</v>
      </c>
    </row>
    <row r="27" spans="1:56" x14ac:dyDescent="0.2">
      <c r="AJ27" t="s">
        <v>83</v>
      </c>
      <c r="AK27">
        <f>AQ20</f>
        <v>1.2622256166358572</v>
      </c>
      <c r="AL27">
        <f>AR20</f>
        <v>1.2803232526364845</v>
      </c>
      <c r="AM27">
        <f t="shared" ref="AM27:AM34" si="9">1.95*AL27</f>
        <v>2.4966303426411449</v>
      </c>
      <c r="AN27">
        <f>AK27-AM27</f>
        <v>-1.2344047260052877</v>
      </c>
      <c r="AO27">
        <f t="shared" si="5"/>
        <v>3.7588559592770023</v>
      </c>
      <c r="AQ27">
        <f t="shared" si="6"/>
        <v>2.5478432727466043</v>
      </c>
      <c r="AR27">
        <f t="shared" si="7"/>
        <v>-1.2856176561107471</v>
      </c>
      <c r="AS27">
        <f t="shared" si="8"/>
        <v>3.8100688893824612</v>
      </c>
    </row>
    <row r="28" spans="1:56" x14ac:dyDescent="0.2">
      <c r="AJ28" t="s">
        <v>84</v>
      </c>
      <c r="AK28">
        <f>AS20</f>
        <v>-9.6075925419966133</v>
      </c>
      <c r="AL28">
        <f>AT20</f>
        <v>136.40371646302788</v>
      </c>
      <c r="AM28">
        <f t="shared" si="9"/>
        <v>265.98724710290435</v>
      </c>
      <c r="AN28">
        <f t="shared" si="4"/>
        <v>-275.59483964490096</v>
      </c>
      <c r="AO28">
        <f t="shared" si="5"/>
        <v>256.37965456090774</v>
      </c>
      <c r="AQ28">
        <f t="shared" si="6"/>
        <v>271.44339576142545</v>
      </c>
      <c r="AR28">
        <f t="shared" si="7"/>
        <v>-281.05098830342206</v>
      </c>
      <c r="AS28">
        <f t="shared" si="8"/>
        <v>261.83580321942884</v>
      </c>
    </row>
    <row r="29" spans="1:56" x14ac:dyDescent="0.2">
      <c r="AJ29" t="s">
        <v>85</v>
      </c>
      <c r="AK29">
        <f>AU20</f>
        <v>1.5128270379813125</v>
      </c>
      <c r="AL29">
        <f>AV20</f>
        <v>0.62771725361568054</v>
      </c>
      <c r="AM29">
        <f t="shared" si="9"/>
        <v>1.2240486445505769</v>
      </c>
      <c r="AN29">
        <f t="shared" si="4"/>
        <v>0.28877839343073552</v>
      </c>
      <c r="AO29">
        <f t="shared" si="5"/>
        <v>2.7368756825318892</v>
      </c>
      <c r="AP29" t="s">
        <v>78</v>
      </c>
      <c r="AQ29">
        <f t="shared" si="6"/>
        <v>1.2491573346952043</v>
      </c>
      <c r="AR29">
        <f t="shared" si="7"/>
        <v>0.26366970328610817</v>
      </c>
      <c r="AS29">
        <f t="shared" si="8"/>
        <v>2.7619843726765168</v>
      </c>
      <c r="AT29" t="s">
        <v>78</v>
      </c>
    </row>
    <row r="30" spans="1:56" x14ac:dyDescent="0.2">
      <c r="AJ30" t="s">
        <v>86</v>
      </c>
      <c r="AK30">
        <f>AW20</f>
        <v>1.3352572023030827E-2</v>
      </c>
      <c r="AL30">
        <f>AX20</f>
        <v>0.81014206528595956</v>
      </c>
      <c r="AM30">
        <f t="shared" si="9"/>
        <v>1.579777027307621</v>
      </c>
      <c r="AN30">
        <f t="shared" si="4"/>
        <v>-1.5664244552845903</v>
      </c>
      <c r="AO30">
        <f t="shared" si="5"/>
        <v>1.5931295993306518</v>
      </c>
      <c r="AQ30">
        <f t="shared" si="6"/>
        <v>1.6121827099190595</v>
      </c>
      <c r="AR30">
        <f t="shared" si="7"/>
        <v>-1.5988301378960288</v>
      </c>
      <c r="AS30">
        <f t="shared" si="8"/>
        <v>1.6255352819420903</v>
      </c>
    </row>
    <row r="31" spans="1:56" x14ac:dyDescent="0.2">
      <c r="AJ31" t="s">
        <v>87</v>
      </c>
      <c r="AK31">
        <f>AY20</f>
        <v>-10.699448334162341</v>
      </c>
      <c r="AL31">
        <f>AZ20</f>
        <v>246.49493734720562</v>
      </c>
      <c r="AM31">
        <f>1.95*AL31</f>
        <v>480.66512782705092</v>
      </c>
      <c r="AN31">
        <f>AK31-AM31</f>
        <v>-491.36457616121328</v>
      </c>
      <c r="AO31">
        <f>AK31+AM31</f>
        <v>469.96567949288857</v>
      </c>
      <c r="AQ31">
        <f t="shared" si="6"/>
        <v>490.52492532093919</v>
      </c>
      <c r="AR31">
        <f t="shared" si="7"/>
        <v>-501.22437365510154</v>
      </c>
      <c r="AS31">
        <f t="shared" si="8"/>
        <v>479.82547698677683</v>
      </c>
    </row>
    <row r="33" spans="36:45" x14ac:dyDescent="0.2">
      <c r="AJ33" t="s">
        <v>88</v>
      </c>
      <c r="AK33">
        <f>BA20</f>
        <v>-0.33308001714201579</v>
      </c>
      <c r="AL33">
        <f>BB20</f>
        <v>0.41462977154267422</v>
      </c>
      <c r="AM33">
        <f t="shared" si="9"/>
        <v>0.80852805450821474</v>
      </c>
      <c r="AN33">
        <f t="shared" si="4"/>
        <v>-1.1416080716502306</v>
      </c>
      <c r="AO33">
        <f t="shared" si="5"/>
        <v>0.47544803736619895</v>
      </c>
      <c r="AQ33">
        <f t="shared" si="6"/>
        <v>0.8251132453699217</v>
      </c>
      <c r="AR33">
        <f t="shared" si="7"/>
        <v>-1.1581932625119375</v>
      </c>
      <c r="AS33">
        <f t="shared" si="8"/>
        <v>0.49203322822790591</v>
      </c>
    </row>
    <row r="34" spans="36:45" x14ac:dyDescent="0.2">
      <c r="AJ34" t="s">
        <v>89</v>
      </c>
      <c r="AK34">
        <f>BC20</f>
        <v>23.079326905042308</v>
      </c>
      <c r="AL34">
        <f>BD20</f>
        <v>1764.9488477877842</v>
      </c>
      <c r="AM34">
        <f t="shared" si="9"/>
        <v>3441.6502531861793</v>
      </c>
      <c r="AN34">
        <f t="shared" si="4"/>
        <v>-3418.570926281137</v>
      </c>
      <c r="AO34">
        <f t="shared" si="5"/>
        <v>3464.7295800912216</v>
      </c>
      <c r="AQ34">
        <f t="shared" si="6"/>
        <v>3512.2482070976907</v>
      </c>
      <c r="AR34">
        <f t="shared" si="7"/>
        <v>-3489.1688801926484</v>
      </c>
      <c r="AS34">
        <f t="shared" si="8"/>
        <v>3535.327534002733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ModelsCovs_commonpalmcivet_CAM_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2016-03-07T20:29:42Z</dcterms:created>
  <dcterms:modified xsi:type="dcterms:W3CDTF">2016-03-08T04:47:56Z</dcterms:modified>
</cp:coreProperties>
</file>