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hencheng/Desktop/data/occupancy/"/>
    </mc:Choice>
  </mc:AlternateContent>
  <bookViews>
    <workbookView xWindow="80" yWindow="460" windowWidth="25520" windowHeight="15540" tabRatio="500"/>
  </bookViews>
  <sheets>
    <sheet name="ModelsCovs_gaur_CAM_dis_ele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2" i="1" l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21" i="1"/>
  <c r="AL32" i="1"/>
  <c r="AM32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21" i="1"/>
  <c r="AK32" i="1"/>
  <c r="AO32" i="1"/>
  <c r="AN32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21" i="1"/>
  <c r="AK25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21" i="1"/>
  <c r="AL25" i="1"/>
  <c r="AM25" i="1"/>
  <c r="AN25" i="1"/>
  <c r="AO25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21" i="1"/>
  <c r="AL2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21" i="1"/>
  <c r="AK26" i="1"/>
  <c r="BC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21" i="1"/>
  <c r="AK35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21" i="1"/>
  <c r="AL35" i="1"/>
  <c r="AQ35" i="1"/>
  <c r="AS35" i="1"/>
  <c r="AR35" i="1"/>
  <c r="AM35" i="1"/>
  <c r="AO35" i="1"/>
  <c r="AN35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21" i="1"/>
  <c r="AK34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21" i="1"/>
  <c r="AL34" i="1"/>
  <c r="AQ34" i="1"/>
  <c r="AS34" i="1"/>
  <c r="AR34" i="1"/>
  <c r="AM34" i="1"/>
  <c r="AO34" i="1"/>
  <c r="AN34" i="1"/>
  <c r="AQ32" i="1"/>
  <c r="AS32" i="1"/>
  <c r="AR32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21" i="1"/>
  <c r="AK31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21" i="1"/>
  <c r="AL31" i="1"/>
  <c r="AQ31" i="1"/>
  <c r="AS31" i="1"/>
  <c r="AR31" i="1"/>
  <c r="AM31" i="1"/>
  <c r="AO31" i="1"/>
  <c r="AN31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21" i="1"/>
  <c r="AK30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21" i="1"/>
  <c r="AL30" i="1"/>
  <c r="AQ30" i="1"/>
  <c r="AS30" i="1"/>
  <c r="AR30" i="1"/>
  <c r="AM30" i="1"/>
  <c r="AO30" i="1"/>
  <c r="AN30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21" i="1"/>
  <c r="AK29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21" i="1"/>
  <c r="AL29" i="1"/>
  <c r="AQ29" i="1"/>
  <c r="AS29" i="1"/>
  <c r="AR29" i="1"/>
  <c r="AM29" i="1"/>
  <c r="AO29" i="1"/>
  <c r="AN29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21" i="1"/>
  <c r="AK28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21" i="1"/>
  <c r="AL28" i="1"/>
  <c r="AQ28" i="1"/>
  <c r="AS28" i="1"/>
  <c r="AR28" i="1"/>
  <c r="AM28" i="1"/>
  <c r="AO28" i="1"/>
  <c r="AN28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21" i="1"/>
  <c r="AK27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21" i="1"/>
  <c r="AL27" i="1"/>
  <c r="AQ27" i="1"/>
  <c r="AS27" i="1"/>
  <c r="AR27" i="1"/>
  <c r="AM27" i="1"/>
  <c r="AO27" i="1"/>
  <c r="AN27" i="1"/>
  <c r="AQ26" i="1"/>
  <c r="AS26" i="1"/>
  <c r="AR26" i="1"/>
  <c r="AM26" i="1"/>
  <c r="AO26" i="1"/>
  <c r="AN26" i="1"/>
  <c r="AQ25" i="1"/>
  <c r="AS25" i="1"/>
  <c r="AR25" i="1"/>
</calcChain>
</file>

<file path=xl/sharedStrings.xml><?xml version="1.0" encoding="utf-8"?>
<sst xmlns="http://schemas.openxmlformats.org/spreadsheetml/2006/main" count="129" uniqueCount="90">
  <si>
    <t>model</t>
  </si>
  <si>
    <t>formula</t>
  </si>
  <si>
    <t>lam(dis.s)</t>
  </si>
  <si>
    <t>SElam(dis.s)</t>
  </si>
  <si>
    <t>lam(ele.s)</t>
  </si>
  <si>
    <t>SElam(ele.s)</t>
  </si>
  <si>
    <t>lam(Int)</t>
  </si>
  <si>
    <t>SElam(Int)</t>
  </si>
  <si>
    <t>lam(PASLvshilin)</t>
  </si>
  <si>
    <t>SElam(PASLvshilin)</t>
  </si>
  <si>
    <t>lam(PASMangao)</t>
  </si>
  <si>
    <t>SElam(PASMangao)</t>
  </si>
  <si>
    <t>lam(PASMengla)</t>
  </si>
  <si>
    <t>SElam(PASMengla)</t>
  </si>
  <si>
    <t>lam(PASMengsong)</t>
  </si>
  <si>
    <t>SElam(PASMengsong)</t>
  </si>
  <si>
    <t>lam(PASNabanhe)</t>
  </si>
  <si>
    <t>SElam(PASNabanhe)</t>
  </si>
  <si>
    <t>p(cam_angle)</t>
  </si>
  <si>
    <t>SEp(cam_angle)</t>
  </si>
  <si>
    <t>p(camhours)</t>
  </si>
  <si>
    <t>SEp(camhours)</t>
  </si>
  <si>
    <t>p(Int)</t>
  </si>
  <si>
    <t>SEp(Int)</t>
  </si>
  <si>
    <t>Converge</t>
  </si>
  <si>
    <t>CondNum</t>
  </si>
  <si>
    <t>negLogLike</t>
  </si>
  <si>
    <t>nPars</t>
  </si>
  <si>
    <t>n</t>
  </si>
  <si>
    <t>AIC</t>
  </si>
  <si>
    <t>delta</t>
  </si>
  <si>
    <t>AICwt</t>
  </si>
  <si>
    <t>Rsq</t>
  </si>
  <si>
    <t>cumltvWt</t>
  </si>
  <si>
    <t>m013</t>
  </si>
  <si>
    <t>~camhours + cam_angle ~ PAS</t>
  </si>
  <si>
    <t>NA</t>
  </si>
  <si>
    <t>m005</t>
  </si>
  <si>
    <t>~camhours ~ PAS</t>
  </si>
  <si>
    <t>m014</t>
  </si>
  <si>
    <t>~camhours + cam_angle ~ dis.s + PAS</t>
  </si>
  <si>
    <t>m015</t>
  </si>
  <si>
    <t>~camhours + cam_angle ~ ele.s + PAS</t>
  </si>
  <si>
    <t>m006</t>
  </si>
  <si>
    <t>~camhours ~ dis.s + PAS</t>
  </si>
  <si>
    <t>m007</t>
  </si>
  <si>
    <t>~camhours ~ ele.s + PAS</t>
  </si>
  <si>
    <t>m012</t>
  </si>
  <si>
    <t>~camhours + cam_angle ~ ele.s + dis.s + PAS</t>
  </si>
  <si>
    <t>m004</t>
  </si>
  <si>
    <t>~camhours ~ ele.s + dis.s + PAS</t>
  </si>
  <si>
    <t>m010</t>
  </si>
  <si>
    <t>~camhours + cam_angle ~ ele.s</t>
  </si>
  <si>
    <t>m017</t>
  </si>
  <si>
    <t>~camhours + cam_angle ~ 1</t>
  </si>
  <si>
    <t>m011</t>
  </si>
  <si>
    <t>~camhours + cam_angle ~ ele.s + dis.s</t>
  </si>
  <si>
    <t>m001</t>
  </si>
  <si>
    <t>~1 ~ 1</t>
  </si>
  <si>
    <t>m016</t>
  </si>
  <si>
    <t>~camhours + cam_angle ~ dis.s</t>
  </si>
  <si>
    <t>m002</t>
  </si>
  <si>
    <t>~camhours ~ ele.s</t>
  </si>
  <si>
    <t>m009</t>
  </si>
  <si>
    <t>~camhours ~ 1</t>
  </si>
  <si>
    <t>m003</t>
  </si>
  <si>
    <t>~camhours ~ ele.s + dis.s</t>
  </si>
  <si>
    <t>m008</t>
  </si>
  <si>
    <t>~camhours ~ dis.s</t>
  </si>
  <si>
    <t>Standerdize</t>
  </si>
  <si>
    <t>sum</t>
  </si>
  <si>
    <t>Mean</t>
  </si>
  <si>
    <t>SE</t>
  </si>
  <si>
    <t>95%CI</t>
  </si>
  <si>
    <t>low CI</t>
  </si>
  <si>
    <t>hi CI</t>
  </si>
  <si>
    <t>significant</t>
  </si>
  <si>
    <t>99%CI</t>
  </si>
  <si>
    <t>trend</t>
  </si>
  <si>
    <t>Distance</t>
  </si>
  <si>
    <t>P</t>
  </si>
  <si>
    <t>Elevation</t>
  </si>
  <si>
    <t>PABulong</t>
  </si>
  <si>
    <t>Palvshiling</t>
  </si>
  <si>
    <t>PAMangao</t>
  </si>
  <si>
    <t>PAMengla</t>
  </si>
  <si>
    <t>PAMengsong</t>
  </si>
  <si>
    <t>PANBH</t>
  </si>
  <si>
    <t>Cam_angle</t>
  </si>
  <si>
    <t>camhour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</si>
</sst>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tabSelected="1" topLeftCell="AF7" workbookViewId="0">
      <selection activeCell="AP32" sqref="AP32"/>
    </sheetView>
  </sheetViews>
  <sheetFormatPr baseColWidth="10" defaultRowHeight="16" x14ac:dyDescent="0.2"/>
  <sheetData>
    <row r="1" spans="1:5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K1" t="s">
        <v>2</v>
      </c>
      <c r="AL1" t="s">
        <v>3</v>
      </c>
      <c r="AM1" t="s">
        <v>4</v>
      </c>
      <c r="AN1" t="s">
        <v>5</v>
      </c>
      <c r="AO1" t="s">
        <v>6</v>
      </c>
      <c r="AP1" t="s">
        <v>7</v>
      </c>
      <c r="AQ1" t="s">
        <v>8</v>
      </c>
      <c r="AR1" t="s">
        <v>9</v>
      </c>
      <c r="AS1" t="s">
        <v>10</v>
      </c>
      <c r="AT1" t="s">
        <v>11</v>
      </c>
      <c r="AU1" t="s">
        <v>12</v>
      </c>
      <c r="AV1" t="s">
        <v>13</v>
      </c>
      <c r="AW1" t="s">
        <v>14</v>
      </c>
      <c r="AX1" t="s">
        <v>15</v>
      </c>
      <c r="AY1" t="s">
        <v>16</v>
      </c>
      <c r="AZ1" t="s">
        <v>17</v>
      </c>
      <c r="BA1" t="s">
        <v>18</v>
      </c>
      <c r="BB1" t="s">
        <v>19</v>
      </c>
      <c r="BC1" t="s">
        <v>20</v>
      </c>
      <c r="BD1" t="s">
        <v>21</v>
      </c>
    </row>
    <row r="2" spans="1:56" x14ac:dyDescent="0.2">
      <c r="A2">
        <v>13</v>
      </c>
      <c r="B2" t="s">
        <v>34</v>
      </c>
      <c r="C2" t="s">
        <v>35</v>
      </c>
      <c r="H2">
        <v>-9.8211636387682404</v>
      </c>
      <c r="I2">
        <v>30.0372728088158</v>
      </c>
      <c r="J2">
        <v>-2.0125364967052</v>
      </c>
      <c r="K2">
        <v>192.85608391232401</v>
      </c>
      <c r="L2">
        <v>-2.6162955328224999</v>
      </c>
      <c r="M2">
        <v>210.01468005522401</v>
      </c>
      <c r="N2">
        <v>-7.2452895483491497</v>
      </c>
      <c r="O2">
        <v>1074.4711109545101</v>
      </c>
      <c r="P2">
        <v>-1.81197798643339</v>
      </c>
      <c r="Q2">
        <v>132.86345921682201</v>
      </c>
      <c r="R2">
        <v>8.9175668151848893</v>
      </c>
      <c r="S2">
        <v>30.039566357973399</v>
      </c>
      <c r="T2">
        <v>-1.4282573646287899</v>
      </c>
      <c r="U2">
        <v>0.91148413853518895</v>
      </c>
      <c r="V2">
        <v>7.3783504931692598E-2</v>
      </c>
      <c r="W2">
        <v>0.36561026926475798</v>
      </c>
      <c r="X2">
        <v>-3.1417930101203702</v>
      </c>
      <c r="Y2">
        <v>0.41774718945783301</v>
      </c>
      <c r="Z2">
        <v>0</v>
      </c>
      <c r="AA2">
        <v>19543095.767726202</v>
      </c>
      <c r="AB2">
        <v>79.564288300777207</v>
      </c>
      <c r="AC2">
        <v>9</v>
      </c>
      <c r="AD2">
        <v>115</v>
      </c>
      <c r="AE2">
        <v>177.12857660155399</v>
      </c>
      <c r="AF2">
        <v>0</v>
      </c>
      <c r="AG2">
        <v>0.32074778688987399</v>
      </c>
      <c r="AH2" t="s">
        <v>36</v>
      </c>
      <c r="AI2">
        <v>0.32074778688987399</v>
      </c>
      <c r="AK2">
        <f>D2*$AG2</f>
        <v>0</v>
      </c>
      <c r="AL2">
        <f t="shared" ref="AL2:BD15" si="0">E2*$AG2</f>
        <v>0</v>
      </c>
      <c r="AM2">
        <f t="shared" si="0"/>
        <v>0</v>
      </c>
      <c r="AN2">
        <f t="shared" si="0"/>
        <v>0</v>
      </c>
      <c r="AO2">
        <f t="shared" si="0"/>
        <v>-3.1501165018182151</v>
      </c>
      <c r="AP2">
        <f t="shared" si="0"/>
        <v>9.6343887776350563</v>
      </c>
      <c r="AQ2">
        <f t="shared" si="0"/>
        <v>-0.64551662735329307</v>
      </c>
      <c r="AR2">
        <f t="shared" si="0"/>
        <v>61.858162103125757</v>
      </c>
      <c r="AS2">
        <f t="shared" si="0"/>
        <v>-0.83917100200268058</v>
      </c>
      <c r="AT2">
        <f t="shared" si="0"/>
        <v>67.361743842098065</v>
      </c>
      <c r="AU2">
        <f t="shared" si="0"/>
        <v>-2.3239105880093245</v>
      </c>
      <c r="AV2">
        <f t="shared" si="0"/>
        <v>344.63423091576334</v>
      </c>
      <c r="AW2">
        <f t="shared" si="0"/>
        <v>-0.58118792904167993</v>
      </c>
      <c r="AX2">
        <f t="shared" si="0"/>
        <v>42.615660502328687</v>
      </c>
      <c r="AY2">
        <f t="shared" si="0"/>
        <v>2.8602898204131351</v>
      </c>
      <c r="AZ2">
        <f t="shared" si="0"/>
        <v>9.6351244284514799</v>
      </c>
      <c r="BA2">
        <f t="shared" si="0"/>
        <v>-0.45811038881384814</v>
      </c>
      <c r="BB2">
        <f t="shared" si="0"/>
        <v>0.29235652022038516</v>
      </c>
      <c r="BC2">
        <f t="shared" si="0"/>
        <v>2.3665895915818504E-2</v>
      </c>
      <c r="BD2">
        <f t="shared" si="0"/>
        <v>0.11726868473088203</v>
      </c>
    </row>
    <row r="3" spans="1:56" x14ac:dyDescent="0.2">
      <c r="A3">
        <v>5</v>
      </c>
      <c r="B3" t="s">
        <v>37</v>
      </c>
      <c r="C3" t="s">
        <v>38</v>
      </c>
      <c r="H3">
        <v>-14.3429374469778</v>
      </c>
      <c r="I3">
        <v>264.29782929601203</v>
      </c>
      <c r="J3">
        <v>-2.20683274754342</v>
      </c>
      <c r="K3">
        <v>1484.7128835753299</v>
      </c>
      <c r="L3">
        <v>-2.6443704494084002</v>
      </c>
      <c r="M3">
        <v>1529.77070719311</v>
      </c>
      <c r="N3">
        <v>-6.0390883052694102</v>
      </c>
      <c r="O3">
        <v>4491.5074165487804</v>
      </c>
      <c r="P3">
        <v>-2.2448668261599698</v>
      </c>
      <c r="Q3">
        <v>1386.2827207263399</v>
      </c>
      <c r="R3">
        <v>13.2384231651181</v>
      </c>
      <c r="S3">
        <v>264.29819687160602</v>
      </c>
      <c r="V3">
        <v>6.6036219772653101E-2</v>
      </c>
      <c r="W3">
        <v>0.36664320432629499</v>
      </c>
      <c r="X3">
        <v>-3.4521690101946798</v>
      </c>
      <c r="Y3">
        <v>0.33254739140682898</v>
      </c>
      <c r="Z3">
        <v>0</v>
      </c>
      <c r="AA3">
        <v>303446571.16840899</v>
      </c>
      <c r="AB3">
        <v>81.098404339390996</v>
      </c>
      <c r="AC3">
        <v>8</v>
      </c>
      <c r="AD3">
        <v>115</v>
      </c>
      <c r="AE3">
        <v>178.19680867878199</v>
      </c>
      <c r="AF3">
        <v>1.06823207722752</v>
      </c>
      <c r="AG3">
        <v>0.18801825610567199</v>
      </c>
      <c r="AH3" t="s">
        <v>36</v>
      </c>
      <c r="AI3">
        <v>0.50876604299554695</v>
      </c>
      <c r="AK3">
        <f t="shared" ref="AK3:AS18" si="1">D3*$AG3</f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-2.696734086213505</v>
      </c>
      <c r="AP3">
        <f t="shared" si="0"/>
        <v>49.692816956750768</v>
      </c>
      <c r="AQ3">
        <f t="shared" si="0"/>
        <v>-0.41492484471000252</v>
      </c>
      <c r="AR3">
        <f t="shared" si="0"/>
        <v>279.15312718745713</v>
      </c>
      <c r="AS3">
        <f t="shared" si="0"/>
        <v>-0.49718992039513954</v>
      </c>
      <c r="AT3">
        <f t="shared" si="0"/>
        <v>287.62482060798914</v>
      </c>
      <c r="AU3">
        <f t="shared" si="0"/>
        <v>-1.1354588516249127</v>
      </c>
      <c r="AV3">
        <f t="shared" si="0"/>
        <v>844.48539174519374</v>
      </c>
      <c r="AW3">
        <f t="shared" si="0"/>
        <v>-0.42207594584407226</v>
      </c>
      <c r="AX3">
        <f t="shared" si="0"/>
        <v>260.64645962039276</v>
      </c>
      <c r="AY3">
        <f t="shared" si="0"/>
        <v>2.4890652370944357</v>
      </c>
      <c r="AZ3">
        <f t="shared" si="0"/>
        <v>49.692886067672937</v>
      </c>
      <c r="BA3">
        <f t="shared" si="0"/>
        <v>0</v>
      </c>
      <c r="BB3">
        <f t="shared" si="0"/>
        <v>0</v>
      </c>
      <c r="BC3">
        <f t="shared" si="0"/>
        <v>1.2416014881465131E-2</v>
      </c>
      <c r="BD3">
        <f t="shared" si="0"/>
        <v>6.8935615890425558E-2</v>
      </c>
    </row>
    <row r="4" spans="1:56" x14ac:dyDescent="0.2">
      <c r="A4">
        <v>14</v>
      </c>
      <c r="B4" t="s">
        <v>39</v>
      </c>
      <c r="C4" t="s">
        <v>40</v>
      </c>
      <c r="D4">
        <v>-0.113235606100206</v>
      </c>
      <c r="E4">
        <v>0.680596800171822</v>
      </c>
      <c r="H4">
        <v>-9.8188329119819109</v>
      </c>
      <c r="I4">
        <v>29.08194383315</v>
      </c>
      <c r="J4">
        <v>-2.0080806677418201</v>
      </c>
      <c r="K4">
        <v>184.623065752435</v>
      </c>
      <c r="L4">
        <v>-2.6103821793890498</v>
      </c>
      <c r="M4">
        <v>205.06341747214299</v>
      </c>
      <c r="N4">
        <v>-7.2284098150302896</v>
      </c>
      <c r="O4">
        <v>1126.3896867066701</v>
      </c>
      <c r="P4">
        <v>-1.80839614658861</v>
      </c>
      <c r="Q4">
        <v>126.368810358142</v>
      </c>
      <c r="R4">
        <v>8.9027004485564696</v>
      </c>
      <c r="S4">
        <v>29.083152217286202</v>
      </c>
      <c r="T4">
        <v>-1.4319609616436799</v>
      </c>
      <c r="U4">
        <v>0.91668110302537698</v>
      </c>
      <c r="V4">
        <v>7.3301884129573502E-2</v>
      </c>
      <c r="W4">
        <v>0.36557889530764198</v>
      </c>
      <c r="X4">
        <v>-3.14954132962295</v>
      </c>
      <c r="Y4">
        <v>0.42098911905693298</v>
      </c>
      <c r="Z4">
        <v>0</v>
      </c>
      <c r="AA4">
        <v>21924446.110796001</v>
      </c>
      <c r="AB4">
        <v>79.550231384485599</v>
      </c>
      <c r="AC4">
        <v>10</v>
      </c>
      <c r="AD4">
        <v>115</v>
      </c>
      <c r="AE4">
        <v>179.100462768971</v>
      </c>
      <c r="AF4">
        <v>1.9718861674167001</v>
      </c>
      <c r="AG4">
        <v>0.11966689644432101</v>
      </c>
      <c r="AH4" t="s">
        <v>36</v>
      </c>
      <c r="AI4">
        <v>0.628432939439867</v>
      </c>
      <c r="AK4">
        <f t="shared" si="1"/>
        <v>-1.3550553549003275E-2</v>
      </c>
      <c r="AL4">
        <f t="shared" si="0"/>
        <v>8.1444906806497658E-2</v>
      </c>
      <c r="AM4">
        <f t="shared" si="0"/>
        <v>0</v>
      </c>
      <c r="AN4">
        <f t="shared" si="0"/>
        <v>0</v>
      </c>
      <c r="AO4">
        <f t="shared" si="0"/>
        <v>-1.1749892612822301</v>
      </c>
      <c r="AP4">
        <f t="shared" si="0"/>
        <v>3.4801459610811207</v>
      </c>
      <c r="AQ4">
        <f t="shared" si="0"/>
        <v>-0.24030078131850335</v>
      </c>
      <c r="AR4">
        <f t="shared" si="0"/>
        <v>22.093269290629706</v>
      </c>
      <c r="AS4">
        <f t="shared" si="0"/>
        <v>-0.31237633394105041</v>
      </c>
      <c r="AT4">
        <f t="shared" si="0"/>
        <v>24.539302743157503</v>
      </c>
      <c r="AU4">
        <f t="shared" si="0"/>
        <v>-0.86500136879234324</v>
      </c>
      <c r="AV4">
        <f t="shared" si="0"/>
        <v>134.79155799507828</v>
      </c>
      <c r="AW4">
        <f t="shared" si="0"/>
        <v>-0.21640515440412836</v>
      </c>
      <c r="AX4">
        <f t="shared" si="0"/>
        <v>15.122163342919817</v>
      </c>
      <c r="AY4">
        <f t="shared" si="0"/>
        <v>1.0653585326522172</v>
      </c>
      <c r="AZ4">
        <f t="shared" si="0"/>
        <v>3.4802905646604128</v>
      </c>
      <c r="BA4">
        <f t="shared" si="0"/>
        <v>-0.17135832410932456</v>
      </c>
      <c r="BB4">
        <f t="shared" si="0"/>
        <v>0.10969638262820375</v>
      </c>
      <c r="BC4">
        <f t="shared" si="0"/>
        <v>8.7718089773072896E-3</v>
      </c>
      <c r="BD4">
        <f t="shared" si="0"/>
        <v>4.3747691807008861E-2</v>
      </c>
    </row>
    <row r="5" spans="1:56" x14ac:dyDescent="0.2">
      <c r="A5">
        <v>15</v>
      </c>
      <c r="B5" t="s">
        <v>41</v>
      </c>
      <c r="C5" t="s">
        <v>42</v>
      </c>
      <c r="F5">
        <v>-4.2279159042256299E-2</v>
      </c>
      <c r="G5">
        <v>0.51303605190548796</v>
      </c>
      <c r="H5">
        <v>-9.8124591099388994</v>
      </c>
      <c r="I5">
        <v>30.065491152733198</v>
      </c>
      <c r="J5">
        <v>-2.0092746026023098</v>
      </c>
      <c r="K5">
        <v>184.79414162391399</v>
      </c>
      <c r="L5">
        <v>-2.61700390427551</v>
      </c>
      <c r="M5">
        <v>210.30312311573201</v>
      </c>
      <c r="N5">
        <v>-7.2459403774088997</v>
      </c>
      <c r="O5">
        <v>1078.89607901004</v>
      </c>
      <c r="P5">
        <v>-1.81366596985712</v>
      </c>
      <c r="Q5">
        <v>133.653475245983</v>
      </c>
      <c r="R5">
        <v>8.8820899913271596</v>
      </c>
      <c r="S5">
        <v>30.070959977662302</v>
      </c>
      <c r="T5">
        <v>-1.4301924921117</v>
      </c>
      <c r="U5">
        <v>0.914520686969997</v>
      </c>
      <c r="V5">
        <v>7.3488862863704499E-2</v>
      </c>
      <c r="W5">
        <v>0.36557136209598201</v>
      </c>
      <c r="X5">
        <v>-3.14198444140336</v>
      </c>
      <c r="Y5">
        <v>0.41911758877300997</v>
      </c>
      <c r="Z5">
        <v>0</v>
      </c>
      <c r="AA5">
        <v>22947659.895470001</v>
      </c>
      <c r="AB5">
        <v>79.560887905486794</v>
      </c>
      <c r="AC5">
        <v>10</v>
      </c>
      <c r="AD5">
        <v>115</v>
      </c>
      <c r="AE5">
        <v>179.12177581097399</v>
      </c>
      <c r="AF5">
        <v>1.9931992094191999</v>
      </c>
      <c r="AG5">
        <v>0.118398434349691</v>
      </c>
      <c r="AH5" t="s">
        <v>36</v>
      </c>
      <c r="AI5">
        <v>0.74683137378955899</v>
      </c>
      <c r="AK5">
        <f t="shared" si="1"/>
        <v>0</v>
      </c>
      <c r="AL5">
        <f t="shared" si="0"/>
        <v>0</v>
      </c>
      <c r="AM5">
        <f t="shared" si="0"/>
        <v>-5.0057862362247272E-3</v>
      </c>
      <c r="AN5">
        <f t="shared" si="0"/>
        <v>6.0742665310556575E-2</v>
      </c>
      <c r="AO5">
        <f t="shared" si="0"/>
        <v>-1.1617797957371281</v>
      </c>
      <c r="AP5">
        <f t="shared" si="0"/>
        <v>3.559707080438097</v>
      </c>
      <c r="AQ5">
        <f t="shared" si="0"/>
        <v>-0.23789496712671104</v>
      </c>
      <c r="AR5">
        <f t="shared" si="0"/>
        <v>21.879337045266482</v>
      </c>
      <c r="AS5">
        <f t="shared" si="0"/>
        <v>-0.30984916495324899</v>
      </c>
      <c r="AT5">
        <f t="shared" si="0"/>
        <v>24.899560515752977</v>
      </c>
      <c r="AU5">
        <f t="shared" si="0"/>
        <v>-0.85790799607642276</v>
      </c>
      <c r="AV5">
        <f t="shared" si="0"/>
        <v>127.73960658080925</v>
      </c>
      <c r="AW5">
        <f t="shared" si="0"/>
        <v>-0.21473521126439687</v>
      </c>
      <c r="AX5">
        <f t="shared" si="0"/>
        <v>15.824362214519569</v>
      </c>
      <c r="AY5">
        <f t="shared" si="0"/>
        <v>1.0516255487261961</v>
      </c>
      <c r="AZ5">
        <f t="shared" si="0"/>
        <v>3.5603545807474353</v>
      </c>
      <c r="BA5">
        <f t="shared" si="0"/>
        <v>-0.16933255188470805</v>
      </c>
      <c r="BB5">
        <f t="shared" si="0"/>
        <v>0.1082778175176515</v>
      </c>
      <c r="BC5">
        <f t="shared" si="0"/>
        <v>8.7009663052017624E-3</v>
      </c>
      <c r="BD5">
        <f t="shared" si="0"/>
        <v>4.3283076915248242E-2</v>
      </c>
    </row>
    <row r="6" spans="1:56" x14ac:dyDescent="0.2">
      <c r="A6">
        <v>6</v>
      </c>
      <c r="B6" t="s">
        <v>43</v>
      </c>
      <c r="C6" t="s">
        <v>44</v>
      </c>
      <c r="D6">
        <v>-0.157838849281111</v>
      </c>
      <c r="E6">
        <v>0.68608304353331095</v>
      </c>
      <c r="H6">
        <v>-14.5703621687384</v>
      </c>
      <c r="I6">
        <v>282.624956388881</v>
      </c>
      <c r="J6">
        <v>-2.2165954614932502</v>
      </c>
      <c r="K6">
        <v>1570.1655295528101</v>
      </c>
      <c r="L6">
        <v>-2.6130232496316101</v>
      </c>
      <c r="M6">
        <v>1631.50133325617</v>
      </c>
      <c r="N6">
        <v>-5.8560636233955199</v>
      </c>
      <c r="O6">
        <v>5067.1729538477002</v>
      </c>
      <c r="P6">
        <v>-2.28065438654244</v>
      </c>
      <c r="Q6">
        <v>1476.2278045226401</v>
      </c>
      <c r="R6">
        <v>13.4408759879482</v>
      </c>
      <c r="S6">
        <v>282.62514278195999</v>
      </c>
      <c r="V6">
        <v>6.5562217447469595E-2</v>
      </c>
      <c r="W6">
        <v>0.36679015462175102</v>
      </c>
      <c r="X6">
        <v>-3.4566454411517098</v>
      </c>
      <c r="Y6">
        <v>0.33397740921814001</v>
      </c>
      <c r="Z6">
        <v>0</v>
      </c>
      <c r="AA6">
        <v>393085546.79010999</v>
      </c>
      <c r="AB6">
        <v>81.071353342226999</v>
      </c>
      <c r="AC6">
        <v>9</v>
      </c>
      <c r="AD6">
        <v>115</v>
      </c>
      <c r="AE6">
        <v>180.142706684454</v>
      </c>
      <c r="AF6">
        <v>3.01413008289967</v>
      </c>
      <c r="AG6">
        <v>7.1064652566437195E-2</v>
      </c>
      <c r="AH6" t="s">
        <v>36</v>
      </c>
      <c r="AI6">
        <v>0.81789602635599601</v>
      </c>
      <c r="AK6">
        <f t="shared" si="1"/>
        <v>-1.1216762985648398E-2</v>
      </c>
      <c r="AL6">
        <f t="shared" si="0"/>
        <v>4.875625312041855E-2</v>
      </c>
      <c r="AM6">
        <f t="shared" si="0"/>
        <v>0</v>
      </c>
      <c r="AN6">
        <f t="shared" si="0"/>
        <v>0</v>
      </c>
      <c r="AO6">
        <f t="shared" si="0"/>
        <v>-1.0354377252885547</v>
      </c>
      <c r="AP6">
        <f t="shared" si="0"/>
        <v>20.084644332380293</v>
      </c>
      <c r="AQ6">
        <f t="shared" si="0"/>
        <v>-0.15752158635135935</v>
      </c>
      <c r="AR6">
        <f t="shared" si="0"/>
        <v>111.58326782946632</v>
      </c>
      <c r="AS6">
        <f t="shared" si="0"/>
        <v>-0.18569358938309305</v>
      </c>
      <c r="AT6">
        <f t="shared" si="0"/>
        <v>115.94207540952878</v>
      </c>
      <c r="AU6">
        <f t="shared" si="0"/>
        <v>-0.41615912680355394</v>
      </c>
      <c r="AV6">
        <f t="shared" si="0"/>
        <v>360.0968854592341</v>
      </c>
      <c r="AW6">
        <f t="shared" si="0"/>
        <v>-0.16207391160375945</v>
      </c>
      <c r="AX6">
        <f t="shared" si="0"/>
        <v>104.90761603731578</v>
      </c>
      <c r="AY6">
        <f t="shared" si="0"/>
        <v>0.95517118227210707</v>
      </c>
      <c r="AZ6">
        <f t="shared" si="0"/>
        <v>20.084657578339691</v>
      </c>
      <c r="BA6">
        <f t="shared" si="0"/>
        <v>0</v>
      </c>
      <c r="BB6">
        <f t="shared" si="0"/>
        <v>0</v>
      </c>
      <c r="BC6">
        <f t="shared" si="0"/>
        <v>4.6591562043896339E-3</v>
      </c>
      <c r="BD6">
        <f t="shared" si="0"/>
        <v>2.6065814902984513E-2</v>
      </c>
    </row>
    <row r="7" spans="1:56" x14ac:dyDescent="0.2">
      <c r="A7">
        <v>7</v>
      </c>
      <c r="B7" t="s">
        <v>45</v>
      </c>
      <c r="C7" t="s">
        <v>46</v>
      </c>
      <c r="F7">
        <v>-6.0120642989729897E-2</v>
      </c>
      <c r="G7">
        <v>0.50280673149135202</v>
      </c>
      <c r="H7">
        <v>-14.053781143423199</v>
      </c>
      <c r="I7">
        <v>230.19556784950501</v>
      </c>
      <c r="J7">
        <v>-2.0199151092796699</v>
      </c>
      <c r="K7">
        <v>1114.1956329545201</v>
      </c>
      <c r="L7">
        <v>-2.6132041642647099</v>
      </c>
      <c r="M7">
        <v>1318.28969823289</v>
      </c>
      <c r="N7">
        <v>-6.0225051224819603</v>
      </c>
      <c r="O7">
        <v>4077.2842702468602</v>
      </c>
      <c r="P7">
        <v>-2.18571616131951</v>
      </c>
      <c r="Q7">
        <v>1185.6512037283901</v>
      </c>
      <c r="R7">
        <v>12.910578609915101</v>
      </c>
      <c r="S7">
        <v>230.196377522727</v>
      </c>
      <c r="V7">
        <v>6.5600357915979804E-2</v>
      </c>
      <c r="W7">
        <v>0.36656790358874097</v>
      </c>
      <c r="X7">
        <v>-3.4517840133636102</v>
      </c>
      <c r="Y7">
        <v>0.33280773477290398</v>
      </c>
      <c r="Z7">
        <v>0</v>
      </c>
      <c r="AA7">
        <v>292957790.86418402</v>
      </c>
      <c r="AB7">
        <v>81.091218428199994</v>
      </c>
      <c r="AC7">
        <v>9</v>
      </c>
      <c r="AD7">
        <v>115</v>
      </c>
      <c r="AE7">
        <v>180.18243685639999</v>
      </c>
      <c r="AF7">
        <v>3.0538602548454898</v>
      </c>
      <c r="AG7">
        <v>6.9666876569497493E-2</v>
      </c>
      <c r="AH7" t="s">
        <v>36</v>
      </c>
      <c r="AI7">
        <v>0.887562902925493</v>
      </c>
      <c r="AK7">
        <f t="shared" si="1"/>
        <v>0</v>
      </c>
      <c r="AL7">
        <f t="shared" si="0"/>
        <v>0</v>
      </c>
      <c r="AM7">
        <f t="shared" si="0"/>
        <v>-4.1884174144443372E-3</v>
      </c>
      <c r="AN7">
        <f t="shared" si="0"/>
        <v>3.502897450112049E-2</v>
      </c>
      <c r="AO7">
        <f t="shared" si="0"/>
        <v>-0.97908303625359538</v>
      </c>
      <c r="AP7">
        <f t="shared" si="0"/>
        <v>16.037006212216852</v>
      </c>
      <c r="AQ7">
        <f t="shared" si="0"/>
        <v>-0.14072117659904981</v>
      </c>
      <c r="AR7">
        <f t="shared" si="0"/>
        <v>77.622529635315686</v>
      </c>
      <c r="AS7">
        <f t="shared" si="0"/>
        <v>-0.1820537719627264</v>
      </c>
      <c r="AT7">
        <f t="shared" si="0"/>
        <v>91.841125689630843</v>
      </c>
      <c r="AU7">
        <f t="shared" si="0"/>
        <v>-0.41956912100711713</v>
      </c>
      <c r="AV7">
        <f t="shared" si="0"/>
        <v>284.05165999404164</v>
      </c>
      <c r="AW7">
        <f t="shared" si="0"/>
        <v>-0.15227201802660217</v>
      </c>
      <c r="AX7">
        <f t="shared" si="0"/>
        <v>82.600616064621875</v>
      </c>
      <c r="AY7">
        <f t="shared" si="0"/>
        <v>0.89943968645774985</v>
      </c>
      <c r="AZ7">
        <f t="shared" si="0"/>
        <v>16.03706261962127</v>
      </c>
      <c r="BA7">
        <f t="shared" si="0"/>
        <v>0</v>
      </c>
      <c r="BB7">
        <f t="shared" si="0"/>
        <v>0</v>
      </c>
      <c r="BC7">
        <f t="shared" si="0"/>
        <v>4.5701720378474231E-3</v>
      </c>
      <c r="BD7">
        <f t="shared" si="0"/>
        <v>2.5537640893656274E-2</v>
      </c>
    </row>
    <row r="8" spans="1:56" x14ac:dyDescent="0.2">
      <c r="A8">
        <v>12</v>
      </c>
      <c r="B8" t="s">
        <v>47</v>
      </c>
      <c r="C8" t="s">
        <v>48</v>
      </c>
      <c r="D8">
        <v>-0.22637521495726501</v>
      </c>
      <c r="E8">
        <v>1.2408139955297699</v>
      </c>
      <c r="F8">
        <v>0.10232879354310399</v>
      </c>
      <c r="G8">
        <v>0.94377222072303701</v>
      </c>
      <c r="H8">
        <v>-13.738182970341301</v>
      </c>
      <c r="I8">
        <v>196.420828518842</v>
      </c>
      <c r="J8">
        <v>-2.2217619408579998</v>
      </c>
      <c r="K8">
        <v>1518.98273471227</v>
      </c>
      <c r="L8">
        <v>-2.3030618328095001</v>
      </c>
      <c r="M8">
        <v>1204.93689545795</v>
      </c>
      <c r="N8">
        <v>-4.0116869805767204</v>
      </c>
      <c r="O8">
        <v>1640.9037234709699</v>
      </c>
      <c r="P8">
        <v>-2.4896640442971401</v>
      </c>
      <c r="Q8">
        <v>1155.49487863542</v>
      </c>
      <c r="R8">
        <v>12.873270323833699</v>
      </c>
      <c r="S8">
        <v>196.423690031636</v>
      </c>
      <c r="T8">
        <v>-1.4296276521645599</v>
      </c>
      <c r="U8">
        <v>0.91456729658289504</v>
      </c>
      <c r="V8">
        <v>7.3535620832372597E-2</v>
      </c>
      <c r="W8">
        <v>0.36568825844977498</v>
      </c>
      <c r="X8">
        <v>-3.15648431452288</v>
      </c>
      <c r="Y8">
        <v>0.42304055465540502</v>
      </c>
      <c r="Z8">
        <v>0</v>
      </c>
      <c r="AA8">
        <v>54999759.608187303</v>
      </c>
      <c r="AB8">
        <v>79.543081133691999</v>
      </c>
      <c r="AC8">
        <v>11</v>
      </c>
      <c r="AD8">
        <v>115</v>
      </c>
      <c r="AE8">
        <v>181.086162267384</v>
      </c>
      <c r="AF8">
        <v>3.9575856658294999</v>
      </c>
      <c r="AG8">
        <v>4.4338894465553301E-2</v>
      </c>
      <c r="AH8" t="s">
        <v>36</v>
      </c>
      <c r="AI8">
        <v>0.93190179739104695</v>
      </c>
      <c r="AK8">
        <f t="shared" si="1"/>
        <v>-1.0037226765607116E-2</v>
      </c>
      <c r="AL8">
        <f t="shared" si="0"/>
        <v>5.501632079917599E-2</v>
      </c>
      <c r="AM8">
        <f t="shared" si="0"/>
        <v>4.5371455776950804E-3</v>
      </c>
      <c r="AN8">
        <f t="shared" si="0"/>
        <v>4.1845816894159615E-2</v>
      </c>
      <c r="AO8">
        <f t="shared" si="0"/>
        <v>-0.60913584487042449</v>
      </c>
      <c r="AP8">
        <f t="shared" si="0"/>
        <v>8.7090823865334777</v>
      </c>
      <c r="AQ8">
        <f t="shared" si="0"/>
        <v>-9.8510468223285727E-2</v>
      </c>
      <c r="AR8">
        <f t="shared" si="0"/>
        <v>67.350015169404884</v>
      </c>
      <c r="AS8">
        <f t="shared" si="0"/>
        <v>-0.10211521555258418</v>
      </c>
      <c r="AT8">
        <f t="shared" si="0"/>
        <v>53.425569845361473</v>
      </c>
      <c r="AU8">
        <f t="shared" si="0"/>
        <v>-0.17787376566062538</v>
      </c>
      <c r="AV8">
        <f t="shared" si="0"/>
        <v>72.755857023112796</v>
      </c>
      <c r="AW8">
        <f t="shared" si="0"/>
        <v>-0.11038895131477351</v>
      </c>
      <c r="AX8">
        <f t="shared" si="0"/>
        <v>51.23336547930321</v>
      </c>
      <c r="AY8">
        <f t="shared" si="0"/>
        <v>0.57078657431500157</v>
      </c>
      <c r="AZ8">
        <f t="shared" si="0"/>
        <v>8.7092092628472617</v>
      </c>
      <c r="BA8">
        <f t="shared" si="0"/>
        <v>-6.3388109594361169E-2</v>
      </c>
      <c r="BB8">
        <f t="shared" si="0"/>
        <v>4.0550902844835368E-2</v>
      </c>
      <c r="BC8">
        <f t="shared" si="0"/>
        <v>3.2604881315455112E-3</v>
      </c>
      <c r="BD8">
        <f t="shared" si="0"/>
        <v>1.6214213098696553E-2</v>
      </c>
    </row>
    <row r="9" spans="1:56" x14ac:dyDescent="0.2">
      <c r="A9">
        <v>4</v>
      </c>
      <c r="B9" t="s">
        <v>49</v>
      </c>
      <c r="C9" t="s">
        <v>50</v>
      </c>
      <c r="D9">
        <v>-0.370353415892541</v>
      </c>
      <c r="E9">
        <v>1.3958855182332099</v>
      </c>
      <c r="F9">
        <v>0.18032075353299601</v>
      </c>
      <c r="G9">
        <v>1.0364880419136</v>
      </c>
      <c r="H9">
        <v>-12.705369285958099</v>
      </c>
      <c r="I9">
        <v>101.44214719183999</v>
      </c>
      <c r="J9">
        <v>-0.70041604789713396</v>
      </c>
      <c r="K9">
        <v>326.48140448786899</v>
      </c>
      <c r="L9">
        <v>-2.7533815548792</v>
      </c>
      <c r="M9">
        <v>643.49298327503698</v>
      </c>
      <c r="N9">
        <v>-4.6332135897240496</v>
      </c>
      <c r="O9">
        <v>1159.5251066020801</v>
      </c>
      <c r="P9">
        <v>-2.2412077824011898</v>
      </c>
      <c r="Q9">
        <v>498.21193003557801</v>
      </c>
      <c r="R9">
        <v>11.657743607449699</v>
      </c>
      <c r="S9">
        <v>101.448876664374</v>
      </c>
      <c r="V9">
        <v>6.6008609517369005E-2</v>
      </c>
      <c r="W9">
        <v>0.36697161355948998</v>
      </c>
      <c r="X9">
        <v>-3.4640418842826199</v>
      </c>
      <c r="Y9">
        <v>0.33764357745517398</v>
      </c>
      <c r="Z9">
        <v>0</v>
      </c>
      <c r="AA9">
        <v>24544829.920559701</v>
      </c>
      <c r="AB9">
        <v>81.056917350655397</v>
      </c>
      <c r="AC9">
        <v>10</v>
      </c>
      <c r="AD9">
        <v>115</v>
      </c>
      <c r="AE9">
        <v>182.11383470131099</v>
      </c>
      <c r="AF9">
        <v>4.9852580997563196</v>
      </c>
      <c r="AG9">
        <v>2.6523365295950702E-2</v>
      </c>
      <c r="AH9" t="s">
        <v>36</v>
      </c>
      <c r="AI9">
        <v>0.95842516268699696</v>
      </c>
      <c r="AK9">
        <f t="shared" si="1"/>
        <v>-9.8230189383210192E-3</v>
      </c>
      <c r="AL9">
        <f t="shared" si="0"/>
        <v>3.702358151142688E-2</v>
      </c>
      <c r="AM9">
        <f t="shared" si="0"/>
        <v>4.7827132163967461E-3</v>
      </c>
      <c r="AN9">
        <f t="shared" si="0"/>
        <v>2.7491150960559076E-2</v>
      </c>
      <c r="AO9">
        <f t="shared" si="0"/>
        <v>-0.336989150791419</v>
      </c>
      <c r="AP9">
        <f t="shared" si="0"/>
        <v>2.6905871263747718</v>
      </c>
      <c r="AQ9">
        <f t="shared" si="0"/>
        <v>-1.8577390697521786E-2</v>
      </c>
      <c r="AR9">
        <f t="shared" si="0"/>
        <v>8.6593855535667874</v>
      </c>
      <c r="AS9">
        <f t="shared" si="0"/>
        <v>-7.302894477919375E-2</v>
      </c>
      <c r="AT9">
        <f t="shared" si="0"/>
        <v>17.067599460784901</v>
      </c>
      <c r="AU9">
        <f t="shared" si="0"/>
        <v>-0.12288841653441403</v>
      </c>
      <c r="AV9">
        <f t="shared" si="0"/>
        <v>30.754507972233149</v>
      </c>
      <c r="AW9">
        <f t="shared" si="0"/>
        <v>-5.9444372716754346E-2</v>
      </c>
      <c r="AX9">
        <f t="shared" si="0"/>
        <v>13.214257015134269</v>
      </c>
      <c r="AY9">
        <f t="shared" si="0"/>
        <v>0.30920259222692248</v>
      </c>
      <c r="AZ9">
        <f t="shared" si="0"/>
        <v>2.6907656146330403</v>
      </c>
      <c r="BA9">
        <f t="shared" si="0"/>
        <v>0</v>
      </c>
      <c r="BB9">
        <f t="shared" si="0"/>
        <v>0</v>
      </c>
      <c r="BC9">
        <f t="shared" si="0"/>
        <v>1.7507704629069463E-3</v>
      </c>
      <c r="BD9">
        <f t="shared" si="0"/>
        <v>9.7333221596828078E-3</v>
      </c>
    </row>
    <row r="10" spans="1:56" x14ac:dyDescent="0.2">
      <c r="A10">
        <v>10</v>
      </c>
      <c r="B10" t="s">
        <v>51</v>
      </c>
      <c r="C10" t="s">
        <v>52</v>
      </c>
      <c r="F10">
        <v>-0.79782084365193895</v>
      </c>
      <c r="G10">
        <v>0.45869857118752999</v>
      </c>
      <c r="H10">
        <v>-2.7714676518625798</v>
      </c>
      <c r="I10">
        <v>0.834991896992896</v>
      </c>
      <c r="T10">
        <v>-1.98344979234089</v>
      </c>
      <c r="U10">
        <v>1.24477622929835</v>
      </c>
      <c r="V10">
        <v>7.6360655582491693E-2</v>
      </c>
      <c r="W10">
        <v>0.36440548464731198</v>
      </c>
      <c r="X10">
        <v>-2.8769352667597801</v>
      </c>
      <c r="Y10">
        <v>0.33555956618712202</v>
      </c>
      <c r="Z10">
        <v>0</v>
      </c>
      <c r="AA10">
        <v>31.131098012250298</v>
      </c>
      <c r="AB10">
        <v>86.738907293149694</v>
      </c>
      <c r="AC10">
        <v>5</v>
      </c>
      <c r="AD10">
        <v>115</v>
      </c>
      <c r="AE10">
        <v>183.47781458629899</v>
      </c>
      <c r="AF10">
        <v>6.3492379847449198</v>
      </c>
      <c r="AG10">
        <v>1.3410474910258499E-2</v>
      </c>
      <c r="AH10" t="s">
        <v>36</v>
      </c>
      <c r="AI10">
        <v>0.971835637597256</v>
      </c>
      <c r="AK10">
        <f t="shared" si="1"/>
        <v>0</v>
      </c>
      <c r="AL10">
        <f t="shared" si="0"/>
        <v>0</v>
      </c>
      <c r="AM10">
        <f t="shared" si="0"/>
        <v>-1.0699156406675596E-2</v>
      </c>
      <c r="AN10">
        <f t="shared" si="0"/>
        <v>6.1513656802817934E-3</v>
      </c>
      <c r="AO10">
        <f t="shared" si="0"/>
        <v>-3.7166697409896164E-2</v>
      </c>
      <c r="AP10">
        <f t="shared" si="0"/>
        <v>1.1197637884892381E-2</v>
      </c>
      <c r="AQ10">
        <f t="shared" si="0"/>
        <v>0</v>
      </c>
      <c r="AR10">
        <f t="shared" si="0"/>
        <v>0</v>
      </c>
      <c r="AS10">
        <f t="shared" si="0"/>
        <v>0</v>
      </c>
      <c r="AT10">
        <f t="shared" si="0"/>
        <v>0</v>
      </c>
      <c r="AU10">
        <f t="shared" si="0"/>
        <v>0</v>
      </c>
      <c r="AV10">
        <f t="shared" si="0"/>
        <v>0</v>
      </c>
      <c r="AW10">
        <f t="shared" si="0"/>
        <v>0</v>
      </c>
      <c r="AX10">
        <f t="shared" si="0"/>
        <v>0</v>
      </c>
      <c r="AY10">
        <f t="shared" si="0"/>
        <v>0</v>
      </c>
      <c r="AZ10">
        <f t="shared" si="0"/>
        <v>0</v>
      </c>
      <c r="BA10">
        <f t="shared" si="0"/>
        <v>-2.6599003675944935E-2</v>
      </c>
      <c r="BB10">
        <f t="shared" si="0"/>
        <v>1.6693040391891702E-2</v>
      </c>
      <c r="BC10">
        <f t="shared" si="0"/>
        <v>1.0240326558198954E-3</v>
      </c>
      <c r="BD10">
        <f t="shared" si="0"/>
        <v>4.8868506090233663E-3</v>
      </c>
    </row>
    <row r="11" spans="1:56" x14ac:dyDescent="0.2">
      <c r="A11">
        <v>17</v>
      </c>
      <c r="B11" t="s">
        <v>53</v>
      </c>
      <c r="C11" t="s">
        <v>54</v>
      </c>
      <c r="H11">
        <v>-2.6223200460711702</v>
      </c>
      <c r="I11">
        <v>0.74124117450034199</v>
      </c>
      <c r="T11">
        <v>-1.8181594116041</v>
      </c>
      <c r="U11">
        <v>1.27683111956303</v>
      </c>
      <c r="V11">
        <v>7.1085603555017904E-2</v>
      </c>
      <c r="W11">
        <v>0.366877540116537</v>
      </c>
      <c r="X11">
        <v>-2.8538928573414601</v>
      </c>
      <c r="Y11">
        <v>0.319761940955962</v>
      </c>
      <c r="Z11">
        <v>0</v>
      </c>
      <c r="AA11">
        <v>26.541986338422699</v>
      </c>
      <c r="AB11">
        <v>88.296723430285894</v>
      </c>
      <c r="AC11">
        <v>4</v>
      </c>
      <c r="AD11">
        <v>115</v>
      </c>
      <c r="AE11">
        <v>184.59344686057199</v>
      </c>
      <c r="AF11">
        <v>7.4648702590172897</v>
      </c>
      <c r="AG11">
        <v>7.6769318924131804E-3</v>
      </c>
      <c r="AH11" t="s">
        <v>36</v>
      </c>
      <c r="AI11">
        <v>0.97951256948966903</v>
      </c>
      <c r="AK11">
        <f t="shared" si="1"/>
        <v>0</v>
      </c>
      <c r="AL11">
        <f t="shared" si="0"/>
        <v>0</v>
      </c>
      <c r="AM11">
        <f t="shared" si="0"/>
        <v>0</v>
      </c>
      <c r="AN11">
        <f t="shared" si="0"/>
        <v>0</v>
      </c>
      <c r="AO11">
        <f t="shared" si="0"/>
        <v>-2.0131372393798166E-2</v>
      </c>
      <c r="AP11">
        <f t="shared" si="0"/>
        <v>5.690458012491479E-3</v>
      </c>
      <c r="AQ11">
        <f t="shared" si="0"/>
        <v>0</v>
      </c>
      <c r="AR11">
        <f t="shared" si="0"/>
        <v>0</v>
      </c>
      <c r="AS11">
        <f t="shared" si="0"/>
        <v>0</v>
      </c>
      <c r="AT11">
        <f t="shared" si="0"/>
        <v>0</v>
      </c>
      <c r="AU11">
        <f t="shared" si="0"/>
        <v>0</v>
      </c>
      <c r="AV11">
        <f t="shared" si="0"/>
        <v>0</v>
      </c>
      <c r="AW11">
        <f t="shared" si="0"/>
        <v>0</v>
      </c>
      <c r="AX11">
        <f t="shared" si="0"/>
        <v>0</v>
      </c>
      <c r="AY11">
        <f t="shared" si="0"/>
        <v>0</v>
      </c>
      <c r="AZ11">
        <f t="shared" si="0"/>
        <v>0</v>
      </c>
      <c r="BA11">
        <f t="shared" si="0"/>
        <v>-1.3957885972434698E-2</v>
      </c>
      <c r="BB11">
        <f t="shared" si="0"/>
        <v>9.8021455429990519E-3</v>
      </c>
      <c r="BC11">
        <f t="shared" si="0"/>
        <v>5.457193370229567E-4</v>
      </c>
      <c r="BD11">
        <f t="shared" si="0"/>
        <v>2.816493888330739E-3</v>
      </c>
    </row>
    <row r="12" spans="1:56" x14ac:dyDescent="0.2">
      <c r="A12">
        <v>11</v>
      </c>
      <c r="B12" t="s">
        <v>55</v>
      </c>
      <c r="C12" t="s">
        <v>56</v>
      </c>
      <c r="D12">
        <v>0.40810480602009902</v>
      </c>
      <c r="E12">
        <v>0.64134273724244795</v>
      </c>
      <c r="F12">
        <v>-0.99662311956584604</v>
      </c>
      <c r="G12">
        <v>0.58392857528950404</v>
      </c>
      <c r="H12">
        <v>-2.7727667165863799</v>
      </c>
      <c r="I12">
        <v>0.84568395400380802</v>
      </c>
      <c r="T12">
        <v>-2.04157409846824</v>
      </c>
      <c r="U12">
        <v>1.2172366372307699</v>
      </c>
      <c r="V12">
        <v>7.7640247360015693E-2</v>
      </c>
      <c r="W12">
        <v>0.36383385073458901</v>
      </c>
      <c r="X12">
        <v>-2.87562353074193</v>
      </c>
      <c r="Y12">
        <v>0.33436122519439199</v>
      </c>
      <c r="Z12">
        <v>0</v>
      </c>
      <c r="AA12">
        <v>31.854515370309599</v>
      </c>
      <c r="AB12">
        <v>86.543503402700907</v>
      </c>
      <c r="AC12">
        <v>6</v>
      </c>
      <c r="AD12">
        <v>115</v>
      </c>
      <c r="AE12">
        <v>185.08700680540201</v>
      </c>
      <c r="AF12">
        <v>7.9584302038474801</v>
      </c>
      <c r="AG12">
        <v>5.9980835012802304E-3</v>
      </c>
      <c r="AH12" t="s">
        <v>36</v>
      </c>
      <c r="AI12">
        <v>0.98551065299094898</v>
      </c>
      <c r="AK12">
        <f t="shared" si="1"/>
        <v>2.4478467037823246E-3</v>
      </c>
      <c r="AL12">
        <f t="shared" si="0"/>
        <v>3.8468272909198292E-3</v>
      </c>
      <c r="AM12">
        <f t="shared" si="0"/>
        <v>-5.9778286904623359E-3</v>
      </c>
      <c r="AN12">
        <f t="shared" si="0"/>
        <v>3.5024523533700451E-3</v>
      </c>
      <c r="AO12">
        <f t="shared" si="0"/>
        <v>-1.6631286295655721E-2</v>
      </c>
      <c r="AP12">
        <f t="shared" si="0"/>
        <v>5.0724829718076705E-3</v>
      </c>
      <c r="AQ12">
        <f t="shared" si="0"/>
        <v>0</v>
      </c>
      <c r="AR12">
        <f t="shared" si="0"/>
        <v>0</v>
      </c>
      <c r="AS12">
        <f t="shared" si="0"/>
        <v>0</v>
      </c>
      <c r="AT12">
        <f t="shared" si="0"/>
        <v>0</v>
      </c>
      <c r="AU12">
        <f t="shared" si="0"/>
        <v>0</v>
      </c>
      <c r="AV12">
        <f t="shared" si="0"/>
        <v>0</v>
      </c>
      <c r="AW12">
        <f t="shared" si="0"/>
        <v>0</v>
      </c>
      <c r="AX12">
        <f t="shared" si="0"/>
        <v>0</v>
      </c>
      <c r="AY12">
        <f t="shared" si="0"/>
        <v>0</v>
      </c>
      <c r="AZ12">
        <f t="shared" si="0"/>
        <v>0</v>
      </c>
      <c r="BA12">
        <f t="shared" si="0"/>
        <v>-1.2245531916663411E-2</v>
      </c>
      <c r="BB12">
        <f t="shared" si="0"/>
        <v>7.3010869909277097E-3</v>
      </c>
      <c r="BC12">
        <f t="shared" si="0"/>
        <v>4.6569268672542612E-4</v>
      </c>
      <c r="BD12">
        <f t="shared" si="0"/>
        <v>2.1823058172983924E-3</v>
      </c>
    </row>
    <row r="13" spans="1:56" x14ac:dyDescent="0.2">
      <c r="A13">
        <v>1</v>
      </c>
      <c r="B13" t="s">
        <v>57</v>
      </c>
      <c r="C13" t="s">
        <v>58</v>
      </c>
      <c r="H13">
        <v>-2.9927056159947298</v>
      </c>
      <c r="I13">
        <v>0.45146242328872699</v>
      </c>
      <c r="X13">
        <v>-3.24329807631119</v>
      </c>
      <c r="Y13">
        <v>0.284546852535348</v>
      </c>
      <c r="Z13">
        <v>0</v>
      </c>
      <c r="AA13">
        <v>2.7087759943397201</v>
      </c>
      <c r="AB13">
        <v>90.719109178613905</v>
      </c>
      <c r="AC13">
        <v>2</v>
      </c>
      <c r="AD13">
        <v>115</v>
      </c>
      <c r="AE13">
        <v>185.43821835722801</v>
      </c>
      <c r="AF13">
        <v>8.3096417556733702</v>
      </c>
      <c r="AG13">
        <v>5.0320840675051803E-3</v>
      </c>
      <c r="AH13" t="s">
        <v>36</v>
      </c>
      <c r="AI13">
        <v>0.99054273705845497</v>
      </c>
      <c r="AK13">
        <f t="shared" si="1"/>
        <v>0</v>
      </c>
      <c r="AL13">
        <f t="shared" si="0"/>
        <v>0</v>
      </c>
      <c r="AM13">
        <f t="shared" si="0"/>
        <v>0</v>
      </c>
      <c r="AN13">
        <f t="shared" si="0"/>
        <v>0</v>
      </c>
      <c r="AO13">
        <f t="shared" si="0"/>
        <v>-1.5059546248980355E-2</v>
      </c>
      <c r="AP13">
        <f t="shared" si="0"/>
        <v>2.2717968673084828E-3</v>
      </c>
      <c r="AQ13">
        <f t="shared" si="0"/>
        <v>0</v>
      </c>
      <c r="AR13">
        <f t="shared" si="0"/>
        <v>0</v>
      </c>
      <c r="AS13">
        <f t="shared" si="0"/>
        <v>0</v>
      </c>
      <c r="AT13">
        <f t="shared" si="0"/>
        <v>0</v>
      </c>
      <c r="AU13">
        <f t="shared" si="0"/>
        <v>0</v>
      </c>
      <c r="AV13">
        <f t="shared" si="0"/>
        <v>0</v>
      </c>
      <c r="AW13">
        <f t="shared" si="0"/>
        <v>0</v>
      </c>
      <c r="AX13">
        <f t="shared" si="0"/>
        <v>0</v>
      </c>
      <c r="AY13">
        <f t="shared" si="0"/>
        <v>0</v>
      </c>
      <c r="AZ13">
        <f t="shared" si="0"/>
        <v>0</v>
      </c>
      <c r="BA13">
        <f t="shared" si="0"/>
        <v>0</v>
      </c>
      <c r="BB13">
        <f t="shared" si="0"/>
        <v>0</v>
      </c>
      <c r="BC13">
        <f t="shared" si="0"/>
        <v>0</v>
      </c>
      <c r="BD13">
        <f t="shared" si="0"/>
        <v>0</v>
      </c>
    </row>
    <row r="14" spans="1:56" x14ac:dyDescent="0.2">
      <c r="A14">
        <v>16</v>
      </c>
      <c r="B14" t="s">
        <v>59</v>
      </c>
      <c r="C14" t="s">
        <v>60</v>
      </c>
      <c r="D14">
        <v>-0.15426845438081799</v>
      </c>
      <c r="E14">
        <v>0.48932746949640199</v>
      </c>
      <c r="H14">
        <v>-2.65300451596748</v>
      </c>
      <c r="I14">
        <v>0.73667577368312698</v>
      </c>
      <c r="T14">
        <v>-1.78194457222197</v>
      </c>
      <c r="U14">
        <v>1.27047462735812</v>
      </c>
      <c r="V14">
        <v>7.0702862576005096E-2</v>
      </c>
      <c r="W14">
        <v>0.36675666389022299</v>
      </c>
      <c r="X14">
        <v>-2.8559991344467699</v>
      </c>
      <c r="Y14">
        <v>0.32091815880424301</v>
      </c>
      <c r="Z14">
        <v>0</v>
      </c>
      <c r="AA14">
        <v>26.071289084278298</v>
      </c>
      <c r="AB14">
        <v>88.243802177384694</v>
      </c>
      <c r="AC14">
        <v>5</v>
      </c>
      <c r="AD14">
        <v>115</v>
      </c>
      <c r="AE14">
        <v>186.48760435476899</v>
      </c>
      <c r="AF14">
        <v>9.3590277532150008</v>
      </c>
      <c r="AG14">
        <v>2.9776703322215701E-3</v>
      </c>
      <c r="AH14" t="s">
        <v>36</v>
      </c>
      <c r="AI14">
        <v>0.99352040739067604</v>
      </c>
      <c r="AK14">
        <f t="shared" si="1"/>
        <v>-4.5936059980743844E-4</v>
      </c>
      <c r="AL14">
        <f t="shared" si="0"/>
        <v>1.4570558886604916E-3</v>
      </c>
      <c r="AM14">
        <f t="shared" si="0"/>
        <v>0</v>
      </c>
      <c r="AN14">
        <f t="shared" si="0"/>
        <v>0</v>
      </c>
      <c r="AO14">
        <f t="shared" si="0"/>
        <v>-7.8997728384462111E-3</v>
      </c>
      <c r="AP14">
        <f t="shared" si="0"/>
        <v>2.1935775957626189E-3</v>
      </c>
      <c r="AQ14">
        <f t="shared" si="0"/>
        <v>0</v>
      </c>
      <c r="AR14">
        <f t="shared" si="0"/>
        <v>0</v>
      </c>
      <c r="AS14">
        <f t="shared" si="0"/>
        <v>0</v>
      </c>
      <c r="AT14">
        <f t="shared" si="0"/>
        <v>0</v>
      </c>
      <c r="AU14">
        <f t="shared" si="0"/>
        <v>0</v>
      </c>
      <c r="AV14">
        <f t="shared" si="0"/>
        <v>0</v>
      </c>
      <c r="AW14">
        <f t="shared" si="0"/>
        <v>0</v>
      </c>
      <c r="AX14">
        <f t="shared" si="0"/>
        <v>0</v>
      </c>
      <c r="AY14">
        <f t="shared" si="0"/>
        <v>0</v>
      </c>
      <c r="AZ14">
        <f t="shared" si="0"/>
        <v>0</v>
      </c>
      <c r="BA14">
        <f t="shared" si="0"/>
        <v>-5.3060434863686171E-3</v>
      </c>
      <c r="BB14">
        <f t="shared" si="0"/>
        <v>3.7830546057245288E-3</v>
      </c>
      <c r="BC14">
        <f t="shared" si="0"/>
        <v>2.105298162957091E-4</v>
      </c>
      <c r="BD14">
        <f t="shared" si="0"/>
        <v>1.0920804372104751E-3</v>
      </c>
    </row>
    <row r="15" spans="1:56" x14ac:dyDescent="0.2">
      <c r="A15">
        <v>2</v>
      </c>
      <c r="B15" t="s">
        <v>61</v>
      </c>
      <c r="C15" t="s">
        <v>62</v>
      </c>
      <c r="F15">
        <v>-0.70751721300200898</v>
      </c>
      <c r="G15">
        <v>0.430570264597535</v>
      </c>
      <c r="H15">
        <v>-3.2026820734725798</v>
      </c>
      <c r="I15">
        <v>0.54217287308144402</v>
      </c>
      <c r="V15">
        <v>6.3377249035451694E-2</v>
      </c>
      <c r="W15">
        <v>0.36940462852251199</v>
      </c>
      <c r="X15">
        <v>-3.2648660420202602</v>
      </c>
      <c r="Y15">
        <v>0.29255085161469802</v>
      </c>
      <c r="Z15">
        <v>0</v>
      </c>
      <c r="AA15">
        <v>5.2217383652314799</v>
      </c>
      <c r="AB15">
        <v>89.333826328114299</v>
      </c>
      <c r="AC15">
        <v>4</v>
      </c>
      <c r="AD15">
        <v>115</v>
      </c>
      <c r="AE15">
        <v>186.667652656229</v>
      </c>
      <c r="AF15">
        <v>9.5390760546740996</v>
      </c>
      <c r="AG15">
        <v>2.7213200534159901E-3</v>
      </c>
      <c r="AH15" t="s">
        <v>36</v>
      </c>
      <c r="AI15">
        <v>0.99624172744409201</v>
      </c>
      <c r="AK15">
        <f t="shared" si="1"/>
        <v>0</v>
      </c>
      <c r="AL15">
        <f t="shared" si="0"/>
        <v>0</v>
      </c>
      <c r="AM15">
        <f t="shared" si="0"/>
        <v>-1.9253807798793596E-3</v>
      </c>
      <c r="AN15">
        <f t="shared" si="0"/>
        <v>1.1717194954539009E-3</v>
      </c>
      <c r="AO15">
        <f t="shared" si="0"/>
        <v>-8.7155229512568353E-3</v>
      </c>
      <c r="AP15">
        <f t="shared" si="0"/>
        <v>1.475425911934696E-3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ref="AT15:BD18" si="2">M15*$AG15</f>
        <v>0</v>
      </c>
      <c r="AU15">
        <f t="shared" si="2"/>
        <v>0</v>
      </c>
      <c r="AV15">
        <f t="shared" si="2"/>
        <v>0</v>
      </c>
      <c r="AW15">
        <f t="shared" si="2"/>
        <v>0</v>
      </c>
      <c r="AX15">
        <f t="shared" si="2"/>
        <v>0</v>
      </c>
      <c r="AY15">
        <f t="shared" si="2"/>
        <v>0</v>
      </c>
      <c r="AZ15">
        <f t="shared" si="2"/>
        <v>0</v>
      </c>
      <c r="BA15">
        <f t="shared" si="2"/>
        <v>0</v>
      </c>
      <c r="BB15">
        <f t="shared" si="2"/>
        <v>0</v>
      </c>
      <c r="BC15">
        <f t="shared" si="2"/>
        <v>1.724697787305139E-4</v>
      </c>
      <c r="BD15">
        <f t="shared" si="2"/>
        <v>1.0052682234229964E-3</v>
      </c>
    </row>
    <row r="16" spans="1:56" x14ac:dyDescent="0.2">
      <c r="A16">
        <v>9</v>
      </c>
      <c r="B16" t="s">
        <v>63</v>
      </c>
      <c r="C16" t="s">
        <v>64</v>
      </c>
      <c r="H16">
        <v>-2.99139849073276</v>
      </c>
      <c r="I16">
        <v>0.451517809448925</v>
      </c>
      <c r="V16">
        <v>5.93385846768218E-2</v>
      </c>
      <c r="W16">
        <v>0.36929745302623701</v>
      </c>
      <c r="X16">
        <v>-3.24078821783064</v>
      </c>
      <c r="Y16">
        <v>0.28482596703096102</v>
      </c>
      <c r="Z16">
        <v>0</v>
      </c>
      <c r="AA16">
        <v>2.7168383627531001</v>
      </c>
      <c r="AB16">
        <v>90.704722613839607</v>
      </c>
      <c r="AC16">
        <v>3</v>
      </c>
      <c r="AD16">
        <v>115</v>
      </c>
      <c r="AE16">
        <v>187.40944522767899</v>
      </c>
      <c r="AF16">
        <v>10.280868626124899</v>
      </c>
      <c r="AG16">
        <v>1.8780251838214899E-3</v>
      </c>
      <c r="AH16" t="s">
        <v>36</v>
      </c>
      <c r="AI16">
        <v>0.99811975262791397</v>
      </c>
      <c r="AK16">
        <f t="shared" si="1"/>
        <v>0</v>
      </c>
      <c r="AL16">
        <f t="shared" si="1"/>
        <v>0</v>
      </c>
      <c r="AM16">
        <f t="shared" si="1"/>
        <v>0</v>
      </c>
      <c r="AN16">
        <f t="shared" si="1"/>
        <v>0</v>
      </c>
      <c r="AO16">
        <f t="shared" si="1"/>
        <v>-5.6179217004417191E-3</v>
      </c>
      <c r="AP16">
        <f t="shared" si="1"/>
        <v>8.4796181708899384E-4</v>
      </c>
      <c r="AQ16">
        <f t="shared" si="1"/>
        <v>0</v>
      </c>
      <c r="AR16">
        <f t="shared" si="1"/>
        <v>0</v>
      </c>
      <c r="AS16">
        <f t="shared" si="1"/>
        <v>0</v>
      </c>
      <c r="AT16">
        <f t="shared" si="2"/>
        <v>0</v>
      </c>
      <c r="AU16">
        <f t="shared" si="2"/>
        <v>0</v>
      </c>
      <c r="AV16">
        <f t="shared" si="2"/>
        <v>0</v>
      </c>
      <c r="AW16">
        <f t="shared" si="2"/>
        <v>0</v>
      </c>
      <c r="AX16">
        <f t="shared" si="2"/>
        <v>0</v>
      </c>
      <c r="AY16">
        <f t="shared" si="2"/>
        <v>0</v>
      </c>
      <c r="AZ16">
        <f t="shared" si="2"/>
        <v>0</v>
      </c>
      <c r="BA16">
        <f t="shared" si="2"/>
        <v>0</v>
      </c>
      <c r="BB16">
        <f t="shared" si="2"/>
        <v>0</v>
      </c>
      <c r="BC16">
        <f t="shared" si="2"/>
        <v>1.1143935639539531E-4</v>
      </c>
      <c r="BD16">
        <f t="shared" si="2"/>
        <v>6.9354991710440675E-4</v>
      </c>
    </row>
    <row r="17" spans="1:56" x14ac:dyDescent="0.2">
      <c r="A17">
        <v>3</v>
      </c>
      <c r="B17" t="s">
        <v>65</v>
      </c>
      <c r="C17" t="s">
        <v>66</v>
      </c>
      <c r="D17">
        <v>0.29958389943400998</v>
      </c>
      <c r="E17">
        <v>0.63397598710724301</v>
      </c>
      <c r="F17">
        <v>-0.85434283452528803</v>
      </c>
      <c r="G17">
        <v>0.55300906518807902</v>
      </c>
      <c r="H17">
        <v>-3.2324455758523198</v>
      </c>
      <c r="I17">
        <v>0.55832594132727897</v>
      </c>
      <c r="V17">
        <v>6.3715885492032304E-2</v>
      </c>
      <c r="W17">
        <v>0.36940785250657898</v>
      </c>
      <c r="X17">
        <v>-3.2628530778139302</v>
      </c>
      <c r="Y17">
        <v>0.29241861002344899</v>
      </c>
      <c r="Z17">
        <v>0</v>
      </c>
      <c r="AA17">
        <v>9.7614490837161707</v>
      </c>
      <c r="AB17">
        <v>89.224693171074904</v>
      </c>
      <c r="AC17">
        <v>5</v>
      </c>
      <c r="AD17">
        <v>115</v>
      </c>
      <c r="AE17">
        <v>188.44938634215001</v>
      </c>
      <c r="AF17">
        <v>11.320809740595299</v>
      </c>
      <c r="AG17">
        <v>1.11655743544137E-3</v>
      </c>
      <c r="AH17" t="s">
        <v>36</v>
      </c>
      <c r="AI17">
        <v>0.999236310063355</v>
      </c>
      <c r="AK17">
        <f t="shared" si="1"/>
        <v>3.3450263045156349E-4</v>
      </c>
      <c r="AL17">
        <f t="shared" si="1"/>
        <v>7.0787060229587429E-4</v>
      </c>
      <c r="AM17">
        <f t="shared" si="1"/>
        <v>-9.5392284430526639E-4</v>
      </c>
      <c r="AN17">
        <f t="shared" si="1"/>
        <v>6.1746638360223093E-4</v>
      </c>
      <c r="AO17">
        <f t="shared" si="1"/>
        <v>-3.6092111423774689E-3</v>
      </c>
      <c r="AP17">
        <f t="shared" si="1"/>
        <v>6.2340298118877542E-4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2"/>
        <v>0</v>
      </c>
      <c r="AU17">
        <f t="shared" si="2"/>
        <v>0</v>
      </c>
      <c r="AV17">
        <f t="shared" si="2"/>
        <v>0</v>
      </c>
      <c r="AW17">
        <f t="shared" si="2"/>
        <v>0</v>
      </c>
      <c r="AX17">
        <f t="shared" si="2"/>
        <v>0</v>
      </c>
      <c r="AY17">
        <f t="shared" si="2"/>
        <v>0</v>
      </c>
      <c r="AZ17">
        <f t="shared" si="2"/>
        <v>0</v>
      </c>
      <c r="BA17">
        <f t="shared" si="2"/>
        <v>0</v>
      </c>
      <c r="BB17">
        <f t="shared" si="2"/>
        <v>0</v>
      </c>
      <c r="BC17">
        <f t="shared" si="2"/>
        <v>7.1142445701859579E-5</v>
      </c>
      <c r="BD17">
        <f t="shared" si="2"/>
        <v>4.1246508442664969E-4</v>
      </c>
    </row>
    <row r="18" spans="1:56" x14ac:dyDescent="0.2">
      <c r="A18">
        <v>8</v>
      </c>
      <c r="B18" t="s">
        <v>67</v>
      </c>
      <c r="C18" t="s">
        <v>68</v>
      </c>
      <c r="D18">
        <v>-0.208940085745595</v>
      </c>
      <c r="E18">
        <v>0.48692955186901599</v>
      </c>
      <c r="H18">
        <v>-3.0061784107925198</v>
      </c>
      <c r="I18">
        <v>0.458677447686544</v>
      </c>
      <c r="V18">
        <v>5.9699009867414499E-2</v>
      </c>
      <c r="W18">
        <v>0.36929523699808903</v>
      </c>
      <c r="X18">
        <v>-3.2446156892226998</v>
      </c>
      <c r="Y18">
        <v>0.28560486889699399</v>
      </c>
      <c r="Z18">
        <v>0</v>
      </c>
      <c r="AA18">
        <v>3.4768661522927702</v>
      </c>
      <c r="AB18">
        <v>90.604536818730693</v>
      </c>
      <c r="AC18">
        <v>4</v>
      </c>
      <c r="AD18">
        <v>115</v>
      </c>
      <c r="AE18">
        <v>189.20907363746099</v>
      </c>
      <c r="AF18">
        <v>12.080497035907101</v>
      </c>
      <c r="AG18">
        <v>7.6368993664513202E-4</v>
      </c>
      <c r="AH18" t="s">
        <v>36</v>
      </c>
      <c r="AI18">
        <v>1</v>
      </c>
      <c r="AK18">
        <f t="shared" si="1"/>
        <v>-1.5956544084568189E-4</v>
      </c>
      <c r="AL18">
        <f t="shared" si="1"/>
        <v>3.7186319861749132E-4</v>
      </c>
      <c r="AM18">
        <f t="shared" si="1"/>
        <v>0</v>
      </c>
      <c r="AN18">
        <f t="shared" si="1"/>
        <v>0</v>
      </c>
      <c r="AO18">
        <f t="shared" si="1"/>
        <v>-2.2957882000821032E-3</v>
      </c>
      <c r="AP18">
        <f t="shared" si="1"/>
        <v>3.5028735096428765E-4</v>
      </c>
      <c r="AQ18">
        <f t="shared" si="1"/>
        <v>0</v>
      </c>
      <c r="AR18">
        <f t="shared" si="1"/>
        <v>0</v>
      </c>
      <c r="AS18">
        <f t="shared" si="1"/>
        <v>0</v>
      </c>
      <c r="AT18">
        <f t="shared" si="2"/>
        <v>0</v>
      </c>
      <c r="AU18">
        <f t="shared" si="2"/>
        <v>0</v>
      </c>
      <c r="AV18">
        <f t="shared" si="2"/>
        <v>0</v>
      </c>
      <c r="AW18">
        <f t="shared" si="2"/>
        <v>0</v>
      </c>
      <c r="AX18">
        <f t="shared" si="2"/>
        <v>0</v>
      </c>
      <c r="AY18">
        <f t="shared" si="2"/>
        <v>0</v>
      </c>
      <c r="AZ18">
        <f t="shared" si="2"/>
        <v>0</v>
      </c>
      <c r="BA18">
        <f t="shared" si="2"/>
        <v>0</v>
      </c>
      <c r="BB18">
        <f t="shared" si="2"/>
        <v>0</v>
      </c>
      <c r="BC18">
        <f t="shared" si="2"/>
        <v>4.5591533063422889E-5</v>
      </c>
      <c r="BD18">
        <f t="shared" si="2"/>
        <v>2.8202705614641961E-4</v>
      </c>
    </row>
    <row r="20" spans="1:56" x14ac:dyDescent="0.2">
      <c r="AJ20" t="s">
        <v>69</v>
      </c>
    </row>
    <row r="21" spans="1:56" x14ac:dyDescent="0.2">
      <c r="AJ21" t="s">
        <v>70</v>
      </c>
      <c r="AK21">
        <f>SUM(AK2:AK18)</f>
        <v>-4.2464138944999036E-2</v>
      </c>
      <c r="AL21">
        <f>SUM(AL2:AL18)</f>
        <v>0.22862467921801277</v>
      </c>
      <c r="AM21">
        <f t="shared" ref="AM21:BD21" si="3">SUM(AM2:AM18)</f>
        <v>-1.94306335778998E-2</v>
      </c>
      <c r="AN21">
        <f t="shared" si="3"/>
        <v>0.17655161157910373</v>
      </c>
      <c r="AO21">
        <f t="shared" si="3"/>
        <v>-11.261392521436006</v>
      </c>
      <c r="AP21">
        <f t="shared" si="3"/>
        <v>113.91810186480389</v>
      </c>
      <c r="AQ21">
        <f t="shared" si="3"/>
        <v>-1.9539678423797264</v>
      </c>
      <c r="AR21">
        <f t="shared" si="3"/>
        <v>650.1990938142327</v>
      </c>
      <c r="AS21">
        <f t="shared" si="3"/>
        <v>-2.5014779429697169</v>
      </c>
      <c r="AT21">
        <f t="shared" si="3"/>
        <v>682.70179811430364</v>
      </c>
      <c r="AU21">
        <f t="shared" si="3"/>
        <v>-6.3187692345087143</v>
      </c>
      <c r="AV21">
        <f t="shared" si="3"/>
        <v>2199.3096976854663</v>
      </c>
      <c r="AW21">
        <f t="shared" si="3"/>
        <v>-1.9185834942161673</v>
      </c>
      <c r="AX21">
        <f t="shared" si="3"/>
        <v>586.16450027653593</v>
      </c>
      <c r="AY21">
        <f t="shared" si="3"/>
        <v>10.200939174157766</v>
      </c>
      <c r="AZ21">
        <f t="shared" si="3"/>
        <v>113.89035071697353</v>
      </c>
      <c r="BA21">
        <f t="shared" si="3"/>
        <v>-0.92029783945365362</v>
      </c>
      <c r="BB21">
        <f t="shared" si="3"/>
        <v>0.58846095074261873</v>
      </c>
      <c r="BC21">
        <f t="shared" si="3"/>
        <v>7.0441890526237394E-2</v>
      </c>
      <c r="BD21">
        <f t="shared" si="3"/>
        <v>0.36415710143154834</v>
      </c>
    </row>
    <row r="23" spans="1:56" x14ac:dyDescent="0.2">
      <c r="AK23" t="s">
        <v>71</v>
      </c>
      <c r="AL23" t="s">
        <v>72</v>
      </c>
      <c r="AM23" t="s">
        <v>73</v>
      </c>
      <c r="AN23" t="s">
        <v>74</v>
      </c>
      <c r="AO23" t="s">
        <v>75</v>
      </c>
      <c r="AP23" t="s">
        <v>76</v>
      </c>
      <c r="AQ23" t="s">
        <v>77</v>
      </c>
      <c r="AR23" t="s">
        <v>74</v>
      </c>
      <c r="AS23" t="s">
        <v>75</v>
      </c>
      <c r="AT23" t="s">
        <v>76</v>
      </c>
      <c r="AU23" t="s">
        <v>78</v>
      </c>
    </row>
    <row r="25" spans="1:56" x14ac:dyDescent="0.2">
      <c r="AJ25" t="s">
        <v>79</v>
      </c>
      <c r="AK25">
        <f>AK21</f>
        <v>-4.2464138944999036E-2</v>
      </c>
      <c r="AL25">
        <f>AL21</f>
        <v>0.22862467921801277</v>
      </c>
      <c r="AM25">
        <f>1.95*AL25</f>
        <v>0.44581812447512492</v>
      </c>
      <c r="AN25">
        <f>AK25-AM25</f>
        <v>-0.48828226342012393</v>
      </c>
      <c r="AO25">
        <f>AK25+AM25</f>
        <v>0.40335398553012591</v>
      </c>
      <c r="AQ25">
        <f>1.99*AL25</f>
        <v>0.4549631116438454</v>
      </c>
      <c r="AR25">
        <f>AK25-AQ25</f>
        <v>-0.49742725058884441</v>
      </c>
      <c r="AS25">
        <f>AK25+AQ25</f>
        <v>0.41249897269884639</v>
      </c>
    </row>
    <row r="26" spans="1:56" x14ac:dyDescent="0.2">
      <c r="AJ26" t="s">
        <v>81</v>
      </c>
      <c r="AK26">
        <f>AM21</f>
        <v>-1.94306335778998E-2</v>
      </c>
      <c r="AL26">
        <f>AN21</f>
        <v>0.17655161157910373</v>
      </c>
      <c r="AM26">
        <f>1.95*AL26</f>
        <v>0.34427564257925225</v>
      </c>
      <c r="AN26">
        <f t="shared" ref="AN26:AN35" si="4">AK26-AM26</f>
        <v>-0.36370627615715206</v>
      </c>
      <c r="AO26">
        <f t="shared" ref="AO26:AO35" si="5">AK26+AM26</f>
        <v>0.32484500900135244</v>
      </c>
      <c r="AQ26">
        <f t="shared" ref="AQ26:AQ35" si="6">1.99*AL26</f>
        <v>0.3513377070424164</v>
      </c>
      <c r="AR26">
        <f t="shared" ref="AR26:AR35" si="7">AK26-AQ26</f>
        <v>-0.37076834062031622</v>
      </c>
      <c r="AS26">
        <f t="shared" ref="AS26:AS35" si="8">AK26+AQ26</f>
        <v>0.33190707346451659</v>
      </c>
    </row>
    <row r="27" spans="1:56" x14ac:dyDescent="0.2">
      <c r="AJ27" t="s">
        <v>82</v>
      </c>
      <c r="AK27">
        <f>AO21</f>
        <v>-11.261392521436006</v>
      </c>
      <c r="AL27">
        <f>AP21</f>
        <v>113.91810186480389</v>
      </c>
      <c r="AM27">
        <f>1.95*AL27</f>
        <v>222.14029863636756</v>
      </c>
      <c r="AN27">
        <f t="shared" si="4"/>
        <v>-233.40169115780355</v>
      </c>
      <c r="AO27">
        <f t="shared" si="5"/>
        <v>210.87890611493157</v>
      </c>
      <c r="AQ27">
        <f t="shared" si="6"/>
        <v>226.69702271095974</v>
      </c>
      <c r="AR27">
        <f t="shared" si="7"/>
        <v>-237.95841523239574</v>
      </c>
      <c r="AS27">
        <f t="shared" si="8"/>
        <v>215.43563018952375</v>
      </c>
    </row>
    <row r="28" spans="1:56" x14ac:dyDescent="0.2">
      <c r="AJ28" t="s">
        <v>83</v>
      </c>
      <c r="AK28">
        <f>AQ21</f>
        <v>-1.9539678423797264</v>
      </c>
      <c r="AL28">
        <f>AR21</f>
        <v>650.1990938142327</v>
      </c>
      <c r="AM28">
        <f t="shared" ref="AM28:AM35" si="9">1.95*AL28</f>
        <v>1267.8882329377536</v>
      </c>
      <c r="AN28">
        <f>AK28-AM28</f>
        <v>-1269.8422007801335</v>
      </c>
      <c r="AO28">
        <f t="shared" si="5"/>
        <v>1265.9342650953738</v>
      </c>
      <c r="AQ28">
        <f t="shared" si="6"/>
        <v>1293.896196690323</v>
      </c>
      <c r="AR28">
        <f t="shared" si="7"/>
        <v>-1295.8501645327028</v>
      </c>
      <c r="AS28">
        <f t="shared" si="8"/>
        <v>1291.9422288479432</v>
      </c>
    </row>
    <row r="29" spans="1:56" x14ac:dyDescent="0.2">
      <c r="AJ29" t="s">
        <v>84</v>
      </c>
      <c r="AK29">
        <f>AS21</f>
        <v>-2.5014779429697169</v>
      </c>
      <c r="AL29">
        <f>AT21</f>
        <v>682.70179811430364</v>
      </c>
      <c r="AM29">
        <f t="shared" si="9"/>
        <v>1331.2685063228921</v>
      </c>
      <c r="AN29">
        <f t="shared" si="4"/>
        <v>-1333.7699842658619</v>
      </c>
      <c r="AO29">
        <f t="shared" si="5"/>
        <v>1328.7670283799223</v>
      </c>
      <c r="AQ29">
        <f t="shared" si="6"/>
        <v>1358.5765782474643</v>
      </c>
      <c r="AR29">
        <f t="shared" si="7"/>
        <v>-1361.0780561904342</v>
      </c>
      <c r="AS29">
        <f t="shared" si="8"/>
        <v>1356.0751003044945</v>
      </c>
    </row>
    <row r="30" spans="1:56" x14ac:dyDescent="0.2">
      <c r="AJ30" t="s">
        <v>85</v>
      </c>
      <c r="AK30">
        <f>AU21</f>
        <v>-6.3187692345087143</v>
      </c>
      <c r="AL30">
        <f>AV21</f>
        <v>2199.3096976854663</v>
      </c>
      <c r="AM30">
        <f t="shared" si="9"/>
        <v>4288.6539104866588</v>
      </c>
      <c r="AN30">
        <f t="shared" si="4"/>
        <v>-4294.9726797211679</v>
      </c>
      <c r="AO30">
        <f t="shared" si="5"/>
        <v>4282.3351412521497</v>
      </c>
      <c r="AQ30">
        <f t="shared" si="6"/>
        <v>4376.6262983940778</v>
      </c>
      <c r="AR30">
        <f t="shared" si="7"/>
        <v>-4382.9450676285869</v>
      </c>
      <c r="AS30">
        <f t="shared" si="8"/>
        <v>4370.3075291595687</v>
      </c>
    </row>
    <row r="31" spans="1:56" x14ac:dyDescent="0.2">
      <c r="AJ31" t="s">
        <v>86</v>
      </c>
      <c r="AK31">
        <f>AW21</f>
        <v>-1.9185834942161673</v>
      </c>
      <c r="AL31">
        <f>AX21</f>
        <v>586.16450027653593</v>
      </c>
      <c r="AM31">
        <f t="shared" si="9"/>
        <v>1143.0207755392451</v>
      </c>
      <c r="AN31">
        <f t="shared" si="4"/>
        <v>-1144.9393590334612</v>
      </c>
      <c r="AO31">
        <f t="shared" si="5"/>
        <v>1141.1021920450289</v>
      </c>
      <c r="AQ31">
        <f t="shared" si="6"/>
        <v>1166.4673555503066</v>
      </c>
      <c r="AR31">
        <f t="shared" si="7"/>
        <v>-1168.3859390445227</v>
      </c>
      <c r="AS31">
        <f t="shared" si="8"/>
        <v>1164.5487720560905</v>
      </c>
    </row>
    <row r="32" spans="1:56" x14ac:dyDescent="0.2">
      <c r="AJ32" t="s">
        <v>87</v>
      </c>
      <c r="AK32">
        <f>AY21</f>
        <v>10.200939174157766</v>
      </c>
      <c r="AL32">
        <f>AZ21</f>
        <v>113.89035071697353</v>
      </c>
      <c r="AM32">
        <f>1.95*AL32</f>
        <v>222.08618389809837</v>
      </c>
      <c r="AN32">
        <f>AK32-AM32</f>
        <v>-211.88524472394062</v>
      </c>
      <c r="AO32">
        <f>AK32+AM32</f>
        <v>232.28712307225612</v>
      </c>
      <c r="AQ32">
        <f t="shared" si="6"/>
        <v>226.64179792677731</v>
      </c>
      <c r="AR32">
        <f t="shared" si="7"/>
        <v>-216.44085875261956</v>
      </c>
      <c r="AS32">
        <f t="shared" si="8"/>
        <v>236.84273710093507</v>
      </c>
      <c r="AU32" t="s">
        <v>80</v>
      </c>
    </row>
    <row r="34" spans="36:45" x14ac:dyDescent="0.2">
      <c r="AJ34" t="s">
        <v>88</v>
      </c>
      <c r="AK34">
        <f>BA21</f>
        <v>-0.92029783945365362</v>
      </c>
      <c r="AL34">
        <f>BB21</f>
        <v>0.58846095074261873</v>
      </c>
      <c r="AM34">
        <f t="shared" si="9"/>
        <v>1.1474988539481066</v>
      </c>
      <c r="AN34">
        <f t="shared" si="4"/>
        <v>-2.0677966934017604</v>
      </c>
      <c r="AO34">
        <f t="shared" si="5"/>
        <v>0.22720101449445296</v>
      </c>
      <c r="AQ34">
        <f t="shared" si="6"/>
        <v>1.1710372919778114</v>
      </c>
      <c r="AR34">
        <f t="shared" si="7"/>
        <v>-2.0913351314314648</v>
      </c>
      <c r="AS34">
        <f t="shared" si="8"/>
        <v>0.25073945252415775</v>
      </c>
    </row>
    <row r="35" spans="36:45" x14ac:dyDescent="0.2">
      <c r="AJ35" t="s">
        <v>89</v>
      </c>
      <c r="AK35">
        <f>BC21</f>
        <v>7.0441890526237394E-2</v>
      </c>
      <c r="AL35">
        <f>BD21</f>
        <v>0.36415710143154834</v>
      </c>
      <c r="AM35">
        <f t="shared" si="9"/>
        <v>0.71010634779151927</v>
      </c>
      <c r="AN35">
        <f t="shared" si="4"/>
        <v>-0.63966445726528187</v>
      </c>
      <c r="AO35">
        <f t="shared" si="5"/>
        <v>0.78054823831775666</v>
      </c>
      <c r="AQ35">
        <f t="shared" si="6"/>
        <v>0.72467263184878117</v>
      </c>
      <c r="AR35">
        <f t="shared" si="7"/>
        <v>-0.65423074132254377</v>
      </c>
      <c r="AS35">
        <f t="shared" si="8"/>
        <v>0.79511452237501856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ModelsCovs_gaur_CAM_dis_ele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2016-03-07T19:01:10Z</dcterms:created>
  <dcterms:modified xsi:type="dcterms:W3CDTF">2016-03-08T04:47:58Z</dcterms:modified>
</cp:coreProperties>
</file>