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result/"/>
    </mc:Choice>
  </mc:AlternateContent>
  <bookViews>
    <workbookView xWindow="80" yWindow="460" windowWidth="25520" windowHeight="15540" tabRatio="500"/>
  </bookViews>
  <sheets>
    <sheet name="ModelsCovs_leopardcat_pop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6" i="1" l="1"/>
  <c r="AM2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22" i="1"/>
  <c r="AM38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22" i="1"/>
  <c r="AN38" i="1"/>
  <c r="AS38" i="1"/>
  <c r="AU38" i="1"/>
  <c r="AT38" i="1"/>
  <c r="AO38" i="1"/>
  <c r="AQ38" i="1"/>
  <c r="AP3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22" i="1"/>
  <c r="AM37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22" i="1"/>
  <c r="AN37" i="1"/>
  <c r="AS37" i="1"/>
  <c r="AU37" i="1"/>
  <c r="AT37" i="1"/>
  <c r="AO37" i="1"/>
  <c r="AQ37" i="1"/>
  <c r="AP37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22" i="1"/>
  <c r="AM34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22" i="1"/>
  <c r="AN34" i="1"/>
  <c r="AS34" i="1"/>
  <c r="AU34" i="1"/>
  <c r="AT34" i="1"/>
  <c r="AO34" i="1"/>
  <c r="AQ34" i="1"/>
  <c r="AP34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22" i="1"/>
  <c r="AM33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22" i="1"/>
  <c r="AN33" i="1"/>
  <c r="AS33" i="1"/>
  <c r="AU33" i="1"/>
  <c r="AT33" i="1"/>
  <c r="AO33" i="1"/>
  <c r="AQ33" i="1"/>
  <c r="AP3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22" i="1"/>
  <c r="AM3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22" i="1"/>
  <c r="AN32" i="1"/>
  <c r="AS32" i="1"/>
  <c r="AU32" i="1"/>
  <c r="AT32" i="1"/>
  <c r="AO32" i="1"/>
  <c r="AQ32" i="1"/>
  <c r="AP3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22" i="1"/>
  <c r="AM3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22" i="1"/>
  <c r="AN31" i="1"/>
  <c r="AS31" i="1"/>
  <c r="AU31" i="1"/>
  <c r="AT31" i="1"/>
  <c r="AO31" i="1"/>
  <c r="AQ31" i="1"/>
  <c r="AP31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22" i="1"/>
  <c r="AM30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22" i="1"/>
  <c r="AN30" i="1"/>
  <c r="AS30" i="1"/>
  <c r="AU30" i="1"/>
  <c r="AT30" i="1"/>
  <c r="AO30" i="1"/>
  <c r="AQ30" i="1"/>
  <c r="AP3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22" i="1"/>
  <c r="AM2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22" i="1"/>
  <c r="AN29" i="1"/>
  <c r="AS29" i="1"/>
  <c r="AU29" i="1"/>
  <c r="AT29" i="1"/>
  <c r="AO29" i="1"/>
  <c r="AQ29" i="1"/>
  <c r="AP29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22" i="1"/>
  <c r="AM28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22" i="1"/>
  <c r="AN28" i="1"/>
  <c r="AS28" i="1"/>
  <c r="AU28" i="1"/>
  <c r="AT28" i="1"/>
  <c r="AO28" i="1"/>
  <c r="AQ28" i="1"/>
  <c r="AP2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22" i="1"/>
  <c r="AM2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22" i="1"/>
  <c r="AN27" i="1"/>
  <c r="AS27" i="1"/>
  <c r="AU27" i="1"/>
  <c r="AT27" i="1"/>
  <c r="AO27" i="1"/>
  <c r="AQ27" i="1"/>
  <c r="AP2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22" i="1"/>
  <c r="AM2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22" i="1"/>
  <c r="AN26" i="1"/>
  <c r="AS26" i="1"/>
  <c r="AU26" i="1"/>
  <c r="AT26" i="1"/>
  <c r="AQ26" i="1"/>
  <c r="AP26" i="1"/>
  <c r="BJ17" i="1"/>
  <c r="BI17" i="1"/>
  <c r="BJ16" i="1"/>
  <c r="BI16" i="1"/>
  <c r="BJ15" i="1"/>
  <c r="BI15" i="1"/>
  <c r="BJ14" i="1"/>
  <c r="BI14" i="1"/>
  <c r="BJ13" i="1"/>
  <c r="BI13" i="1"/>
  <c r="BJ12" i="1"/>
  <c r="BI12" i="1"/>
  <c r="BJ11" i="1"/>
  <c r="BI11" i="1"/>
  <c r="BJ10" i="1"/>
  <c r="BI10" i="1"/>
  <c r="BJ9" i="1"/>
  <c r="BI9" i="1"/>
  <c r="BJ8" i="1"/>
  <c r="BI8" i="1"/>
  <c r="BJ7" i="1"/>
  <c r="BI7" i="1"/>
  <c r="BJ6" i="1"/>
  <c r="BI6" i="1"/>
  <c r="BJ5" i="1"/>
  <c r="BI5" i="1"/>
  <c r="BJ4" i="1"/>
  <c r="BI4" i="1"/>
  <c r="BJ3" i="1"/>
  <c r="BI3" i="1"/>
  <c r="BJ2" i="1"/>
  <c r="BI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</calcChain>
</file>

<file path=xl/sharedStrings.xml><?xml version="1.0" encoding="utf-8"?>
<sst xmlns="http://schemas.openxmlformats.org/spreadsheetml/2006/main" count="132" uniqueCount="90">
  <si>
    <t>model</t>
  </si>
  <si>
    <t>formula</t>
  </si>
  <si>
    <t>lam(dis.s)</t>
  </si>
  <si>
    <t>SElam(dis.s)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</si>
  <si>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</si>
  <si>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</si>
  <si>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</si>
  <si>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</si>
  <si>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</si>
  <si>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</si>
  <si>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</si>
  <si>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</si>
  <si>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</si>
  <si>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</si>
  <si>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</si>
  <si>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</si>
  <si>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lam(PASNabanhe)</t>
  </si>
  <si>
    <t>SElam(PASNabanhe)</t>
  </si>
  <si>
    <t>lam(pop.s)</t>
  </si>
  <si>
    <t>SElam(pop.s)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</si>
  <si>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</si>
  <si>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</si>
  <si>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</si>
  <si>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</si>
  <si>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</si>
  <si>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</si>
  <si>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</si>
  <si>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</si>
  <si>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</si>
  <si>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</si>
  <si>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</si>
  <si>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</si>
  <si>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</si>
  <si>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</si>
  <si>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</si>
  <si>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</si>
  <si>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m001</t>
  </si>
  <si>
    <t>~1 ~ 1</t>
  </si>
  <si>
    <t>NA</t>
  </si>
  <si>
    <t>m002</t>
  </si>
  <si>
    <t>~camhours ~ ele.s</t>
  </si>
  <si>
    <t>m008</t>
  </si>
  <si>
    <t>~camhours ~ pop.s</t>
  </si>
  <si>
    <t>m016</t>
  </si>
  <si>
    <t>~camhours + cam_angle ~ pop.s</t>
  </si>
  <si>
    <t>m003</t>
  </si>
  <si>
    <t>~camhours ~ ele.s + pop.s</t>
  </si>
  <si>
    <t>m009</t>
  </si>
  <si>
    <t>~camhours ~ pop.s + dis.s</t>
  </si>
  <si>
    <t>m005</t>
  </si>
  <si>
    <t>~camhours ~ PAS</t>
  </si>
  <si>
    <t>m017</t>
  </si>
  <si>
    <t>~camhours + cam_angle ~ 1</t>
  </si>
  <si>
    <t>m006</t>
  </si>
  <si>
    <t>~camhours ~ pop.s + PAS</t>
  </si>
  <si>
    <t>m011</t>
  </si>
  <si>
    <t>~camhours + cam_angle ~ pop.s + dis.s</t>
  </si>
  <si>
    <t>m013</t>
  </si>
  <si>
    <t>~camhours + cam_angle ~ PAS</t>
  </si>
  <si>
    <t>m014</t>
  </si>
  <si>
    <t>~camhours + cam_angle ~ pop.s + PAS</t>
  </si>
  <si>
    <t>m012</t>
  </si>
  <si>
    <t>~camhours + cam_angle ~ pop.s + dis.s + PAS</t>
  </si>
  <si>
    <t>m010</t>
  </si>
  <si>
    <t>~camhours + cam_angle ~ ele.s + pop.s + dis.s</t>
  </si>
  <si>
    <t>m007</t>
  </si>
  <si>
    <t>~camhours ~ ele.s + PAS</t>
  </si>
  <si>
    <t>m018</t>
  </si>
  <si>
    <t>~camhours ~ ele.s + pop.s + PAS + dis.s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</si>
  <si>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</si>
  <si>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</si>
  <si>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</si>
  <si>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</si>
  <si>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</si>
  <si>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</si>
  <si>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</si>
  <si>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</si>
  <si>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</si>
  <si>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</si>
  <si>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Distance</t>
  </si>
  <si>
    <t>Elevation</t>
  </si>
  <si>
    <t>int</t>
  </si>
  <si>
    <t>lsl</t>
  </si>
  <si>
    <t>PASMangao</t>
  </si>
  <si>
    <t>PASMengla</t>
  </si>
  <si>
    <t>PAMengsong</t>
  </si>
  <si>
    <t>PANABANHE</t>
  </si>
  <si>
    <t>Pop</t>
  </si>
  <si>
    <t>Cam_angle</t>
  </si>
  <si>
    <t>camhour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</si>
</sst>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"/>
  <sheetViews>
    <sheetView tabSelected="1" topLeftCell="AI1" workbookViewId="0">
      <selection activeCell="AO26" sqref="AO26"/>
    </sheetView>
  </sheetViews>
  <sheetFormatPr baseColWidth="10" defaultRowHeight="16" x14ac:dyDescent="0.2"/>
  <cols>
    <col min="3" max="3" width="41.83203125" customWidth="1"/>
  </cols>
  <sheetData>
    <row r="1" spans="1:6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</row>
    <row r="2" spans="1:62" x14ac:dyDescent="0.2">
      <c r="A2">
        <v>1</v>
      </c>
      <c r="B2" t="s">
        <v>36</v>
      </c>
      <c r="C2" t="s">
        <v>37</v>
      </c>
      <c r="H2">
        <v>-1.23398872444124</v>
      </c>
      <c r="I2">
        <v>0.51820453239016295</v>
      </c>
      <c r="Z2">
        <v>-5.3289546423473997</v>
      </c>
      <c r="AA2">
        <v>0.55940928686828195</v>
      </c>
      <c r="AB2">
        <v>0</v>
      </c>
      <c r="AC2">
        <v>11.0529140544149</v>
      </c>
      <c r="AD2">
        <v>118.527898224967</v>
      </c>
      <c r="AE2">
        <v>2</v>
      </c>
      <c r="AF2">
        <v>115</v>
      </c>
      <c r="AG2">
        <v>241.05579644993401</v>
      </c>
      <c r="AH2">
        <v>0</v>
      </c>
      <c r="AI2">
        <v>0.23452750834035599</v>
      </c>
      <c r="AJ2" t="s">
        <v>38</v>
      </c>
      <c r="AK2">
        <v>0.23452750834035599</v>
      </c>
      <c r="AM2">
        <f>D2*$AI2</f>
        <v>0</v>
      </c>
      <c r="AN2">
        <f t="shared" ref="AN2:BJ13" si="0">E2*$AI2</f>
        <v>0</v>
      </c>
      <c r="AO2">
        <f t="shared" si="0"/>
        <v>0</v>
      </c>
      <c r="AP2">
        <f t="shared" si="0"/>
        <v>0</v>
      </c>
      <c r="AQ2">
        <f t="shared" si="0"/>
        <v>-0.28940430086329816</v>
      </c>
      <c r="AR2">
        <f t="shared" si="0"/>
        <v>0.12153321779214422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-1.2497864543285087</v>
      </c>
      <c r="BJ2">
        <f t="shared" si="0"/>
        <v>0.13119686619167359</v>
      </c>
    </row>
    <row r="3" spans="1:62" x14ac:dyDescent="0.2">
      <c r="A3">
        <v>2</v>
      </c>
      <c r="B3" t="s">
        <v>39</v>
      </c>
      <c r="C3" t="s">
        <v>40</v>
      </c>
      <c r="F3">
        <v>-0.52359028398082996</v>
      </c>
      <c r="G3">
        <v>0.30128704700334402</v>
      </c>
      <c r="H3">
        <v>-1.0556283183135899</v>
      </c>
      <c r="I3">
        <v>0.67425228621961297</v>
      </c>
      <c r="X3">
        <v>-6.1316407103010097E-3</v>
      </c>
      <c r="Y3">
        <v>0.24939819547320999</v>
      </c>
      <c r="Z3">
        <v>-5.5947060173134702</v>
      </c>
      <c r="AA3">
        <v>0.73346883402332297</v>
      </c>
      <c r="AB3">
        <v>0</v>
      </c>
      <c r="AC3">
        <v>24.741299291996899</v>
      </c>
      <c r="AD3">
        <v>117.07925728296</v>
      </c>
      <c r="AE3">
        <v>4</v>
      </c>
      <c r="AF3">
        <v>115</v>
      </c>
      <c r="AG3">
        <v>242.158514565921</v>
      </c>
      <c r="AH3">
        <v>1.10271811598651</v>
      </c>
      <c r="AI3">
        <v>0.135126831416846</v>
      </c>
      <c r="AJ3" t="s">
        <v>38</v>
      </c>
      <c r="AK3">
        <v>0.36965433975720202</v>
      </c>
      <c r="AM3">
        <f t="shared" ref="AM3:AO17" si="1">D3*$AI3</f>
        <v>0</v>
      </c>
      <c r="AN3">
        <f t="shared" si="0"/>
        <v>0</v>
      </c>
      <c r="AO3">
        <f t="shared" si="0"/>
        <v>-7.0751096034976133E-2</v>
      </c>
      <c r="AP3">
        <f t="shared" si="0"/>
        <v>4.0711964008500225E-2</v>
      </c>
      <c r="AQ3">
        <f t="shared" si="0"/>
        <v>-0.14264370980760913</v>
      </c>
      <c r="AR3">
        <f t="shared" si="0"/>
        <v>9.1109575012420646E-2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-8.2854918056951446E-4</v>
      </c>
      <c r="BH3">
        <f t="shared" si="0"/>
        <v>3.3700387915374053E-2</v>
      </c>
      <c r="BI3">
        <f t="shared" si="0"/>
        <v>-0.75599489682833121</v>
      </c>
      <c r="BJ3">
        <f t="shared" si="0"/>
        <v>9.9111319484580171E-2</v>
      </c>
    </row>
    <row r="4" spans="1:62" x14ac:dyDescent="0.2">
      <c r="A4">
        <v>7</v>
      </c>
      <c r="B4" t="s">
        <v>41</v>
      </c>
      <c r="C4" t="s">
        <v>42</v>
      </c>
      <c r="H4">
        <v>-0.98088208888139505</v>
      </c>
      <c r="I4">
        <v>0.700008632479594</v>
      </c>
      <c r="T4">
        <v>0.49937241958080802</v>
      </c>
      <c r="U4">
        <v>0.27886179379512299</v>
      </c>
      <c r="X4">
        <v>-1.49416136556648E-2</v>
      </c>
      <c r="Y4">
        <v>0.25292514166115498</v>
      </c>
      <c r="Z4">
        <v>-5.6454979724515999</v>
      </c>
      <c r="AA4">
        <v>0.75851021655482997</v>
      </c>
      <c r="AB4">
        <v>0</v>
      </c>
      <c r="AC4">
        <v>27.1287388171923</v>
      </c>
      <c r="AD4">
        <v>117.133978611782</v>
      </c>
      <c r="AE4">
        <v>4</v>
      </c>
      <c r="AF4">
        <v>115</v>
      </c>
      <c r="AG4">
        <v>242.267957223563</v>
      </c>
      <c r="AH4">
        <v>1.21216077362917</v>
      </c>
      <c r="AI4">
        <v>0.12793118479315899</v>
      </c>
      <c r="AJ4" t="s">
        <v>38</v>
      </c>
      <c r="AK4">
        <v>0.49758552455036098</v>
      </c>
      <c r="AM4">
        <f t="shared" si="1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-0.12548540777298556</v>
      </c>
      <c r="AR4">
        <f t="shared" si="0"/>
        <v>8.9552933718553454E-2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6.3885305289999278E-2</v>
      </c>
      <c r="BD4">
        <f t="shared" si="0"/>
        <v>3.5675119673755674E-2</v>
      </c>
      <c r="BE4">
        <f t="shared" si="0"/>
        <v>0</v>
      </c>
      <c r="BF4">
        <f t="shared" si="0"/>
        <v>0</v>
      </c>
      <c r="BG4">
        <f t="shared" si="0"/>
        <v>-1.9114983376908412E-3</v>
      </c>
      <c r="BH4">
        <f t="shared" si="0"/>
        <v>3.2357013036689135E-2</v>
      </c>
      <c r="BI4">
        <f t="shared" si="0"/>
        <v>-0.72223524436311004</v>
      </c>
      <c r="BJ4">
        <f t="shared" si="0"/>
        <v>9.7037110681575001E-2</v>
      </c>
    </row>
    <row r="5" spans="1:62" x14ac:dyDescent="0.2">
      <c r="A5">
        <v>14</v>
      </c>
      <c r="B5" t="s">
        <v>43</v>
      </c>
      <c r="C5" t="s">
        <v>44</v>
      </c>
      <c r="H5">
        <v>-0.89305622188088496</v>
      </c>
      <c r="I5">
        <v>0.72432929495587195</v>
      </c>
      <c r="T5">
        <v>0.52832541236069397</v>
      </c>
      <c r="U5">
        <v>0.275137070788668</v>
      </c>
      <c r="V5">
        <v>1.00960716362577</v>
      </c>
      <c r="W5">
        <v>1.11024997356861</v>
      </c>
      <c r="X5">
        <v>-1.2875093838831999E-2</v>
      </c>
      <c r="Y5">
        <v>0.25242136309452001</v>
      </c>
      <c r="Z5">
        <v>-6.6483315622027996</v>
      </c>
      <c r="AA5">
        <v>1.3147363324472501</v>
      </c>
      <c r="AB5">
        <v>0</v>
      </c>
      <c r="AC5">
        <v>100.147259708711</v>
      </c>
      <c r="AD5">
        <v>116.63970041348</v>
      </c>
      <c r="AE5">
        <v>5</v>
      </c>
      <c r="AF5">
        <v>115</v>
      </c>
      <c r="AG5">
        <v>243.27940082696</v>
      </c>
      <c r="AH5">
        <v>2.2236043770257399</v>
      </c>
      <c r="AI5">
        <v>7.7151475125181099E-2</v>
      </c>
      <c r="AJ5" t="s">
        <v>38</v>
      </c>
      <c r="AK5">
        <v>0.57473699967554204</v>
      </c>
      <c r="AM5">
        <f t="shared" si="1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-6.8900604887831313E-2</v>
      </c>
      <c r="AR5">
        <f t="shared" si="0"/>
        <v>5.5883073582227917E-2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4.0761084909747128E-2</v>
      </c>
      <c r="BD5">
        <f t="shared" si="0"/>
        <v>2.1227230872967112E-2</v>
      </c>
      <c r="BE5">
        <f t="shared" si="0"/>
        <v>7.7892681970678238E-2</v>
      </c>
      <c r="BF5">
        <f t="shared" si="0"/>
        <v>8.565742321851158E-2</v>
      </c>
      <c r="BG5">
        <f t="shared" si="0"/>
        <v>-9.933324820410195E-4</v>
      </c>
      <c r="BH5">
        <f t="shared" si="0"/>
        <v>1.9474680515851168E-2</v>
      </c>
      <c r="BI5">
        <f t="shared" si="0"/>
        <v>-0.5129285871452457</v>
      </c>
      <c r="BJ5">
        <f t="shared" si="0"/>
        <v>0.10143384744897584</v>
      </c>
    </row>
    <row r="6" spans="1:62" x14ac:dyDescent="0.2">
      <c r="A6">
        <v>3</v>
      </c>
      <c r="B6" t="s">
        <v>45</v>
      </c>
      <c r="C6" t="s">
        <v>46</v>
      </c>
      <c r="F6">
        <v>-0.32592437507591399</v>
      </c>
      <c r="G6">
        <v>0.40358840080049302</v>
      </c>
      <c r="H6">
        <v>-0.95308536623649398</v>
      </c>
      <c r="I6">
        <v>0.74506191816041101</v>
      </c>
      <c r="T6">
        <v>0.27576263839838799</v>
      </c>
      <c r="U6">
        <v>0.38061617472706799</v>
      </c>
      <c r="X6">
        <v>-8.16713275698395E-3</v>
      </c>
      <c r="Y6">
        <v>0.25078834578628301</v>
      </c>
      <c r="Z6">
        <v>-5.70032295537621</v>
      </c>
      <c r="AA6">
        <v>0.80638933323587503</v>
      </c>
      <c r="AB6">
        <v>0</v>
      </c>
      <c r="AC6">
        <v>40.120842114925601</v>
      </c>
      <c r="AD6">
        <v>116.81138510115601</v>
      </c>
      <c r="AE6">
        <v>5</v>
      </c>
      <c r="AF6">
        <v>115</v>
      </c>
      <c r="AG6">
        <v>243.62277020231201</v>
      </c>
      <c r="AH6">
        <v>2.56697375237724</v>
      </c>
      <c r="AI6">
        <v>6.4980421132350294E-2</v>
      </c>
      <c r="AJ6" t="s">
        <v>38</v>
      </c>
      <c r="AK6">
        <v>0.63971742080789196</v>
      </c>
      <c r="AM6">
        <f t="shared" si="1"/>
        <v>0</v>
      </c>
      <c r="AN6">
        <f t="shared" si="0"/>
        <v>0</v>
      </c>
      <c r="AO6">
        <f t="shared" si="0"/>
        <v>-2.1178703149730985E-2</v>
      </c>
      <c r="AP6">
        <f t="shared" si="0"/>
        <v>2.6225344248147816E-2</v>
      </c>
      <c r="AQ6">
        <f t="shared" si="0"/>
        <v>-6.1931888473127694E-2</v>
      </c>
      <c r="AR6">
        <f t="shared" si="0"/>
        <v>4.8414437211740213E-2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1.7919172375695284E-2</v>
      </c>
      <c r="BD6">
        <f t="shared" si="0"/>
        <v>2.4732599323549102E-2</v>
      </c>
      <c r="BE6">
        <f t="shared" si="0"/>
        <v>0</v>
      </c>
      <c r="BF6">
        <f t="shared" si="0"/>
        <v>0</v>
      </c>
      <c r="BG6">
        <f t="shared" si="0"/>
        <v>-5.3070372599263015E-4</v>
      </c>
      <c r="BH6">
        <f t="shared" si="0"/>
        <v>1.6296332324278157E-2</v>
      </c>
      <c r="BI6">
        <f t="shared" si="0"/>
        <v>-0.37040938623074976</v>
      </c>
      <c r="BJ6">
        <f t="shared" si="0"/>
        <v>5.2399518470302317E-2</v>
      </c>
    </row>
    <row r="7" spans="1:62" x14ac:dyDescent="0.2">
      <c r="A7">
        <v>8</v>
      </c>
      <c r="B7" t="s">
        <v>47</v>
      </c>
      <c r="C7" t="s">
        <v>48</v>
      </c>
      <c r="D7">
        <v>0.20583325507261899</v>
      </c>
      <c r="E7">
        <v>0.32978493989048802</v>
      </c>
      <c r="H7">
        <v>-0.93505467778604101</v>
      </c>
      <c r="I7">
        <v>0.72061144616653705</v>
      </c>
      <c r="T7">
        <v>0.57315063416061995</v>
      </c>
      <c r="U7">
        <v>0.30558991475597702</v>
      </c>
      <c r="X7">
        <v>-1.39634745263828E-2</v>
      </c>
      <c r="Y7">
        <v>0.25332619608711199</v>
      </c>
      <c r="Z7">
        <v>-5.6838078299059296</v>
      </c>
      <c r="AA7">
        <v>0.77214730369542195</v>
      </c>
      <c r="AB7">
        <v>0</v>
      </c>
      <c r="AC7">
        <v>30.140097392320399</v>
      </c>
      <c r="AD7">
        <v>116.94696864878399</v>
      </c>
      <c r="AE7">
        <v>5</v>
      </c>
      <c r="AF7">
        <v>115</v>
      </c>
      <c r="AG7">
        <v>243.89393729756901</v>
      </c>
      <c r="AH7">
        <v>2.8381408476344601</v>
      </c>
      <c r="AI7">
        <v>5.6741306973518403E-2</v>
      </c>
      <c r="AJ7" t="s">
        <v>38</v>
      </c>
      <c r="AK7">
        <v>0.69645872778141105</v>
      </c>
      <c r="AM7">
        <f t="shared" si="1"/>
        <v>1.1679247911433988E-2</v>
      </c>
      <c r="AN7">
        <f t="shared" si="0"/>
        <v>1.8712428509569494E-2</v>
      </c>
      <c r="AO7">
        <f t="shared" si="0"/>
        <v>0</v>
      </c>
      <c r="AP7">
        <f t="shared" si="0"/>
        <v>0</v>
      </c>
      <c r="AQ7">
        <f t="shared" si="0"/>
        <v>-5.3056224509282095E-2</v>
      </c>
      <c r="AR7">
        <f t="shared" si="0"/>
        <v>4.0888435275566508E-2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3.252131607497448E-2</v>
      </c>
      <c r="BD7">
        <f t="shared" si="0"/>
        <v>1.7339571161180213E-2</v>
      </c>
      <c r="BE7">
        <f t="shared" si="0"/>
        <v>0</v>
      </c>
      <c r="BF7">
        <f t="shared" si="0"/>
        <v>0</v>
      </c>
      <c r="BG7">
        <f t="shared" si="0"/>
        <v>-7.9230579451839095E-4</v>
      </c>
      <c r="BH7">
        <f t="shared" si="0"/>
        <v>1.4374059456612538E-2</v>
      </c>
      <c r="BI7">
        <f t="shared" si="0"/>
        <v>-0.3225066848551798</v>
      </c>
      <c r="BJ7">
        <f t="shared" si="0"/>
        <v>4.381264718775648E-2</v>
      </c>
    </row>
    <row r="8" spans="1:62" x14ac:dyDescent="0.2">
      <c r="A8">
        <v>4</v>
      </c>
      <c r="B8" t="s">
        <v>49</v>
      </c>
      <c r="C8" t="s">
        <v>50</v>
      </c>
      <c r="H8">
        <v>-1.98984267945997</v>
      </c>
      <c r="I8">
        <v>1.4016323988402</v>
      </c>
      <c r="J8">
        <v>3.3000108276209801</v>
      </c>
      <c r="K8">
        <v>1.1881338002442601</v>
      </c>
      <c r="L8">
        <v>1.5955251407753399</v>
      </c>
      <c r="M8">
        <v>1.42140898822007</v>
      </c>
      <c r="N8">
        <v>1.69233773460661</v>
      </c>
      <c r="O8">
        <v>1.1296077606481201</v>
      </c>
      <c r="P8">
        <v>1.12348568989848</v>
      </c>
      <c r="Q8">
        <v>1.41513865728249</v>
      </c>
      <c r="R8">
        <v>2.0117652852447501</v>
      </c>
      <c r="S8">
        <v>1.16549771969839</v>
      </c>
      <c r="X8">
        <v>-5.6979137659020698E-3</v>
      </c>
      <c r="Y8">
        <v>0.25735814768088</v>
      </c>
      <c r="Z8">
        <v>-6.2196868962824299</v>
      </c>
      <c r="AA8">
        <v>1.1999415296261999</v>
      </c>
      <c r="AB8">
        <v>0</v>
      </c>
      <c r="AC8">
        <v>194.32387400139399</v>
      </c>
      <c r="AD8">
        <v>114.12955386727801</v>
      </c>
      <c r="AE8">
        <v>8</v>
      </c>
      <c r="AF8">
        <v>115</v>
      </c>
      <c r="AG8">
        <v>244.25910773455601</v>
      </c>
      <c r="AH8">
        <v>3.2033112846214902</v>
      </c>
      <c r="AI8">
        <v>4.7271957030141497E-2</v>
      </c>
      <c r="AJ8" t="s">
        <v>38</v>
      </c>
      <c r="AK8">
        <v>0.74373068481155202</v>
      </c>
      <c r="AM8">
        <f t="shared" si="1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-9.4063757640173315E-2</v>
      </c>
      <c r="AR8">
        <f t="shared" si="0"/>
        <v>6.6257906530028082E-2</v>
      </c>
      <c r="AS8">
        <f t="shared" si="0"/>
        <v>0.15599797004230065</v>
      </c>
      <c r="AT8">
        <f t="shared" si="0"/>
        <v>5.6165409951205385E-2</v>
      </c>
      <c r="AU8">
        <f t="shared" si="0"/>
        <v>7.5423595895242335E-2</v>
      </c>
      <c r="AV8">
        <f t="shared" si="0"/>
        <v>6.7192784613396048E-2</v>
      </c>
      <c r="AW8">
        <f t="shared" si="0"/>
        <v>8.0000116670810667E-2</v>
      </c>
      <c r="AX8">
        <f t="shared" si="0"/>
        <v>5.3398769522272294E-2</v>
      </c>
      <c r="AY8">
        <f t="shared" si="0"/>
        <v>5.3109367256859823E-2</v>
      </c>
      <c r="AZ8">
        <f t="shared" si="0"/>
        <v>6.6896373798750006E-2</v>
      </c>
      <c r="BA8">
        <f t="shared" si="0"/>
        <v>9.5100082118820178E-2</v>
      </c>
      <c r="BB8">
        <f t="shared" si="0"/>
        <v>5.5095358124310191E-2</v>
      </c>
      <c r="BC8">
        <f t="shared" si="0"/>
        <v>0</v>
      </c>
      <c r="BD8">
        <f t="shared" si="0"/>
        <v>0</v>
      </c>
      <c r="BE8">
        <f t="shared" si="0"/>
        <v>0</v>
      </c>
      <c r="BF8">
        <f t="shared" si="0"/>
        <v>0</v>
      </c>
      <c r="BG8">
        <f t="shared" si="0"/>
        <v>-2.6935153470317435E-4</v>
      </c>
      <c r="BH8">
        <f t="shared" si="0"/>
        <v>1.2165823298527369E-2</v>
      </c>
      <c r="BI8">
        <f t="shared" si="0"/>
        <v>-0.29401677170199714</v>
      </c>
      <c r="BJ8">
        <f t="shared" si="0"/>
        <v>5.6723584427171986E-2</v>
      </c>
    </row>
    <row r="9" spans="1:62" x14ac:dyDescent="0.2">
      <c r="A9">
        <v>15</v>
      </c>
      <c r="B9" t="s">
        <v>51</v>
      </c>
      <c r="C9" t="s">
        <v>52</v>
      </c>
      <c r="H9">
        <v>-1.18636140797256</v>
      </c>
      <c r="I9">
        <v>0.52018066882481795</v>
      </c>
      <c r="V9">
        <v>0.88151191296704601</v>
      </c>
      <c r="W9">
        <v>1.1654639764511701</v>
      </c>
      <c r="X9">
        <v>-2.0859950238200298E-2</v>
      </c>
      <c r="Y9">
        <v>0.25339171264379401</v>
      </c>
      <c r="Z9">
        <v>-6.1757597247551699</v>
      </c>
      <c r="AA9">
        <v>1.2349975529556101</v>
      </c>
      <c r="AB9">
        <v>0</v>
      </c>
      <c r="AC9">
        <v>81.161322652995295</v>
      </c>
      <c r="AD9">
        <v>118.205848690694</v>
      </c>
      <c r="AE9">
        <v>4</v>
      </c>
      <c r="AF9">
        <v>115</v>
      </c>
      <c r="AG9">
        <v>244.41169738138899</v>
      </c>
      <c r="AH9">
        <v>3.3559009314545301</v>
      </c>
      <c r="AI9">
        <v>4.3799500869093899E-2</v>
      </c>
      <c r="AJ9" t="s">
        <v>38</v>
      </c>
      <c r="AK9">
        <v>0.78753018568064603</v>
      </c>
      <c r="AM9">
        <f t="shared" si="1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-5.1962037519553604E-2</v>
      </c>
      <c r="AR9">
        <f t="shared" si="0"/>
        <v>2.278365365627846E-2</v>
      </c>
      <c r="AS9">
        <f t="shared" si="0"/>
        <v>0</v>
      </c>
      <c r="AT9">
        <f t="shared" si="0"/>
        <v>0</v>
      </c>
      <c r="AU9">
        <f t="shared" si="0"/>
        <v>0</v>
      </c>
      <c r="AV9">
        <f t="shared" si="0"/>
        <v>0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0</v>
      </c>
      <c r="BA9">
        <f t="shared" si="0"/>
        <v>0</v>
      </c>
      <c r="BB9">
        <f t="shared" si="0"/>
        <v>0</v>
      </c>
      <c r="BC9">
        <f t="shared" si="0"/>
        <v>0</v>
      </c>
      <c r="BD9">
        <f t="shared" si="0"/>
        <v>0</v>
      </c>
      <c r="BE9">
        <f t="shared" si="0"/>
        <v>3.8609781798116756E-2</v>
      </c>
      <c r="BF9">
        <f t="shared" si="0"/>
        <v>5.1046740449470655E-2</v>
      </c>
      <c r="BG9">
        <f t="shared" si="0"/>
        <v>-9.1365540858730947E-4</v>
      </c>
      <c r="BH9">
        <f t="shared" si="0"/>
        <v>1.1098430538163047E-2</v>
      </c>
      <c r="BI9">
        <f t="shared" si="0"/>
        <v>-0.27049519343172918</v>
      </c>
      <c r="BJ9">
        <f t="shared" si="0"/>
        <v>5.4092276394008085E-2</v>
      </c>
    </row>
    <row r="10" spans="1:62" x14ac:dyDescent="0.2">
      <c r="A10">
        <v>5</v>
      </c>
      <c r="B10" t="s">
        <v>53</v>
      </c>
      <c r="C10" t="s">
        <v>54</v>
      </c>
      <c r="H10">
        <v>-3.0653391369519598</v>
      </c>
      <c r="I10">
        <v>1.4774038358428101</v>
      </c>
      <c r="J10">
        <v>7.1094036427307197</v>
      </c>
      <c r="K10">
        <v>3.2184724796900999</v>
      </c>
      <c r="L10">
        <v>2.45754173838528</v>
      </c>
      <c r="M10">
        <v>1.5574746079236199</v>
      </c>
      <c r="N10">
        <v>1.2767877109421999</v>
      </c>
      <c r="O10">
        <v>1.1657106084437501</v>
      </c>
      <c r="P10">
        <v>1.63952951479332</v>
      </c>
      <c r="Q10">
        <v>1.4758976326067099</v>
      </c>
      <c r="R10">
        <v>4.4466810641264498</v>
      </c>
      <c r="S10">
        <v>2.1016622628497701</v>
      </c>
      <c r="T10">
        <v>-1.49318382709381</v>
      </c>
      <c r="U10">
        <v>1.17147410108696</v>
      </c>
      <c r="X10">
        <v>-4.9995475617559196E-3</v>
      </c>
      <c r="Y10">
        <v>0.25808210104239598</v>
      </c>
      <c r="Z10">
        <v>-5.9836105512178603</v>
      </c>
      <c r="AA10">
        <v>0.91414722787751801</v>
      </c>
      <c r="AB10">
        <v>0</v>
      </c>
      <c r="AC10">
        <v>599.08745815489101</v>
      </c>
      <c r="AD10">
        <v>113.268058246709</v>
      </c>
      <c r="AE10">
        <v>9</v>
      </c>
      <c r="AF10">
        <v>115</v>
      </c>
      <c r="AG10">
        <v>244.536116493419</v>
      </c>
      <c r="AH10">
        <v>3.4803200434844301</v>
      </c>
      <c r="AI10">
        <v>4.1157775553664899E-2</v>
      </c>
      <c r="AJ10" t="s">
        <v>38</v>
      </c>
      <c r="AK10">
        <v>0.82868796123431099</v>
      </c>
      <c r="AM10">
        <f t="shared" si="1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-0.12616254019453363</v>
      </c>
      <c r="AR10">
        <f t="shared" si="0"/>
        <v>6.0806655477741958E-2</v>
      </c>
      <c r="AS10">
        <f t="shared" si="0"/>
        <v>0.29260723944791861</v>
      </c>
      <c r="AT10">
        <f t="shared" si="0"/>
        <v>0.13246516794473245</v>
      </c>
      <c r="AU10">
        <f t="shared" si="0"/>
        <v>0.10114695128222481</v>
      </c>
      <c r="AV10">
        <f t="shared" si="0"/>
        <v>6.4102190343452589E-2</v>
      </c>
      <c r="AW10">
        <f t="shared" si="0"/>
        <v>5.2549742036636642E-2</v>
      </c>
      <c r="AX10">
        <f t="shared" si="0"/>
        <v>4.7978055582854014E-2</v>
      </c>
      <c r="AY10">
        <f t="shared" si="0"/>
        <v>6.747938778347258E-2</v>
      </c>
      <c r="AZ10">
        <f t="shared" si="0"/>
        <v>6.0744663503012344E-2</v>
      </c>
      <c r="BA10">
        <f t="shared" si="0"/>
        <v>0.1830155011960482</v>
      </c>
      <c r="BB10">
        <f t="shared" si="0"/>
        <v>8.6499743703978324E-2</v>
      </c>
      <c r="BC10">
        <f t="shared" si="0"/>
        <v>-6.1456124815889412E-2</v>
      </c>
      <c r="BD10">
        <f t="shared" si="0"/>
        <v>4.8215268119468448E-2</v>
      </c>
      <c r="BE10">
        <f t="shared" si="0"/>
        <v>0</v>
      </c>
      <c r="BF10">
        <f t="shared" si="0"/>
        <v>0</v>
      </c>
      <c r="BG10">
        <f t="shared" si="0"/>
        <v>-2.0577025641662275E-4</v>
      </c>
      <c r="BH10">
        <f t="shared" si="0"/>
        <v>1.0622085189121199E-2</v>
      </c>
      <c r="BI10">
        <f t="shared" si="0"/>
        <v>-0.24627210006756581</v>
      </c>
      <c r="BJ10">
        <f t="shared" si="0"/>
        <v>3.762426642798785E-2</v>
      </c>
    </row>
    <row r="11" spans="1:62" x14ac:dyDescent="0.2">
      <c r="A11">
        <v>10</v>
      </c>
      <c r="B11" t="s">
        <v>55</v>
      </c>
      <c r="C11" t="s">
        <v>56</v>
      </c>
      <c r="D11">
        <v>0.23634425287566399</v>
      </c>
      <c r="E11">
        <v>0.33034303785109198</v>
      </c>
      <c r="H11">
        <v>-0.83101137960470095</v>
      </c>
      <c r="I11">
        <v>0.75292499689537695</v>
      </c>
      <c r="T11">
        <v>0.61513991194926199</v>
      </c>
      <c r="U11">
        <v>0.30348094037932699</v>
      </c>
      <c r="V11">
        <v>1.0548460576511101</v>
      </c>
      <c r="W11">
        <v>1.10452948787037</v>
      </c>
      <c r="X11">
        <v>-1.17213543851036E-2</v>
      </c>
      <c r="Y11">
        <v>0.25277626840946399</v>
      </c>
      <c r="Z11">
        <v>-6.7421912671175797</v>
      </c>
      <c r="AA11">
        <v>1.3287295894836899</v>
      </c>
      <c r="AB11">
        <v>0</v>
      </c>
      <c r="AC11">
        <v>105.396770937822</v>
      </c>
      <c r="AD11">
        <v>116.395066556253</v>
      </c>
      <c r="AE11">
        <v>6</v>
      </c>
      <c r="AF11">
        <v>115</v>
      </c>
      <c r="AG11">
        <v>244.79013311250699</v>
      </c>
      <c r="AH11">
        <v>3.7343366625724701</v>
      </c>
      <c r="AI11">
        <v>3.6248737607576402E-2</v>
      </c>
      <c r="AJ11" t="s">
        <v>38</v>
      </c>
      <c r="AK11">
        <v>0.86493669884188695</v>
      </c>
      <c r="AM11">
        <f t="shared" si="1"/>
        <v>8.5671808075486293E-3</v>
      </c>
      <c r="AN11">
        <f t="shared" si="0"/>
        <v>1.1974518099553912E-2</v>
      </c>
      <c r="AO11">
        <f t="shared" si="0"/>
        <v>0</v>
      </c>
      <c r="AP11">
        <f t="shared" si="0"/>
        <v>0</v>
      </c>
      <c r="AQ11">
        <f t="shared" si="0"/>
        <v>-3.0123113448200872E-2</v>
      </c>
      <c r="AR11">
        <f t="shared" si="0"/>
        <v>2.7292580650645798E-2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0</v>
      </c>
      <c r="BA11">
        <f t="shared" si="0"/>
        <v>0</v>
      </c>
      <c r="BB11">
        <f t="shared" si="0"/>
        <v>0</v>
      </c>
      <c r="BC11">
        <f t="shared" si="0"/>
        <v>2.229804526019645E-2</v>
      </c>
      <c r="BD11">
        <f t="shared" si="0"/>
        <v>1.1000800976710762E-2</v>
      </c>
      <c r="BE11">
        <f t="shared" si="0"/>
        <v>3.8236837960181499E-2</v>
      </c>
      <c r="BF11">
        <f t="shared" si="0"/>
        <v>4.0037799585643782E-2</v>
      </c>
      <c r="BG11">
        <f t="shared" si="0"/>
        <v>-4.2488429951103543E-4</v>
      </c>
      <c r="BH11">
        <f t="shared" si="0"/>
        <v>9.1628206269969634E-3</v>
      </c>
      <c r="BI11">
        <f t="shared" si="0"/>
        <v>-0.2443959221418382</v>
      </c>
      <c r="BJ11">
        <f t="shared" si="0"/>
        <v>4.8164770240616987E-2</v>
      </c>
    </row>
    <row r="12" spans="1:62" x14ac:dyDescent="0.2">
      <c r="A12">
        <v>12</v>
      </c>
      <c r="B12" t="s">
        <v>57</v>
      </c>
      <c r="C12" t="s">
        <v>58</v>
      </c>
      <c r="H12">
        <v>-1.87658170288724</v>
      </c>
      <c r="I12">
        <v>1.49796816327575</v>
      </c>
      <c r="J12">
        <v>3.2394104325490001</v>
      </c>
      <c r="K12">
        <v>1.1931836181626301</v>
      </c>
      <c r="L12">
        <v>1.5304581103055599</v>
      </c>
      <c r="M12">
        <v>1.4226957075554501</v>
      </c>
      <c r="N12">
        <v>1.7148846228274099</v>
      </c>
      <c r="O12">
        <v>1.13230487063985</v>
      </c>
      <c r="P12">
        <v>1.0537539638643301</v>
      </c>
      <c r="Q12">
        <v>1.41581363617339</v>
      </c>
      <c r="R12">
        <v>2.1999752231632002</v>
      </c>
      <c r="S12">
        <v>1.1750401200964</v>
      </c>
      <c r="V12">
        <v>0.94284580526616402</v>
      </c>
      <c r="W12">
        <v>1.11958482012837</v>
      </c>
      <c r="X12">
        <v>-4.9922266179287097E-3</v>
      </c>
      <c r="Y12">
        <v>0.25686079372140302</v>
      </c>
      <c r="Z12">
        <v>-7.2127003754874899</v>
      </c>
      <c r="AA12">
        <v>1.72753314984384</v>
      </c>
      <c r="AB12">
        <v>0</v>
      </c>
      <c r="AC12">
        <v>274.84261386534399</v>
      </c>
      <c r="AD12">
        <v>113.713753835532</v>
      </c>
      <c r="AE12">
        <v>9</v>
      </c>
      <c r="AF12">
        <v>115</v>
      </c>
      <c r="AG12">
        <v>245.42750767106401</v>
      </c>
      <c r="AH12">
        <v>4.3717112211294298</v>
      </c>
      <c r="AI12">
        <v>2.6356562014632701E-2</v>
      </c>
      <c r="AJ12" t="s">
        <v>38</v>
      </c>
      <c r="AK12">
        <v>0.89129326085652005</v>
      </c>
      <c r="AM12">
        <f t="shared" si="1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-4.9460242027672581E-2</v>
      </c>
      <c r="AR12">
        <f t="shared" si="0"/>
        <v>3.9481290791322746E-2</v>
      </c>
      <c r="AS12">
        <f t="shared" si="0"/>
        <v>8.5379721956325857E-2</v>
      </c>
      <c r="AT12">
        <f t="shared" si="0"/>
        <v>3.1448218026947188E-2</v>
      </c>
      <c r="AU12">
        <f t="shared" si="0"/>
        <v>4.0337614095066067E-2</v>
      </c>
      <c r="AV12">
        <f t="shared" si="0"/>
        <v>3.749736764413697E-2</v>
      </c>
      <c r="AW12">
        <f t="shared" si="0"/>
        <v>4.5198462909490637E-2</v>
      </c>
      <c r="AX12">
        <f t="shared" si="0"/>
        <v>2.9843663542489865E-2</v>
      </c>
      <c r="AY12">
        <f t="shared" si="0"/>
        <v>2.7773331696755242E-2</v>
      </c>
      <c r="AZ12">
        <f t="shared" si="0"/>
        <v>3.7315979902966576E-2</v>
      </c>
      <c r="BA12">
        <f t="shared" si="0"/>
        <v>5.7983783399956301E-2</v>
      </c>
      <c r="BB12">
        <f t="shared" si="0"/>
        <v>3.0970017795002223E-2</v>
      </c>
      <c r="BC12">
        <f t="shared" si="0"/>
        <v>0</v>
      </c>
      <c r="BD12">
        <f t="shared" si="0"/>
        <v>0</v>
      </c>
      <c r="BE12">
        <f t="shared" si="0"/>
        <v>2.4850173936733961E-2</v>
      </c>
      <c r="BF12">
        <f t="shared" si="0"/>
        <v>2.9508406742354783E-2</v>
      </c>
      <c r="BG12">
        <f t="shared" si="0"/>
        <v>-1.3157793044653811E-4</v>
      </c>
      <c r="BH12">
        <f t="shared" si="0"/>
        <v>6.769967438845937E-3</v>
      </c>
      <c r="BI12">
        <f t="shared" si="0"/>
        <v>-0.1901019847395006</v>
      </c>
      <c r="BJ12">
        <f t="shared" si="0"/>
        <v>4.5531834596192935E-2</v>
      </c>
    </row>
    <row r="13" spans="1:62" x14ac:dyDescent="0.2">
      <c r="A13">
        <v>13</v>
      </c>
      <c r="B13" t="s">
        <v>59</v>
      </c>
      <c r="C13" t="s">
        <v>60</v>
      </c>
      <c r="H13">
        <v>-3.0142597824160999</v>
      </c>
      <c r="I13">
        <v>1.5016518903132099</v>
      </c>
      <c r="J13">
        <v>7.1600961998107202</v>
      </c>
      <c r="K13">
        <v>3.1610539285420001</v>
      </c>
      <c r="L13">
        <v>2.4045722625172101</v>
      </c>
      <c r="M13">
        <v>1.54981891157012</v>
      </c>
      <c r="N13">
        <v>1.27466004092666</v>
      </c>
      <c r="O13">
        <v>1.1660527930722699</v>
      </c>
      <c r="P13">
        <v>1.57571800848576</v>
      </c>
      <c r="Q13">
        <v>1.4738375558359</v>
      </c>
      <c r="R13">
        <v>4.7509854295806999</v>
      </c>
      <c r="S13">
        <v>2.0928527921439199</v>
      </c>
      <c r="T13">
        <v>-1.5440391990905</v>
      </c>
      <c r="U13">
        <v>1.1513332604222</v>
      </c>
      <c r="V13">
        <v>1.05391145580058</v>
      </c>
      <c r="W13">
        <v>1.1412136796730299</v>
      </c>
      <c r="X13">
        <v>-3.2169337312647301E-3</v>
      </c>
      <c r="Y13">
        <v>0.25744148256559402</v>
      </c>
      <c r="Z13">
        <v>-7.0380002538472004</v>
      </c>
      <c r="AA13">
        <v>1.45759881775787</v>
      </c>
      <c r="AB13">
        <v>0</v>
      </c>
      <c r="AC13">
        <v>775.09709584699704</v>
      </c>
      <c r="AD13">
        <v>112.769692122937</v>
      </c>
      <c r="AE13">
        <v>10</v>
      </c>
      <c r="AF13">
        <v>115</v>
      </c>
      <c r="AG13">
        <v>245.539384245874</v>
      </c>
      <c r="AH13">
        <v>4.4835877959398003</v>
      </c>
      <c r="AI13">
        <v>2.4922698869317101E-2</v>
      </c>
      <c r="AJ13" t="s">
        <v>38</v>
      </c>
      <c r="AK13">
        <v>0.91621595972583703</v>
      </c>
      <c r="AM13">
        <f t="shared" si="1"/>
        <v>0</v>
      </c>
      <c r="AN13">
        <f t="shared" si="0"/>
        <v>0</v>
      </c>
      <c r="AO13">
        <f t="shared" si="0"/>
        <v>0</v>
      </c>
      <c r="AP13">
        <f t="shared" ref="AP13:BE17" si="2">G13*$AI13</f>
        <v>0</v>
      </c>
      <c r="AQ13">
        <f t="shared" si="2"/>
        <v>-7.5123488871049748E-2</v>
      </c>
      <c r="AR13">
        <f t="shared" si="2"/>
        <v>3.7425217868816925E-2</v>
      </c>
      <c r="AS13">
        <f t="shared" si="2"/>
        <v>0.1784489214632243</v>
      </c>
      <c r="AT13">
        <f t="shared" si="2"/>
        <v>7.8781995170724081E-2</v>
      </c>
      <c r="AU13">
        <f t="shared" si="2"/>
        <v>5.9928430408228935E-2</v>
      </c>
      <c r="AV13">
        <f t="shared" si="2"/>
        <v>3.8625670035034892E-2</v>
      </c>
      <c r="AW13">
        <f t="shared" si="2"/>
        <v>3.1767968360766556E-2</v>
      </c>
      <c r="AX13">
        <f t="shared" si="2"/>
        <v>2.9061182627466309E-2</v>
      </c>
      <c r="AY13">
        <f t="shared" si="2"/>
        <v>3.9271145428450643E-2</v>
      </c>
      <c r="AZ13">
        <f t="shared" si="2"/>
        <v>3.6732009586388469E-2</v>
      </c>
      <c r="BA13">
        <f t="shared" si="2"/>
        <v>0.11840737919395293</v>
      </c>
      <c r="BB13">
        <f t="shared" si="2"/>
        <v>5.2159539916412409E-2</v>
      </c>
      <c r="BC13">
        <f t="shared" si="2"/>
        <v>-3.8481624001354089E-2</v>
      </c>
      <c r="BD13">
        <f t="shared" si="2"/>
        <v>2.8694332147731535E-2</v>
      </c>
      <c r="BE13">
        <f t="shared" si="2"/>
        <v>2.6266317847841454E-2</v>
      </c>
      <c r="BF13">
        <f t="shared" ref="BF13:BJ17" si="3">W13*$AI13</f>
        <v>2.8442124884036229E-2</v>
      </c>
      <c r="BG13">
        <f t="shared" si="3"/>
        <v>-8.0174670666859527E-5</v>
      </c>
      <c r="BH13">
        <f t="shared" si="3"/>
        <v>6.4161365464528485E-3</v>
      </c>
      <c r="BI13">
        <f t="shared" si="3"/>
        <v>-0.17540596096881109</v>
      </c>
      <c r="BJ13">
        <f t="shared" si="3"/>
        <v>3.6327296407252012E-2</v>
      </c>
    </row>
    <row r="14" spans="1:62" x14ac:dyDescent="0.2">
      <c r="A14">
        <v>11</v>
      </c>
      <c r="B14" t="s">
        <v>61</v>
      </c>
      <c r="C14" t="s">
        <v>62</v>
      </c>
      <c r="D14">
        <v>-0.641034251057643</v>
      </c>
      <c r="E14">
        <v>0.45274627586447402</v>
      </c>
      <c r="H14">
        <v>-3.8367367109772599</v>
      </c>
      <c r="I14">
        <v>1.76840942307444</v>
      </c>
      <c r="J14">
        <v>9.4273616277942693</v>
      </c>
      <c r="K14">
        <v>3.63879286713729</v>
      </c>
      <c r="L14">
        <v>3.1047338594087202</v>
      </c>
      <c r="M14">
        <v>1.6438568643670599</v>
      </c>
      <c r="N14">
        <v>1.99690914574204</v>
      </c>
      <c r="O14">
        <v>1.2084661384781501</v>
      </c>
      <c r="P14">
        <v>1.6988706661747299</v>
      </c>
      <c r="Q14">
        <v>1.48722049859186</v>
      </c>
      <c r="R14">
        <v>6.7203352088382102</v>
      </c>
      <c r="S14">
        <v>2.57001929310072</v>
      </c>
      <c r="T14">
        <v>-2.4446419343931902</v>
      </c>
      <c r="U14">
        <v>1.3557987777128799</v>
      </c>
      <c r="V14">
        <v>1.08431407994244</v>
      </c>
      <c r="W14">
        <v>1.1303106031835899</v>
      </c>
      <c r="X14">
        <v>-2.1911533948087698E-3</v>
      </c>
      <c r="Y14">
        <v>0.25760442585877702</v>
      </c>
      <c r="Z14">
        <v>-7.2161622353567303</v>
      </c>
      <c r="AA14">
        <v>1.5724795178442199</v>
      </c>
      <c r="AB14">
        <v>0</v>
      </c>
      <c r="AC14">
        <v>1120.3327349753099</v>
      </c>
      <c r="AD14">
        <v>111.770078976726</v>
      </c>
      <c r="AE14">
        <v>11</v>
      </c>
      <c r="AF14">
        <v>115</v>
      </c>
      <c r="AG14">
        <v>245.540157953452</v>
      </c>
      <c r="AH14">
        <v>4.4843615035172801</v>
      </c>
      <c r="AI14">
        <v>2.49130592935073E-2</v>
      </c>
      <c r="AJ14" t="s">
        <v>38</v>
      </c>
      <c r="AK14">
        <v>0.94112901901934398</v>
      </c>
      <c r="AM14">
        <f t="shared" si="1"/>
        <v>-1.5970124305768104E-2</v>
      </c>
      <c r="AN14">
        <f t="shared" si="1"/>
        <v>1.1279294815526255E-2</v>
      </c>
      <c r="AO14">
        <f t="shared" si="1"/>
        <v>0</v>
      </c>
      <c r="AP14">
        <f t="shared" si="2"/>
        <v>0</v>
      </c>
      <c r="AQ14">
        <f t="shared" si="2"/>
        <v>-9.558484917415265E-2</v>
      </c>
      <c r="AR14">
        <f t="shared" si="2"/>
        <v>4.4056488812250563E-2</v>
      </c>
      <c r="AS14">
        <f t="shared" si="2"/>
        <v>0.23486441921457413</v>
      </c>
      <c r="AT14">
        <f t="shared" si="2"/>
        <v>9.0653462455782735E-2</v>
      </c>
      <c r="AU14">
        <f t="shared" si="2"/>
        <v>7.7348418730009208E-2</v>
      </c>
      <c r="AV14">
        <f t="shared" si="2"/>
        <v>4.0953503532015552E-2</v>
      </c>
      <c r="AW14">
        <f t="shared" si="2"/>
        <v>4.9749115951618454E-2</v>
      </c>
      <c r="AX14">
        <f t="shared" si="2"/>
        <v>3.0106588562101955E-2</v>
      </c>
      <c r="AY14">
        <f t="shared" si="2"/>
        <v>4.232406563841129E-2</v>
      </c>
      <c r="AZ14">
        <f t="shared" si="2"/>
        <v>3.7051212463938499E-2</v>
      </c>
      <c r="BA14">
        <f t="shared" si="2"/>
        <v>0.16742410953003109</v>
      </c>
      <c r="BB14">
        <f t="shared" si="2"/>
        <v>6.4027043034475956E-2</v>
      </c>
      <c r="BC14">
        <f t="shared" si="2"/>
        <v>-6.090350946293193E-2</v>
      </c>
      <c r="BD14">
        <f t="shared" si="2"/>
        <v>3.3777095339225703E-2</v>
      </c>
      <c r="BE14">
        <f t="shared" si="2"/>
        <v>2.701358096639082E-2</v>
      </c>
      <c r="BF14">
        <f t="shared" si="3"/>
        <v>2.8159495077192776E-2</v>
      </c>
      <c r="BG14">
        <f t="shared" si="3"/>
        <v>-5.4588334446040693E-5</v>
      </c>
      <c r="BH14">
        <f t="shared" si="3"/>
        <v>6.4177143356896173E-3</v>
      </c>
      <c r="BI14">
        <f t="shared" si="3"/>
        <v>-0.17977667764101041</v>
      </c>
      <c r="BJ14">
        <f t="shared" si="3"/>
        <v>3.9175275465878817E-2</v>
      </c>
    </row>
    <row r="15" spans="1:62" x14ac:dyDescent="0.2">
      <c r="A15">
        <v>9</v>
      </c>
      <c r="B15" t="s">
        <v>63</v>
      </c>
      <c r="C15" t="s">
        <v>64</v>
      </c>
      <c r="D15">
        <v>0.32669699040685302</v>
      </c>
      <c r="E15">
        <v>0.35236124879556102</v>
      </c>
      <c r="F15">
        <v>-0.420708634160955</v>
      </c>
      <c r="G15">
        <v>0.430829023575379</v>
      </c>
      <c r="H15">
        <v>-0.77239928643071099</v>
      </c>
      <c r="I15">
        <v>0.82723573646877901</v>
      </c>
      <c r="T15">
        <v>0.34835793628411599</v>
      </c>
      <c r="U15">
        <v>0.39171238107895301</v>
      </c>
      <c r="V15">
        <v>1.0243858945123001</v>
      </c>
      <c r="W15">
        <v>1.09980594690545</v>
      </c>
      <c r="X15">
        <v>-2.54816619276855E-3</v>
      </c>
      <c r="Y15">
        <v>0.249815038049057</v>
      </c>
      <c r="Z15">
        <v>-6.8013646179479297</v>
      </c>
      <c r="AA15">
        <v>1.3687164584738301</v>
      </c>
      <c r="AB15">
        <v>0</v>
      </c>
      <c r="AC15">
        <v>134.92960549978599</v>
      </c>
      <c r="AD15">
        <v>115.91782380773699</v>
      </c>
      <c r="AE15">
        <v>7</v>
      </c>
      <c r="AF15">
        <v>115</v>
      </c>
      <c r="AG15">
        <v>245.83564761547399</v>
      </c>
      <c r="AH15">
        <v>4.77985116554001</v>
      </c>
      <c r="AI15">
        <v>2.1491280711878301E-2</v>
      </c>
      <c r="AJ15" t="s">
        <v>38</v>
      </c>
      <c r="AK15">
        <v>0.96262029973122298</v>
      </c>
      <c r="AM15">
        <f t="shared" si="1"/>
        <v>7.0211367285594904E-3</v>
      </c>
      <c r="AN15">
        <f t="shared" si="1"/>
        <v>7.5726945098533918E-3</v>
      </c>
      <c r="AO15">
        <f t="shared" si="1"/>
        <v>-9.0415673546639964E-3</v>
      </c>
      <c r="AP15">
        <f t="shared" si="2"/>
        <v>9.2590674844829045E-3</v>
      </c>
      <c r="AQ15">
        <f t="shared" si="2"/>
        <v>-1.6599849886336903E-2</v>
      </c>
      <c r="AR15">
        <f t="shared" si="2"/>
        <v>1.7778355427347913E-2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7.4866581968925519E-3</v>
      </c>
      <c r="BD15">
        <f t="shared" si="2"/>
        <v>8.4184007400860249E-3</v>
      </c>
      <c r="BE15">
        <f t="shared" si="2"/>
        <v>2.2015364816252395E-2</v>
      </c>
      <c r="BF15">
        <f t="shared" si="3"/>
        <v>2.3636238333538149E-2</v>
      </c>
      <c r="BG15">
        <f t="shared" si="3"/>
        <v>-5.4763354949307099E-5</v>
      </c>
      <c r="BH15">
        <f t="shared" si="3"/>
        <v>5.3688451087608429E-3</v>
      </c>
      <c r="BI15">
        <f t="shared" si="3"/>
        <v>-0.14617003622815586</v>
      </c>
      <c r="BJ15">
        <f t="shared" si="3"/>
        <v>2.9415469624029002E-2</v>
      </c>
    </row>
    <row r="16" spans="1:62" x14ac:dyDescent="0.2">
      <c r="A16">
        <v>6</v>
      </c>
      <c r="B16" t="s">
        <v>65</v>
      </c>
      <c r="C16" t="s">
        <v>66</v>
      </c>
      <c r="F16">
        <v>-0.17277417598285599</v>
      </c>
      <c r="G16">
        <v>0.42107462240183702</v>
      </c>
      <c r="H16">
        <v>-1.86895526518427</v>
      </c>
      <c r="I16">
        <v>1.53018395286516</v>
      </c>
      <c r="J16">
        <v>2.9662175644913802</v>
      </c>
      <c r="K16">
        <v>1.4272562797755399</v>
      </c>
      <c r="L16">
        <v>1.6035835327621</v>
      </c>
      <c r="M16">
        <v>1.42150830000073</v>
      </c>
      <c r="N16">
        <v>1.75362827229816</v>
      </c>
      <c r="O16">
        <v>1.1404770782276199</v>
      </c>
      <c r="P16">
        <v>1.15017223720705</v>
      </c>
      <c r="Q16">
        <v>1.41647692220168</v>
      </c>
      <c r="R16">
        <v>1.87092526572383</v>
      </c>
      <c r="S16">
        <v>1.2139469880723901</v>
      </c>
      <c r="X16">
        <v>-4.1069687741706303E-3</v>
      </c>
      <c r="Y16">
        <v>0.256767832589061</v>
      </c>
      <c r="Z16">
        <v>-6.3167006759455999</v>
      </c>
      <c r="AA16">
        <v>1.3695356538899901</v>
      </c>
      <c r="AB16">
        <v>0</v>
      </c>
      <c r="AC16">
        <v>239.23685010583401</v>
      </c>
      <c r="AD16">
        <v>114.04564200985401</v>
      </c>
      <c r="AE16">
        <v>9</v>
      </c>
      <c r="AF16">
        <v>115</v>
      </c>
      <c r="AG16">
        <v>246.09128401970801</v>
      </c>
      <c r="AH16">
        <v>5.0354875697740296</v>
      </c>
      <c r="AI16">
        <v>1.89126139171477E-2</v>
      </c>
      <c r="AJ16" t="s">
        <v>38</v>
      </c>
      <c r="AK16">
        <v>0.98153291364837003</v>
      </c>
      <c r="AM16">
        <f t="shared" si="1"/>
        <v>0</v>
      </c>
      <c r="AN16">
        <f t="shared" si="1"/>
        <v>0</v>
      </c>
      <c r="AO16">
        <f t="shared" si="1"/>
        <v>-3.2676112852170879E-3</v>
      </c>
      <c r="AP16">
        <f t="shared" si="2"/>
        <v>7.9636217637946947E-3</v>
      </c>
      <c r="AQ16">
        <f t="shared" si="2"/>
        <v>-3.5346829358850494E-2</v>
      </c>
      <c r="AR16">
        <f t="shared" si="2"/>
        <v>2.8939778322753705E-2</v>
      </c>
      <c r="AS16">
        <f t="shared" si="2"/>
        <v>5.609892759148763E-2</v>
      </c>
      <c r="AT16">
        <f t="shared" si="2"/>
        <v>2.6993146980219328E-2</v>
      </c>
      <c r="AU16">
        <f t="shared" si="2"/>
        <v>3.0327956239025365E-2</v>
      </c>
      <c r="AV16">
        <f t="shared" si="2"/>
        <v>2.6884437657934773E-2</v>
      </c>
      <c r="AW16">
        <f t="shared" si="2"/>
        <v>3.316569446816986E-2</v>
      </c>
      <c r="AX16">
        <f t="shared" si="2"/>
        <v>2.1569402661875629E-2</v>
      </c>
      <c r="AY16">
        <f t="shared" si="2"/>
        <v>2.1752763460518958E-2</v>
      </c>
      <c r="AZ16">
        <f t="shared" si="2"/>
        <v>2.6789281152150034E-2</v>
      </c>
      <c r="BA16">
        <f t="shared" si="2"/>
        <v>3.5384087218471763E-2</v>
      </c>
      <c r="BB16">
        <f t="shared" si="2"/>
        <v>2.2958910701297418E-2</v>
      </c>
      <c r="BC16">
        <f t="shared" si="2"/>
        <v>0</v>
      </c>
      <c r="BD16">
        <f t="shared" si="2"/>
        <v>0</v>
      </c>
      <c r="BE16">
        <f t="shared" si="2"/>
        <v>0</v>
      </c>
      <c r="BF16">
        <f t="shared" si="3"/>
        <v>0</v>
      </c>
      <c r="BG16">
        <f t="shared" si="3"/>
        <v>-7.7673514795670488E-5</v>
      </c>
      <c r="BH16">
        <f t="shared" si="3"/>
        <v>4.8561508840997258E-3</v>
      </c>
      <c r="BI16">
        <f t="shared" si="3"/>
        <v>-0.11946532111434503</v>
      </c>
      <c r="BJ16">
        <f t="shared" si="3"/>
        <v>2.5901499067789803E-2</v>
      </c>
    </row>
    <row r="17" spans="1:62" x14ac:dyDescent="0.2">
      <c r="A17">
        <v>16</v>
      </c>
      <c r="B17" t="s">
        <v>67</v>
      </c>
      <c r="C17" t="s">
        <v>68</v>
      </c>
      <c r="D17">
        <v>-0.464979738410018</v>
      </c>
      <c r="E17">
        <v>0.513269137569352</v>
      </c>
      <c r="F17">
        <v>-0.39145450847304902</v>
      </c>
      <c r="G17">
        <v>0.56200680128896896</v>
      </c>
      <c r="H17">
        <v>-4.0052997253996496</v>
      </c>
      <c r="I17">
        <v>1.78912245433188</v>
      </c>
      <c r="J17">
        <v>9.5778712470978196</v>
      </c>
      <c r="K17">
        <v>3.7872416372933602</v>
      </c>
      <c r="L17">
        <v>3.4155554248075899</v>
      </c>
      <c r="M17">
        <v>1.73239043491597</v>
      </c>
      <c r="N17">
        <v>1.8393960704243899</v>
      </c>
      <c r="O17">
        <v>1.2090826330940001</v>
      </c>
      <c r="P17">
        <v>2.0597116720906099</v>
      </c>
      <c r="Q17">
        <v>1.57993832740002</v>
      </c>
      <c r="R17">
        <v>6.7060069010524401</v>
      </c>
      <c r="S17">
        <v>2.71888735785575</v>
      </c>
      <c r="T17">
        <v>-2.7320922978203499</v>
      </c>
      <c r="U17">
        <v>1.47502665273077</v>
      </c>
      <c r="X17">
        <v>-1.94611241350073E-3</v>
      </c>
      <c r="Y17">
        <v>0.25758700511471</v>
      </c>
      <c r="Z17">
        <v>-6.1239029401253804</v>
      </c>
      <c r="AA17">
        <v>1.0600857926293601</v>
      </c>
      <c r="AB17">
        <v>0</v>
      </c>
      <c r="AC17">
        <v>1220.3029650764399</v>
      </c>
      <c r="AD17">
        <v>112.06948108088</v>
      </c>
      <c r="AE17">
        <v>11</v>
      </c>
      <c r="AF17">
        <v>115</v>
      </c>
      <c r="AG17">
        <v>246.138962161759</v>
      </c>
      <c r="AH17">
        <v>5.0831657118250497</v>
      </c>
      <c r="AI17">
        <v>1.8467086351629601E-2</v>
      </c>
      <c r="AJ17" t="s">
        <v>38</v>
      </c>
      <c r="AK17">
        <v>1</v>
      </c>
      <c r="AM17">
        <f t="shared" si="1"/>
        <v>-8.5868209809759448E-3</v>
      </c>
      <c r="AN17">
        <f t="shared" si="1"/>
        <v>9.4785854851196765E-3</v>
      </c>
      <c r="AO17">
        <f t="shared" si="1"/>
        <v>-7.2290242107065179E-3</v>
      </c>
      <c r="AP17">
        <f t="shared" si="2"/>
        <v>1.0378628129606528E-2</v>
      </c>
      <c r="AQ17">
        <f t="shared" si="2"/>
        <v>-7.3966215893113654E-2</v>
      </c>
      <c r="AR17">
        <f t="shared" si="2"/>
        <v>3.3039878857786316E-2</v>
      </c>
      <c r="AS17">
        <f t="shared" si="2"/>
        <v>0.17687537538494574</v>
      </c>
      <c r="AT17">
        <f t="shared" si="2"/>
        <v>6.9939318350383556E-2</v>
      </c>
      <c r="AU17">
        <f t="shared" si="2"/>
        <v>6.307535696869869E-2</v>
      </c>
      <c r="AV17">
        <f t="shared" si="2"/>
        <v>3.1992203756330377E-2</v>
      </c>
      <c r="AW17">
        <f t="shared" si="2"/>
        <v>3.3968286067375369E-2</v>
      </c>
      <c r="AX17">
        <f t="shared" si="2"/>
        <v>2.232823339160259E-2</v>
      </c>
      <c r="AY17">
        <f t="shared" si="2"/>
        <v>3.8036873307956687E-2</v>
      </c>
      <c r="AZ17">
        <f t="shared" si="2"/>
        <v>2.917685752234541E-2</v>
      </c>
      <c r="BA17">
        <f t="shared" si="2"/>
        <v>0.12384040851635944</v>
      </c>
      <c r="BB17">
        <f t="shared" si="2"/>
        <v>5.0209927617876189E-2</v>
      </c>
      <c r="BC17">
        <f t="shared" si="2"/>
        <v>-5.045378438447054E-2</v>
      </c>
      <c r="BD17">
        <f t="shared" si="2"/>
        <v>2.72394445669343E-2</v>
      </c>
      <c r="BE17">
        <f t="shared" si="2"/>
        <v>0</v>
      </c>
      <c r="BF17">
        <f t="shared" si="3"/>
        <v>0</v>
      </c>
      <c r="BG17">
        <f t="shared" si="3"/>
        <v>-3.5939025990096274E-5</v>
      </c>
      <c r="BH17">
        <f t="shared" si="3"/>
        <v>4.7568814665110053E-3</v>
      </c>
      <c r="BI17">
        <f t="shared" si="3"/>
        <v>-0.1130906444042938</v>
      </c>
      <c r="BJ17">
        <f t="shared" si="3"/>
        <v>1.9576695872622105E-2</v>
      </c>
    </row>
    <row r="21" spans="1:62" x14ac:dyDescent="0.2">
      <c r="AL21" t="s">
        <v>69</v>
      </c>
    </row>
    <row r="22" spans="1:62" x14ac:dyDescent="0.2">
      <c r="AL22" t="s">
        <v>70</v>
      </c>
      <c r="AM22">
        <f>SUM(AM3:AM19)</f>
        <v>2.7106201607980593E-3</v>
      </c>
      <c r="AN22">
        <f>SUM(AN3:AN19)</f>
        <v>5.9017521419622729E-2</v>
      </c>
      <c r="AO22">
        <f t="shared" ref="AO22:BF22" si="4">SUM(AO3:AO19)</f>
        <v>-0.11146800203529472</v>
      </c>
      <c r="AP22">
        <f t="shared" si="4"/>
        <v>9.4538625634532164E-2</v>
      </c>
      <c r="AQ22">
        <f t="shared" si="4"/>
        <v>-1.1004107594644734</v>
      </c>
      <c r="AR22">
        <f t="shared" si="4"/>
        <v>0.7037102611954813</v>
      </c>
      <c r="AS22">
        <f t="shared" si="4"/>
        <v>1.180272575100777</v>
      </c>
      <c r="AT22">
        <f t="shared" si="4"/>
        <v>0.48644671887999469</v>
      </c>
      <c r="AU22">
        <f t="shared" si="4"/>
        <v>0.44758832361849538</v>
      </c>
      <c r="AV22">
        <f t="shared" si="4"/>
        <v>0.30724815758230117</v>
      </c>
      <c r="AW22">
        <f t="shared" si="4"/>
        <v>0.32639938646486821</v>
      </c>
      <c r="AX22">
        <f t="shared" si="4"/>
        <v>0.23428589589066265</v>
      </c>
      <c r="AY22">
        <f t="shared" si="4"/>
        <v>0.28974693457242523</v>
      </c>
      <c r="AZ22">
        <f t="shared" si="4"/>
        <v>0.29470637792955134</v>
      </c>
      <c r="BA22">
        <f t="shared" si="4"/>
        <v>0.78115535117363999</v>
      </c>
      <c r="BB22">
        <f t="shared" si="4"/>
        <v>0.36192054089335274</v>
      </c>
      <c r="BC22">
        <f t="shared" si="4"/>
        <v>-2.6423460557140822E-2</v>
      </c>
      <c r="BD22">
        <f t="shared" si="4"/>
        <v>0.25631986292160885</v>
      </c>
      <c r="BE22">
        <f t="shared" si="4"/>
        <v>0.2548847392961951</v>
      </c>
      <c r="BF22">
        <f t="shared" si="4"/>
        <v>0.28648822829074794</v>
      </c>
      <c r="BG22">
        <f>SUM(BG2:BG19)</f>
        <v>-7.3047678513250497E-3</v>
      </c>
      <c r="BH22">
        <f>SUM(BH2:BH19)</f>
        <v>0.19383732868197359</v>
      </c>
    </row>
    <row r="24" spans="1:62" x14ac:dyDescent="0.2">
      <c r="AM24" t="s">
        <v>71</v>
      </c>
      <c r="AN24" t="s">
        <v>72</v>
      </c>
      <c r="AO24" t="s">
        <v>73</v>
      </c>
      <c r="AP24" t="s">
        <v>74</v>
      </c>
      <c r="AQ24" t="s">
        <v>75</v>
      </c>
      <c r="AR24" t="s">
        <v>76</v>
      </c>
      <c r="AS24" t="s">
        <v>77</v>
      </c>
      <c r="AT24" t="s">
        <v>74</v>
      </c>
      <c r="AU24" t="s">
        <v>75</v>
      </c>
      <c r="AV24" t="s">
        <v>76</v>
      </c>
      <c r="AW24" t="s">
        <v>78</v>
      </c>
    </row>
    <row r="26" spans="1:62" x14ac:dyDescent="0.2">
      <c r="AL26" t="s">
        <v>79</v>
      </c>
      <c r="AM26">
        <f>AM22</f>
        <v>2.7106201607980593E-3</v>
      </c>
      <c r="AN26">
        <f>AN22</f>
        <v>5.9017521419622729E-2</v>
      </c>
      <c r="AO26">
        <f>1.95*AN26</f>
        <v>0.11508416676826431</v>
      </c>
      <c r="AP26">
        <f>AM26-AO26</f>
        <v>-0.11237354660746626</v>
      </c>
      <c r="AQ26">
        <f>AM26+AO26</f>
        <v>0.11779478692906237</v>
      </c>
      <c r="AS26">
        <f>1.99*AN26</f>
        <v>0.11744486762504923</v>
      </c>
      <c r="AT26">
        <f>AM26-AS26</f>
        <v>-0.11473424746425118</v>
      </c>
      <c r="AU26">
        <f>AM26+AS26</f>
        <v>0.12015548778584728</v>
      </c>
    </row>
    <row r="27" spans="1:62" x14ac:dyDescent="0.2">
      <c r="AL27" t="s">
        <v>80</v>
      </c>
      <c r="AM27">
        <f>AO22</f>
        <v>-0.11146800203529472</v>
      </c>
      <c r="AN27">
        <f>AP22</f>
        <v>9.4538625634532164E-2</v>
      </c>
      <c r="AO27">
        <f t="shared" ref="AO27:AO34" si="5">1.95*AN27</f>
        <v>0.18435031998733772</v>
      </c>
      <c r="AP27">
        <f t="shared" ref="AP27:AP38" si="6">AM27-AO27</f>
        <v>-0.29581832202263247</v>
      </c>
      <c r="AQ27">
        <f t="shared" ref="AQ27:AQ38" si="7">AM27+AO27</f>
        <v>7.2882317952043002E-2</v>
      </c>
      <c r="AS27">
        <f t="shared" ref="AS27:AS38" si="8">1.99*AN27</f>
        <v>0.188131865012719</v>
      </c>
      <c r="AT27">
        <f t="shared" ref="AT27:AT38" si="9">AM27-AS27</f>
        <v>-0.29959986704801372</v>
      </c>
      <c r="AU27">
        <f t="shared" ref="AU27:AU38" si="10">AM27+AS27</f>
        <v>7.666386297742428E-2</v>
      </c>
    </row>
    <row r="28" spans="1:62" x14ac:dyDescent="0.2">
      <c r="AL28" t="s">
        <v>81</v>
      </c>
      <c r="AM28">
        <f>AQ22</f>
        <v>-1.1004107594644734</v>
      </c>
      <c r="AN28">
        <f>AR22</f>
        <v>0.7037102611954813</v>
      </c>
      <c r="AO28">
        <f t="shared" si="5"/>
        <v>1.3722350093311886</v>
      </c>
      <c r="AP28">
        <f t="shared" si="6"/>
        <v>-2.4726457687956618</v>
      </c>
      <c r="AQ28">
        <f t="shared" si="7"/>
        <v>0.27182424986671516</v>
      </c>
      <c r="AS28">
        <f t="shared" si="8"/>
        <v>1.4003834197790077</v>
      </c>
      <c r="AT28">
        <f t="shared" si="9"/>
        <v>-2.5007941792434814</v>
      </c>
      <c r="AU28">
        <f t="shared" si="10"/>
        <v>0.29997266031453429</v>
      </c>
    </row>
    <row r="29" spans="1:62" x14ac:dyDescent="0.2">
      <c r="AL29" t="s">
        <v>82</v>
      </c>
      <c r="AM29">
        <f>AS22</f>
        <v>1.180272575100777</v>
      </c>
      <c r="AN29">
        <f>AT22</f>
        <v>0.48644671887999469</v>
      </c>
      <c r="AO29">
        <f t="shared" si="5"/>
        <v>0.94857110181598958</v>
      </c>
      <c r="AP29">
        <f>AM29-AO29</f>
        <v>0.23170147328478741</v>
      </c>
      <c r="AQ29">
        <f t="shared" si="7"/>
        <v>2.1288436769167665</v>
      </c>
      <c r="AS29">
        <f t="shared" si="8"/>
        <v>0.96802897057118942</v>
      </c>
      <c r="AT29">
        <f t="shared" si="9"/>
        <v>0.21224360452958757</v>
      </c>
      <c r="AU29">
        <f t="shared" si="10"/>
        <v>2.1483015456719663</v>
      </c>
    </row>
    <row r="30" spans="1:62" x14ac:dyDescent="0.2">
      <c r="AL30" t="s">
        <v>83</v>
      </c>
      <c r="AM30">
        <f>AU22</f>
        <v>0.44758832361849538</v>
      </c>
      <c r="AN30">
        <f>AV22</f>
        <v>0.30724815758230117</v>
      </c>
      <c r="AO30">
        <f t="shared" si="5"/>
        <v>0.59913390728548732</v>
      </c>
      <c r="AP30">
        <f t="shared" si="6"/>
        <v>-0.15154558366699195</v>
      </c>
      <c r="AQ30">
        <f t="shared" si="7"/>
        <v>1.0467222309039828</v>
      </c>
      <c r="AS30">
        <f t="shared" si="8"/>
        <v>0.61142383358877939</v>
      </c>
      <c r="AT30">
        <f t="shared" si="9"/>
        <v>-0.16383550997028401</v>
      </c>
      <c r="AU30">
        <f t="shared" si="10"/>
        <v>1.0590121572072748</v>
      </c>
    </row>
    <row r="31" spans="1:62" x14ac:dyDescent="0.2">
      <c r="AL31" t="s">
        <v>84</v>
      </c>
      <c r="AM31">
        <f>AW22</f>
        <v>0.32639938646486821</v>
      </c>
      <c r="AN31">
        <f>AX22</f>
        <v>0.23428589589066265</v>
      </c>
      <c r="AO31">
        <f t="shared" si="5"/>
        <v>0.45685749698679218</v>
      </c>
      <c r="AP31">
        <f t="shared" si="6"/>
        <v>-0.13045811052192396</v>
      </c>
      <c r="AQ31">
        <f t="shared" si="7"/>
        <v>0.78325688345166045</v>
      </c>
      <c r="AS31">
        <f t="shared" si="8"/>
        <v>0.46622893282241867</v>
      </c>
      <c r="AT31">
        <f t="shared" si="9"/>
        <v>-0.13982954635755046</v>
      </c>
      <c r="AU31">
        <f t="shared" si="10"/>
        <v>0.79262831928728694</v>
      </c>
    </row>
    <row r="32" spans="1:62" x14ac:dyDescent="0.2">
      <c r="AL32" t="s">
        <v>85</v>
      </c>
      <c r="AM32">
        <f>AY22</f>
        <v>0.28974693457242523</v>
      </c>
      <c r="AN32">
        <f>AZ22</f>
        <v>0.29470637792955134</v>
      </c>
      <c r="AO32">
        <f t="shared" si="5"/>
        <v>0.57467743696262508</v>
      </c>
      <c r="AP32">
        <f t="shared" si="6"/>
        <v>-0.28493050239019985</v>
      </c>
      <c r="AQ32">
        <f t="shared" si="7"/>
        <v>0.86442437153505036</v>
      </c>
      <c r="AS32">
        <f t="shared" si="8"/>
        <v>0.58646569207980714</v>
      </c>
      <c r="AT32">
        <f t="shared" si="9"/>
        <v>-0.29671875750738191</v>
      </c>
      <c r="AU32">
        <f t="shared" si="10"/>
        <v>0.87621262665223232</v>
      </c>
    </row>
    <row r="33" spans="38:47" x14ac:dyDescent="0.2">
      <c r="AL33" t="s">
        <v>86</v>
      </c>
      <c r="AM33">
        <f>BA22</f>
        <v>0.78115535117363999</v>
      </c>
      <c r="AN33">
        <f>BB22</f>
        <v>0.36192054089335274</v>
      </c>
      <c r="AO33">
        <f t="shared" si="5"/>
        <v>0.70574505474203786</v>
      </c>
      <c r="AP33">
        <f>AM33-AO33</f>
        <v>7.5410296431602131E-2</v>
      </c>
      <c r="AQ33">
        <f>AM33+AO33</f>
        <v>1.4869004059156778</v>
      </c>
      <c r="AS33">
        <f t="shared" si="8"/>
        <v>0.72022187637777191</v>
      </c>
      <c r="AT33">
        <f t="shared" si="9"/>
        <v>6.0933474795868081E-2</v>
      </c>
      <c r="AU33">
        <f t="shared" si="10"/>
        <v>1.5013772275514119</v>
      </c>
    </row>
    <row r="34" spans="38:47" x14ac:dyDescent="0.2">
      <c r="AL34" t="s">
        <v>87</v>
      </c>
      <c r="AM34">
        <f>BC22</f>
        <v>-2.6423460557140822E-2</v>
      </c>
      <c r="AN34">
        <f>BD22</f>
        <v>0.25631986292160885</v>
      </c>
      <c r="AO34">
        <f t="shared" si="5"/>
        <v>0.49982373269713726</v>
      </c>
      <c r="AP34">
        <f>AM34-AO34</f>
        <v>-0.52624719325427805</v>
      </c>
      <c r="AQ34">
        <f>AM34+AO34</f>
        <v>0.47340027213999641</v>
      </c>
      <c r="AS34">
        <f>1.99*AN34</f>
        <v>0.51007652721400165</v>
      </c>
      <c r="AT34">
        <f t="shared" si="9"/>
        <v>-0.53649998777114249</v>
      </c>
      <c r="AU34">
        <f t="shared" si="10"/>
        <v>0.48365306665686081</v>
      </c>
    </row>
    <row r="37" spans="38:47" x14ac:dyDescent="0.2">
      <c r="AL37" t="s">
        <v>88</v>
      </c>
      <c r="AM37">
        <f>BE22</f>
        <v>0.2548847392961951</v>
      </c>
      <c r="AN37">
        <f>BF22</f>
        <v>0.28648822829074794</v>
      </c>
      <c r="AO37">
        <f t="shared" ref="AO37:AO38" si="11">1.95*AN37</f>
        <v>0.55865204516695843</v>
      </c>
      <c r="AP37">
        <f t="shared" si="6"/>
        <v>-0.30376730587076334</v>
      </c>
      <c r="AQ37">
        <f t="shared" si="7"/>
        <v>0.81353678446315358</v>
      </c>
      <c r="AS37">
        <f t="shared" si="8"/>
        <v>0.57011157429858839</v>
      </c>
      <c r="AT37">
        <f t="shared" si="9"/>
        <v>-0.31522683500239329</v>
      </c>
      <c r="AU37">
        <f t="shared" si="10"/>
        <v>0.82499631359478354</v>
      </c>
    </row>
    <row r="38" spans="38:47" x14ac:dyDescent="0.2">
      <c r="AL38" t="s">
        <v>89</v>
      </c>
      <c r="AM38">
        <f>BG22</f>
        <v>-7.3047678513250497E-3</v>
      </c>
      <c r="AN38">
        <f>BH22</f>
        <v>0.19383732868197359</v>
      </c>
      <c r="AO38">
        <f t="shared" si="11"/>
        <v>0.37798279092984849</v>
      </c>
      <c r="AP38">
        <f t="shared" si="6"/>
        <v>-0.38528755878117354</v>
      </c>
      <c r="AQ38">
        <f t="shared" si="7"/>
        <v>0.37067802307852343</v>
      </c>
      <c r="AS38">
        <f t="shared" si="8"/>
        <v>0.38573628407712746</v>
      </c>
      <c r="AT38">
        <f t="shared" si="9"/>
        <v>-0.39304105192845251</v>
      </c>
      <c r="AU38">
        <f t="shared" si="10"/>
        <v>0.3784315162258024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ModelsCovs_leopardcat_pop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2016-03-31T18:53:32Z</dcterms:created>
  <dcterms:modified xsi:type="dcterms:W3CDTF">2016-04-15T21:47:58Z</dcterms:modified>
</cp:coreProperties>
</file>