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"/>
    </mc:Choice>
  </mc:AlternateContent>
  <bookViews>
    <workbookView xWindow="80" yWindow="460" windowWidth="25520" windowHeight="15540" tabRatio="500"/>
  </bookViews>
  <sheets>
    <sheet name="ModelsCovs_maskedcivet_pop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22" i="1"/>
  <c r="AN27" i="1"/>
  <c r="AO2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22" i="1"/>
  <c r="AN28" i="1"/>
  <c r="AO2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22" i="1"/>
  <c r="AN29" i="1"/>
  <c r="AO2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22" i="1"/>
  <c r="AN30" i="1"/>
  <c r="AO3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22" i="1"/>
  <c r="AN31" i="1"/>
  <c r="AO3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22" i="1"/>
  <c r="AN32" i="1"/>
  <c r="AO3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22" i="1"/>
  <c r="AN33" i="1"/>
  <c r="AO33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22" i="1"/>
  <c r="AN34" i="1"/>
  <c r="AO3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22" i="1"/>
  <c r="AN26" i="1"/>
  <c r="AO26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22" i="1"/>
  <c r="AM3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22" i="1"/>
  <c r="AM26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22" i="1"/>
  <c r="AM38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22" i="1"/>
  <c r="AN38" i="1"/>
  <c r="AS38" i="1"/>
  <c r="AU38" i="1"/>
  <c r="AT38" i="1"/>
  <c r="AO38" i="1"/>
  <c r="AQ38" i="1"/>
  <c r="AP3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22" i="1"/>
  <c r="AM3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22" i="1"/>
  <c r="AN37" i="1"/>
  <c r="AS37" i="1"/>
  <c r="AU37" i="1"/>
  <c r="AT37" i="1"/>
  <c r="AO37" i="1"/>
  <c r="AQ37" i="1"/>
  <c r="AP37" i="1"/>
  <c r="AS34" i="1"/>
  <c r="AU34" i="1"/>
  <c r="AT34" i="1"/>
  <c r="AQ34" i="1"/>
  <c r="AP34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22" i="1"/>
  <c r="AM33" i="1"/>
  <c r="AS33" i="1"/>
  <c r="AU33" i="1"/>
  <c r="AT33" i="1"/>
  <c r="AQ33" i="1"/>
  <c r="AP3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22" i="1"/>
  <c r="AM32" i="1"/>
  <c r="AS32" i="1"/>
  <c r="AU32" i="1"/>
  <c r="AT32" i="1"/>
  <c r="AQ32" i="1"/>
  <c r="AP3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22" i="1"/>
  <c r="AM31" i="1"/>
  <c r="AS31" i="1"/>
  <c r="AU31" i="1"/>
  <c r="AT31" i="1"/>
  <c r="AQ31" i="1"/>
  <c r="AP3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22" i="1"/>
  <c r="AM30" i="1"/>
  <c r="AS30" i="1"/>
  <c r="AU30" i="1"/>
  <c r="AT30" i="1"/>
  <c r="AQ30" i="1"/>
  <c r="AP3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22" i="1"/>
  <c r="AM29" i="1"/>
  <c r="AS29" i="1"/>
  <c r="AU29" i="1"/>
  <c r="AT29" i="1"/>
  <c r="AQ29" i="1"/>
  <c r="AP29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22" i="1"/>
  <c r="AM28" i="1"/>
  <c r="AS28" i="1"/>
  <c r="AU28" i="1"/>
  <c r="AT28" i="1"/>
  <c r="AQ28" i="1"/>
  <c r="AP2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22" i="1"/>
  <c r="AM27" i="1"/>
  <c r="AS27" i="1"/>
  <c r="AU27" i="1"/>
  <c r="AT27" i="1"/>
  <c r="AQ27" i="1"/>
  <c r="AP27" i="1"/>
  <c r="AS26" i="1"/>
  <c r="AU26" i="1"/>
  <c r="AT26" i="1"/>
  <c r="AQ26" i="1"/>
  <c r="AP26" i="1"/>
  <c r="BI3" i="1"/>
  <c r="BJ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I2" i="1"/>
  <c r="BJ2" i="1"/>
  <c r="AM2" i="1"/>
</calcChain>
</file>

<file path=xl/sharedStrings.xml><?xml version="1.0" encoding="utf-8"?>
<sst xmlns="http://schemas.openxmlformats.org/spreadsheetml/2006/main" count="134" uniqueCount="91">
  <si>
    <t>model</t>
  </si>
  <si>
    <t>formula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</si>
  <si>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</si>
  <si>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</si>
  <si>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</si>
  <si>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</si>
  <si>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</si>
  <si>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</si>
  <si>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</si>
  <si>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</si>
  <si>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</si>
  <si>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</si>
  <si>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</si>
  <si>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</si>
  <si>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</si>
  <si>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</si>
  <si>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</si>
  <si>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</si>
  <si>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lam(pop.s)</t>
  </si>
  <si>
    <t>SElam(pop.s)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</si>
  <si>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</si>
  <si>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</si>
  <si>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</si>
  <si>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</si>
  <si>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</si>
  <si>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</si>
  <si>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</si>
  <si>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</si>
  <si>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</si>
  <si>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</si>
  <si>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</si>
  <si>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</si>
  <si>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</si>
  <si>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</si>
  <si>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</si>
  <si>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</si>
  <si>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m012</t>
  </si>
  <si>
    <t>~camhours + cam_angle ~ pop.s + dis.s + PAS</t>
  </si>
  <si>
    <t>NA</t>
  </si>
  <si>
    <t>m013</t>
  </si>
  <si>
    <t>~camhours + cam_angle ~ PAS</t>
  </si>
  <si>
    <t>m010</t>
  </si>
  <si>
    <t>~camhours + cam_angle ~ ele.s + pop.s + dis.s</t>
  </si>
  <si>
    <t>m016</t>
  </si>
  <si>
    <t>~camhours + cam_angle ~ pop.s</t>
  </si>
  <si>
    <t>m011</t>
  </si>
  <si>
    <t>~camhours + cam_angle ~ pop.s + dis.s</t>
  </si>
  <si>
    <t>m014</t>
  </si>
  <si>
    <t>~camhours + cam_angle ~ pop.s + PAS</t>
  </si>
  <si>
    <t>m017</t>
  </si>
  <si>
    <t>~camhours + cam_angle ~ 1</t>
  </si>
  <si>
    <t>m003</t>
  </si>
  <si>
    <t>~camhours ~ ele.s + pop.s</t>
  </si>
  <si>
    <t>m008</t>
  </si>
  <si>
    <t>~camhours ~ pop.s</t>
  </si>
  <si>
    <t>m009</t>
  </si>
  <si>
    <t>~camhours ~ pop.s + dis.s</t>
  </si>
  <si>
    <t>m005</t>
  </si>
  <si>
    <t>~camhours ~ PAS</t>
  </si>
  <si>
    <t>m001</t>
  </si>
  <si>
    <t>~1 ~ 1</t>
  </si>
  <si>
    <t>m018</t>
  </si>
  <si>
    <t>~camhours ~ ele.s + pop.s + PAS + dis.s</t>
  </si>
  <si>
    <t>m007</t>
  </si>
  <si>
    <t>~camhours ~ ele.s + PAS</t>
  </si>
  <si>
    <t>m006</t>
  </si>
  <si>
    <t>~camhours ~ pop.s + PAS</t>
  </si>
  <si>
    <t>m002</t>
  </si>
  <si>
    <t>~camhours ~ ele.s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</si>
  <si>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</si>
  <si>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</si>
  <si>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</si>
  <si>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</si>
  <si>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</si>
  <si>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</si>
  <si>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</si>
  <si>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</si>
  <si>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</si>
  <si>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</si>
  <si>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</si>
  <si>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*</t>
  </si>
  <si>
    <t>Elevation</t>
  </si>
  <si>
    <t>int</t>
  </si>
  <si>
    <t>lsl</t>
  </si>
  <si>
    <t>PASMangao</t>
  </si>
  <si>
    <t>PASMengla</t>
  </si>
  <si>
    <t>PAMengsong</t>
  </si>
  <si>
    <t>PANABANHE</t>
  </si>
  <si>
    <t>Pop</t>
  </si>
  <si>
    <t>Cam_angle</t>
  </si>
  <si>
    <t>camhour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</si>
</sst>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tabSelected="1" topLeftCell="AD1" workbookViewId="0">
      <selection activeCell="BN34" sqref="BN34"/>
    </sheetView>
  </sheetViews>
  <sheetFormatPr baseColWidth="10" defaultRowHeight="16" x14ac:dyDescent="0.2"/>
  <cols>
    <col min="3" max="3" width="47.83203125" customWidth="1"/>
    <col min="40" max="40" width="12.83203125" customWidth="1"/>
    <col min="42" max="42" width="12.83203125" customWidth="1"/>
    <col min="45" max="45" width="13.83203125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11</v>
      </c>
      <c r="B2" t="s">
        <v>36</v>
      </c>
      <c r="C2" t="s">
        <v>37</v>
      </c>
      <c r="D2">
        <v>1.0274292526776401</v>
      </c>
      <c r="E2">
        <v>0.53103671797521201</v>
      </c>
      <c r="H2">
        <v>0.43976703391794703</v>
      </c>
      <c r="I2">
        <v>1.11697888876421</v>
      </c>
      <c r="J2">
        <v>-1.78745640880695</v>
      </c>
      <c r="K2">
        <v>2.4478453111829599</v>
      </c>
      <c r="L2">
        <v>0.38202761637386101</v>
      </c>
      <c r="M2">
        <v>0.98116398956439499</v>
      </c>
      <c r="N2">
        <v>-1.4921764900246099</v>
      </c>
      <c r="O2">
        <v>1.23784092103817</v>
      </c>
      <c r="P2">
        <v>1.31317336448461</v>
      </c>
      <c r="Q2">
        <v>0.69472445214955003</v>
      </c>
      <c r="R2">
        <v>-9.7607626337223308E-3</v>
      </c>
      <c r="S2">
        <v>1.8250796602338499</v>
      </c>
      <c r="T2">
        <v>0.934273079802727</v>
      </c>
      <c r="U2">
        <v>0.87604968692604501</v>
      </c>
      <c r="V2">
        <v>13.7658035726993</v>
      </c>
      <c r="W2">
        <v>311.43783020961899</v>
      </c>
      <c r="X2">
        <v>5.9676395386738301</v>
      </c>
      <c r="Y2">
        <v>59.5647987957949</v>
      </c>
      <c r="Z2">
        <v>-19.8371729157302</v>
      </c>
      <c r="AA2">
        <v>311.44954846406199</v>
      </c>
      <c r="AB2">
        <v>0</v>
      </c>
      <c r="AC2">
        <v>19464760.407395899</v>
      </c>
      <c r="AD2">
        <v>243.152517684267</v>
      </c>
      <c r="AE2">
        <v>11</v>
      </c>
      <c r="AF2">
        <v>115</v>
      </c>
      <c r="AG2">
        <v>508.30503536853502</v>
      </c>
      <c r="AH2">
        <v>0</v>
      </c>
      <c r="AI2">
        <v>0.29272133176776099</v>
      </c>
      <c r="AJ2" t="s">
        <v>38</v>
      </c>
      <c r="AK2">
        <v>0.29272133176776099</v>
      </c>
      <c r="AM2">
        <f>D2*$AI2</f>
        <v>0.30075045914095422</v>
      </c>
      <c r="AN2">
        <f t="shared" ref="AN2:BJ2" si="0">E2*$AI2</f>
        <v>0.15544577530328496</v>
      </c>
      <c r="AO2">
        <f t="shared" si="0"/>
        <v>0</v>
      </c>
      <c r="AP2">
        <f t="shared" si="0"/>
        <v>0</v>
      </c>
      <c r="AQ2">
        <f t="shared" si="0"/>
        <v>0.12872919183601958</v>
      </c>
      <c r="AR2">
        <f t="shared" si="0"/>
        <v>0.32696354787553333</v>
      </c>
      <c r="AS2">
        <f t="shared" si="0"/>
        <v>-0.52322662046278989</v>
      </c>
      <c r="AT2">
        <f t="shared" si="0"/>
        <v>0.71653653945094531</v>
      </c>
      <c r="AU2">
        <f t="shared" si="0"/>
        <v>0.11182763263701989</v>
      </c>
      <c r="AV2">
        <f t="shared" si="0"/>
        <v>0.28720762970785924</v>
      </c>
      <c r="AW2">
        <f t="shared" si="0"/>
        <v>-0.43679188939254693</v>
      </c>
      <c r="AX2">
        <f t="shared" si="0"/>
        <v>0.362342442922925</v>
      </c>
      <c r="AY2">
        <f t="shared" si="0"/>
        <v>0.38439385609388643</v>
      </c>
      <c r="AZ2">
        <f t="shared" si="0"/>
        <v>0.20336066684484444</v>
      </c>
      <c r="BA2">
        <f t="shared" si="0"/>
        <v>-2.8571834372121989E-3</v>
      </c>
      <c r="BB2">
        <f t="shared" si="0"/>
        <v>0.53423974872590529</v>
      </c>
      <c r="BC2">
        <f t="shared" si="0"/>
        <v>0.27348166015462189</v>
      </c>
      <c r="BD2">
        <f t="shared" si="0"/>
        <v>0.25643843105172198</v>
      </c>
      <c r="BE2">
        <f t="shared" si="0"/>
        <v>4.0295443546539413</v>
      </c>
      <c r="BF2">
        <f t="shared" si="0"/>
        <v>91.164496421821497</v>
      </c>
      <c r="BG2">
        <f t="shared" si="0"/>
        <v>1.7468553932705504</v>
      </c>
      <c r="BH2">
        <f t="shared" si="0"/>
        <v>17.435887229983809</v>
      </c>
      <c r="BI2">
        <f t="shared" si="0"/>
        <v>-5.8067636743999023</v>
      </c>
      <c r="BJ2">
        <f t="shared" si="0"/>
        <v>91.167926604868043</v>
      </c>
    </row>
    <row r="3" spans="1:62" x14ac:dyDescent="0.2">
      <c r="A3">
        <v>12</v>
      </c>
      <c r="B3" t="s">
        <v>39</v>
      </c>
      <c r="C3" t="s">
        <v>40</v>
      </c>
      <c r="H3">
        <v>-0.86570936002346399</v>
      </c>
      <c r="I3">
        <v>0.66478359723598102</v>
      </c>
      <c r="J3">
        <v>0.37976108889548099</v>
      </c>
      <c r="K3">
        <v>1.1194036653092401</v>
      </c>
      <c r="L3">
        <v>1.1788873082233799</v>
      </c>
      <c r="M3">
        <v>0.75043327403660998</v>
      </c>
      <c r="N3">
        <v>0.30429230162253601</v>
      </c>
      <c r="O3">
        <v>0.66927469716571197</v>
      </c>
      <c r="P3">
        <v>1.2654717455879301</v>
      </c>
      <c r="Q3">
        <v>0.67940084919952304</v>
      </c>
      <c r="R3">
        <v>2.0423903135995798</v>
      </c>
      <c r="S3">
        <v>0.601483257452607</v>
      </c>
      <c r="V3">
        <v>14.4012740904108</v>
      </c>
      <c r="W3">
        <v>433.18829435097501</v>
      </c>
      <c r="X3">
        <v>10.3141050626386</v>
      </c>
      <c r="Y3">
        <v>155.85256534724201</v>
      </c>
      <c r="Z3">
        <v>-20.417105518164501</v>
      </c>
      <c r="AA3">
        <v>433.262456224103</v>
      </c>
      <c r="AB3">
        <v>0</v>
      </c>
      <c r="AC3">
        <v>33326100.986347999</v>
      </c>
      <c r="AD3">
        <v>245.55636962176399</v>
      </c>
      <c r="AE3">
        <v>9</v>
      </c>
      <c r="AF3">
        <v>115</v>
      </c>
      <c r="AG3">
        <v>509.11273924352798</v>
      </c>
      <c r="AH3">
        <v>0.80770387499347895</v>
      </c>
      <c r="AI3">
        <v>0.19546261486639899</v>
      </c>
      <c r="AJ3" t="s">
        <v>38</v>
      </c>
      <c r="AK3">
        <v>0.48818394663415998</v>
      </c>
      <c r="AM3">
        <f t="shared" ref="AM3:AM17" si="1">D3*$AI3</f>
        <v>0</v>
      </c>
      <c r="AN3">
        <f t="shared" ref="AN3:AN17" si="2">E3*$AI3</f>
        <v>0</v>
      </c>
      <c r="AO3">
        <f t="shared" ref="AO3:AO17" si="3">F3*$AI3</f>
        <v>0</v>
      </c>
      <c r="AP3">
        <f t="shared" ref="AP3:AP17" si="4">G3*$AI3</f>
        <v>0</v>
      </c>
      <c r="AQ3">
        <f t="shared" ref="AQ3:AQ17" si="5">H3*$AI3</f>
        <v>-0.16921381522450307</v>
      </c>
      <c r="AR3">
        <f t="shared" ref="AR3:AR17" si="6">I3*$AI3</f>
        <v>0.12994034023603587</v>
      </c>
      <c r="AS3">
        <f t="shared" ref="AS3:AS17" si="7">J3*$AI3</f>
        <v>7.422909546002171E-2</v>
      </c>
      <c r="AT3">
        <f t="shared" ref="AT3:AT17" si="8">K3*$AI3</f>
        <v>0.21880156751237539</v>
      </c>
      <c r="AU3">
        <f t="shared" ref="AU3:AU17" si="9">L3*$AI3</f>
        <v>0.23042839589815231</v>
      </c>
      <c r="AV3">
        <f t="shared" ref="AV3:AV17" si="10">M3*$AI3</f>
        <v>0.14668165002594874</v>
      </c>
      <c r="AW3">
        <f t="shared" ref="AW3:AW17" si="11">N3*$AI3</f>
        <v>5.947776895885587E-2</v>
      </c>
      <c r="AX3">
        <f t="shared" ref="AX3:AX17" si="12">O3*$AI3</f>
        <v>0.13081818237192738</v>
      </c>
      <c r="AY3">
        <f t="shared" ref="AY3:AY17" si="13">P3*$AI3</f>
        <v>0.24735241643216321</v>
      </c>
      <c r="AZ3">
        <f t="shared" ref="AZ3:AZ17" si="14">Q3*$AI3</f>
        <v>0.13279746652699079</v>
      </c>
      <c r="BA3">
        <f t="shared" ref="BA3:BA17" si="15">R3*$AI3</f>
        <v>0.39921095127397849</v>
      </c>
      <c r="BB3">
        <f t="shared" ref="BB3:BB17" si="16">S3*$AI3</f>
        <v>0.11756749030004603</v>
      </c>
      <c r="BC3">
        <f t="shared" ref="BC3:BC17" si="17">T3*$AI3</f>
        <v>0</v>
      </c>
      <c r="BD3">
        <f t="shared" ref="BD3:BD17" si="18">U3*$AI3</f>
        <v>0</v>
      </c>
      <c r="BE3">
        <f t="shared" ref="BE3:BE17" si="19">V3*$AI3</f>
        <v>2.8149106911194166</v>
      </c>
      <c r="BF3">
        <f t="shared" ref="BF3:BF17" si="20">W3*$AI3</f>
        <v>84.672116743356909</v>
      </c>
      <c r="BG3">
        <f t="shared" ref="BG3:BG17" si="21">X3*$AI3</f>
        <v>2.0160219455501047</v>
      </c>
      <c r="BH3">
        <f t="shared" ref="BH3:BH17" si="22">Y3*$AI3</f>
        <v>30.463349956408244</v>
      </c>
      <c r="BI3">
        <f t="shared" ref="BI3:BI17" si="23">Z3*$AI3</f>
        <v>-3.9907808325836172</v>
      </c>
      <c r="BJ3">
        <f t="shared" ref="BJ3:BJ17" si="24">AA3*$AI3</f>
        <v>84.686612617001899</v>
      </c>
    </row>
    <row r="4" spans="1:62" x14ac:dyDescent="0.2">
      <c r="A4">
        <v>9</v>
      </c>
      <c r="B4" t="s">
        <v>41</v>
      </c>
      <c r="C4" t="s">
        <v>42</v>
      </c>
      <c r="D4">
        <v>0.26355880292029699</v>
      </c>
      <c r="E4">
        <v>0.216545636538158</v>
      </c>
      <c r="F4">
        <v>0.55248925115798098</v>
      </c>
      <c r="G4">
        <v>0.31347562438562798</v>
      </c>
      <c r="H4">
        <v>-0.27914805906108497</v>
      </c>
      <c r="I4">
        <v>0.43060935151629198</v>
      </c>
      <c r="T4">
        <v>1.0276992908186999</v>
      </c>
      <c r="U4">
        <v>0.33487091308681699</v>
      </c>
      <c r="V4">
        <v>7.9043446154221</v>
      </c>
      <c r="W4">
        <v>18.670766505762298</v>
      </c>
      <c r="X4">
        <v>3.0620868903035898</v>
      </c>
      <c r="Y4">
        <v>21.5274340336329</v>
      </c>
      <c r="Z4">
        <v>-13.392031261979</v>
      </c>
      <c r="AA4">
        <v>18.698365756100099</v>
      </c>
      <c r="AB4">
        <v>0</v>
      </c>
      <c r="AC4">
        <v>59993.665992078299</v>
      </c>
      <c r="AD4">
        <v>247.60485957090299</v>
      </c>
      <c r="AE4">
        <v>7</v>
      </c>
      <c r="AF4">
        <v>115</v>
      </c>
      <c r="AG4">
        <v>509.209719141807</v>
      </c>
      <c r="AH4">
        <v>0.90468377327215399</v>
      </c>
      <c r="AI4">
        <v>0.186210766181444</v>
      </c>
      <c r="AJ4" t="s">
        <v>38</v>
      </c>
      <c r="AK4">
        <v>0.67439471281560404</v>
      </c>
      <c r="AM4">
        <f t="shared" si="1"/>
        <v>4.90774866256527E-2</v>
      </c>
      <c r="AN4">
        <f t="shared" si="2"/>
        <v>4.0323128893018895E-2</v>
      </c>
      <c r="AO4">
        <f t="shared" si="3"/>
        <v>0.10287944676513988</v>
      </c>
      <c r="AP4">
        <f t="shared" si="4"/>
        <v>5.8372536196054335E-2</v>
      </c>
      <c r="AQ4">
        <f t="shared" si="5"/>
        <v>-5.1980373955827615E-2</v>
      </c>
      <c r="AR4">
        <f t="shared" si="6"/>
        <v>8.0184097270743479E-2</v>
      </c>
      <c r="AS4">
        <f t="shared" si="7"/>
        <v>0</v>
      </c>
      <c r="AT4">
        <f t="shared" si="8"/>
        <v>0</v>
      </c>
      <c r="AU4">
        <f t="shared" si="9"/>
        <v>0</v>
      </c>
      <c r="AV4">
        <f t="shared" si="10"/>
        <v>0</v>
      </c>
      <c r="AW4">
        <f t="shared" si="11"/>
        <v>0</v>
      </c>
      <c r="AX4">
        <f t="shared" si="12"/>
        <v>0</v>
      </c>
      <c r="AY4">
        <f t="shared" si="13"/>
        <v>0</v>
      </c>
      <c r="AZ4">
        <f t="shared" si="14"/>
        <v>0</v>
      </c>
      <c r="BA4">
        <f t="shared" si="15"/>
        <v>0</v>
      </c>
      <c r="BB4">
        <f t="shared" si="16"/>
        <v>0</v>
      </c>
      <c r="BC4">
        <f t="shared" si="17"/>
        <v>0.19136867234747676</v>
      </c>
      <c r="BD4">
        <f t="shared" si="18"/>
        <v>6.2356569297775936E-2</v>
      </c>
      <c r="BE4">
        <f t="shared" si="19"/>
        <v>1.4718740669999206</v>
      </c>
      <c r="BF4">
        <f t="shared" si="20"/>
        <v>3.4766977362328393</v>
      </c>
      <c r="BG4">
        <f t="shared" si="21"/>
        <v>0.57019354595758676</v>
      </c>
      <c r="BH4">
        <f t="shared" si="22"/>
        <v>4.0086399853232759</v>
      </c>
      <c r="BI4">
        <f t="shared" si="23"/>
        <v>-2.4937404020189597</v>
      </c>
      <c r="BJ4">
        <f t="shared" si="24"/>
        <v>3.4818370137842747</v>
      </c>
    </row>
    <row r="5" spans="1:62" x14ac:dyDescent="0.2">
      <c r="A5">
        <v>14</v>
      </c>
      <c r="B5" t="s">
        <v>43</v>
      </c>
      <c r="C5" t="s">
        <v>44</v>
      </c>
      <c r="H5">
        <v>-0.374188389731617</v>
      </c>
      <c r="I5">
        <v>0.37323888952731099</v>
      </c>
      <c r="T5">
        <v>0.45105224851078302</v>
      </c>
      <c r="U5">
        <v>0.179544997752041</v>
      </c>
      <c r="V5">
        <v>9.4161662452428807</v>
      </c>
      <c r="W5">
        <v>42.176687473594697</v>
      </c>
      <c r="X5">
        <v>3.1533588245552999</v>
      </c>
      <c r="Y5">
        <v>23.625000536453701</v>
      </c>
      <c r="Z5">
        <v>-14.7303021850859</v>
      </c>
      <c r="AA5">
        <v>42.190213635186097</v>
      </c>
      <c r="AB5">
        <v>0</v>
      </c>
      <c r="AC5">
        <v>271668.70363536401</v>
      </c>
      <c r="AD5">
        <v>250.145430062142</v>
      </c>
      <c r="AE5">
        <v>5</v>
      </c>
      <c r="AF5">
        <v>115</v>
      </c>
      <c r="AG5">
        <v>510.29086012428502</v>
      </c>
      <c r="AH5">
        <v>1.9858247557501201</v>
      </c>
      <c r="AI5">
        <v>0.108452109935109</v>
      </c>
      <c r="AJ5" t="s">
        <v>38</v>
      </c>
      <c r="AK5">
        <v>0.78284682275071305</v>
      </c>
      <c r="AM5">
        <f t="shared" si="1"/>
        <v>0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-4.0581520379614738E-2</v>
      </c>
      <c r="AR5">
        <f t="shared" si="6"/>
        <v>4.0478545079073933E-2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  <c r="BC5">
        <f t="shared" si="17"/>
        <v>4.8917568041969541E-2</v>
      </c>
      <c r="BD5">
        <f t="shared" si="18"/>
        <v>1.9472033834503247E-2</v>
      </c>
      <c r="BE5">
        <f t="shared" si="19"/>
        <v>1.0212030967963435</v>
      </c>
      <c r="BF5">
        <f t="shared" si="20"/>
        <v>4.5741507465850262</v>
      </c>
      <c r="BG5">
        <f t="shared" si="21"/>
        <v>0.34198841790551748</v>
      </c>
      <c r="BH5">
        <f t="shared" si="22"/>
        <v>2.5621811553964857</v>
      </c>
      <c r="BI5">
        <f t="shared" si="23"/>
        <v>-1.5975323519543123</v>
      </c>
      <c r="BJ5">
        <f t="shared" si="24"/>
        <v>4.5756176873489371</v>
      </c>
    </row>
    <row r="6" spans="1:62" x14ac:dyDescent="0.2">
      <c r="A6">
        <v>10</v>
      </c>
      <c r="B6" t="s">
        <v>45</v>
      </c>
      <c r="C6" t="s">
        <v>46</v>
      </c>
      <c r="D6">
        <v>0.32193602033299801</v>
      </c>
      <c r="E6">
        <v>0.223895275833671</v>
      </c>
      <c r="H6">
        <v>-0.296359821294571</v>
      </c>
      <c r="I6">
        <v>0.39580905384890502</v>
      </c>
      <c r="T6">
        <v>0.58960658892972795</v>
      </c>
      <c r="U6">
        <v>0.20634039528290901</v>
      </c>
      <c r="V6">
        <v>13.7684642387563</v>
      </c>
      <c r="W6">
        <v>360.98857292098899</v>
      </c>
      <c r="X6">
        <v>12.033252366603399</v>
      </c>
      <c r="Y6">
        <v>160.553166913067</v>
      </c>
      <c r="Z6">
        <v>-19.541007308505002</v>
      </c>
      <c r="AA6">
        <v>361.06349053601701</v>
      </c>
      <c r="AB6">
        <v>0</v>
      </c>
      <c r="AC6">
        <v>20903175.689848401</v>
      </c>
      <c r="AD6">
        <v>249.15821335405201</v>
      </c>
      <c r="AE6">
        <v>6</v>
      </c>
      <c r="AF6">
        <v>115</v>
      </c>
      <c r="AG6">
        <v>510.31642670810402</v>
      </c>
      <c r="AH6">
        <v>2.0113913395699701</v>
      </c>
      <c r="AI6">
        <v>0.107074558535441</v>
      </c>
      <c r="AJ6" t="s">
        <v>38</v>
      </c>
      <c r="AK6">
        <v>0.88992138128615295</v>
      </c>
      <c r="AM6">
        <f t="shared" si="1"/>
        <v>3.4471157253812515E-2</v>
      </c>
      <c r="AN6">
        <f t="shared" si="2"/>
        <v>2.3973487818061114E-2</v>
      </c>
      <c r="AO6">
        <f t="shared" si="3"/>
        <v>0</v>
      </c>
      <c r="AP6">
        <f t="shared" si="4"/>
        <v>0</v>
      </c>
      <c r="AQ6">
        <f t="shared" si="5"/>
        <v>-3.1732597032758374E-2</v>
      </c>
      <c r="AR6">
        <f t="shared" si="6"/>
        <v>4.23810797052021E-2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  <c r="BC6">
        <f t="shared" si="17"/>
        <v>6.3131865219237859E-2</v>
      </c>
      <c r="BD6">
        <f t="shared" si="18"/>
        <v>2.2093806732945875E-2</v>
      </c>
      <c r="BE6">
        <f t="shared" si="19"/>
        <v>1.4742522300758376</v>
      </c>
      <c r="BF6">
        <f t="shared" si="20"/>
        <v>38.652692081853743</v>
      </c>
      <c r="BG6">
        <f t="shared" si="21"/>
        <v>1.2884551848996095</v>
      </c>
      <c r="BH6">
        <f t="shared" si="22"/>
        <v>17.191159468683622</v>
      </c>
      <c r="BI6">
        <f t="shared" si="23"/>
        <v>-2.092344730895999</v>
      </c>
      <c r="BJ6">
        <f t="shared" si="24"/>
        <v>38.660713852409401</v>
      </c>
    </row>
    <row r="7" spans="1:62" x14ac:dyDescent="0.2">
      <c r="A7">
        <v>13</v>
      </c>
      <c r="B7" t="s">
        <v>47</v>
      </c>
      <c r="C7" t="s">
        <v>48</v>
      </c>
      <c r="H7">
        <v>-0.99613464384933903</v>
      </c>
      <c r="I7">
        <v>0.75647733373354897</v>
      </c>
      <c r="J7">
        <v>1.0861497004477001</v>
      </c>
      <c r="K7">
        <v>2.0886544881839901</v>
      </c>
      <c r="L7">
        <v>1.3536482360569499</v>
      </c>
      <c r="M7">
        <v>0.86335147341311302</v>
      </c>
      <c r="N7">
        <v>0.237837171935219</v>
      </c>
      <c r="O7">
        <v>0.68991723385412995</v>
      </c>
      <c r="P7">
        <v>1.36535630627594</v>
      </c>
      <c r="Q7">
        <v>0.72057460161315701</v>
      </c>
      <c r="R7">
        <v>2.5617406095644699</v>
      </c>
      <c r="S7">
        <v>1.4114582679607599</v>
      </c>
      <c r="T7">
        <v>-0.269916795068875</v>
      </c>
      <c r="U7">
        <v>0.67588640413581802</v>
      </c>
      <c r="V7">
        <v>12.5125790796153</v>
      </c>
      <c r="W7">
        <v>165.29502361946501</v>
      </c>
      <c r="X7">
        <v>3.7506521469096401</v>
      </c>
      <c r="Y7">
        <v>33.443823779201502</v>
      </c>
      <c r="Z7">
        <v>-18.282561945715901</v>
      </c>
      <c r="AA7">
        <v>165.303015931148</v>
      </c>
      <c r="AB7">
        <v>0</v>
      </c>
      <c r="AC7">
        <v>5157406.5152210798</v>
      </c>
      <c r="AD7">
        <v>245.48375078042201</v>
      </c>
      <c r="AE7">
        <v>10</v>
      </c>
      <c r="AF7">
        <v>115</v>
      </c>
      <c r="AG7">
        <v>510.96750156084499</v>
      </c>
      <c r="AH7">
        <v>2.6624661923103199</v>
      </c>
      <c r="AI7">
        <v>7.7322730977912701E-2</v>
      </c>
      <c r="AJ7" t="s">
        <v>38</v>
      </c>
      <c r="AK7">
        <v>0.96724411226406604</v>
      </c>
      <c r="AM7">
        <f t="shared" si="1"/>
        <v>0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-7.7023851084141323E-2</v>
      </c>
      <c r="AR7">
        <f t="shared" si="6"/>
        <v>5.8492893367167891E-2</v>
      </c>
      <c r="AS7">
        <f t="shared" si="7"/>
        <v>8.3984061089457981E-2</v>
      </c>
      <c r="AT7">
        <f t="shared" si="8"/>
        <v>0.16150046909566063</v>
      </c>
      <c r="AU7">
        <f t="shared" si="9"/>
        <v>0.10466777839535761</v>
      </c>
      <c r="AV7">
        <f t="shared" si="10"/>
        <v>6.6756693718106691E-2</v>
      </c>
      <c r="AW7">
        <f t="shared" si="11"/>
        <v>1.8390219662094507E-2</v>
      </c>
      <c r="AX7">
        <f t="shared" si="12"/>
        <v>5.3346284670328578E-2</v>
      </c>
      <c r="AY7">
        <f t="shared" si="13"/>
        <v>0.10557307835917108</v>
      </c>
      <c r="AZ7">
        <f t="shared" si="14"/>
        <v>5.5716796070050756E-2</v>
      </c>
      <c r="BA7">
        <f t="shared" si="15"/>
        <v>0.19808077998854762</v>
      </c>
      <c r="BB7">
        <f t="shared" si="16"/>
        <v>0.10913780794008046</v>
      </c>
      <c r="BC7">
        <f t="shared" si="17"/>
        <v>-2.0870703731531017E-2</v>
      </c>
      <c r="BD7">
        <f t="shared" si="18"/>
        <v>5.226138259862264E-2</v>
      </c>
      <c r="BE7">
        <f t="shared" si="19"/>
        <v>0.96750678601295237</v>
      </c>
      <c r="BF7">
        <f t="shared" si="20"/>
        <v>12.78106264331562</v>
      </c>
      <c r="BG7">
        <f t="shared" si="21"/>
        <v>0.29001066694722483</v>
      </c>
      <c r="BH7">
        <f t="shared" si="22"/>
        <v>2.5859677889519173</v>
      </c>
      <c r="BI7">
        <f t="shared" si="23"/>
        <v>-1.4136576189156149</v>
      </c>
      <c r="BJ7">
        <f t="shared" si="24"/>
        <v>12.781680630681773</v>
      </c>
    </row>
    <row r="8" spans="1:62" x14ac:dyDescent="0.2">
      <c r="A8">
        <v>15</v>
      </c>
      <c r="B8" t="s">
        <v>49</v>
      </c>
      <c r="C8" t="s">
        <v>50</v>
      </c>
      <c r="H8">
        <v>-0.529681352690617</v>
      </c>
      <c r="I8">
        <v>0.32231215879667102</v>
      </c>
      <c r="V8">
        <v>7.9512163944726604</v>
      </c>
      <c r="W8">
        <v>21.178451320448801</v>
      </c>
      <c r="X8">
        <v>2.4402235749439898</v>
      </c>
      <c r="Y8">
        <v>18.057618640812699</v>
      </c>
      <c r="Z8">
        <v>-13.058227279659899</v>
      </c>
      <c r="AA8">
        <v>21.1939984462899</v>
      </c>
      <c r="AB8">
        <v>0</v>
      </c>
      <c r="AC8">
        <v>60049.531723790999</v>
      </c>
      <c r="AD8">
        <v>252.83917830623199</v>
      </c>
      <c r="AE8">
        <v>4</v>
      </c>
      <c r="AF8">
        <v>115</v>
      </c>
      <c r="AG8">
        <v>513.67835661246397</v>
      </c>
      <c r="AH8">
        <v>5.3733212439295803</v>
      </c>
      <c r="AI8">
        <v>1.9936663994708601E-2</v>
      </c>
      <c r="AJ8" t="s">
        <v>38</v>
      </c>
      <c r="AK8">
        <v>0.98718077625877498</v>
      </c>
      <c r="AM8">
        <f t="shared" si="1"/>
        <v>0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-1.0560079152855572E-2</v>
      </c>
      <c r="AR8">
        <f t="shared" si="6"/>
        <v>6.4258292113383922E-3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  <c r="BC8">
        <f t="shared" si="17"/>
        <v>0</v>
      </c>
      <c r="BD8">
        <f t="shared" si="18"/>
        <v>0</v>
      </c>
      <c r="BE8">
        <f t="shared" si="19"/>
        <v>0.15852072960581984</v>
      </c>
      <c r="BF8">
        <f t="shared" si="20"/>
        <v>0.42222766790408045</v>
      </c>
      <c r="BG8">
        <f t="shared" si="21"/>
        <v>4.8649917485624944E-2</v>
      </c>
      <c r="BH8">
        <f t="shared" si="22"/>
        <v>0.36000867538646941</v>
      </c>
      <c r="BI8">
        <f t="shared" si="23"/>
        <v>-0.26033748964111714</v>
      </c>
      <c r="BJ8">
        <f t="shared" si="24"/>
        <v>0.42253762572805786</v>
      </c>
    </row>
    <row r="9" spans="1:62" x14ac:dyDescent="0.2">
      <c r="A9">
        <v>3</v>
      </c>
      <c r="B9" t="s">
        <v>51</v>
      </c>
      <c r="C9" t="s">
        <v>52</v>
      </c>
      <c r="F9">
        <v>0.51811978580120199</v>
      </c>
      <c r="G9">
        <v>0.30386221574467898</v>
      </c>
      <c r="H9">
        <v>-0.60054193655279198</v>
      </c>
      <c r="I9">
        <v>0.368428967835842</v>
      </c>
      <c r="T9">
        <v>0.80883379630847096</v>
      </c>
      <c r="U9">
        <v>0.315525854420731</v>
      </c>
      <c r="X9">
        <v>5.9077956968123502</v>
      </c>
      <c r="Y9">
        <v>62.569735784080898</v>
      </c>
      <c r="Z9">
        <v>-5.4308021743932997</v>
      </c>
      <c r="AA9">
        <v>2.7136195218577401</v>
      </c>
      <c r="AB9">
        <v>0</v>
      </c>
      <c r="AC9">
        <v>227082.00947217899</v>
      </c>
      <c r="AD9">
        <v>253.34947425406699</v>
      </c>
      <c r="AE9">
        <v>5</v>
      </c>
      <c r="AF9">
        <v>115</v>
      </c>
      <c r="AG9">
        <v>516.69894850813398</v>
      </c>
      <c r="AH9">
        <v>8.3939131395997002</v>
      </c>
      <c r="AI9">
        <v>4.4029047806832897E-3</v>
      </c>
      <c r="AJ9" t="s">
        <v>38</v>
      </c>
      <c r="AK9">
        <v>0.99158368103945804</v>
      </c>
      <c r="AM9">
        <f t="shared" si="1"/>
        <v>0</v>
      </c>
      <c r="AN9">
        <f t="shared" si="2"/>
        <v>0</v>
      </c>
      <c r="AO9">
        <f t="shared" si="3"/>
        <v>2.2812320818707144E-3</v>
      </c>
      <c r="AP9">
        <f t="shared" si="4"/>
        <v>1.3378764023712643E-3</v>
      </c>
      <c r="AQ9">
        <f t="shared" si="5"/>
        <v>-2.6441289634490887E-3</v>
      </c>
      <c r="AR9">
        <f t="shared" si="6"/>
        <v>1.6221576638266388E-3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  <c r="BC9">
        <f t="shared" si="17"/>
        <v>3.561218188544781E-3</v>
      </c>
      <c r="BD9">
        <f t="shared" si="18"/>
        <v>1.3892302928582162E-3</v>
      </c>
      <c r="BE9">
        <f t="shared" si="19"/>
        <v>0</v>
      </c>
      <c r="BF9">
        <f t="shared" si="20"/>
        <v>0</v>
      </c>
      <c r="BG9">
        <f t="shared" si="21"/>
        <v>2.6011461916795264E-2</v>
      </c>
      <c r="BH9">
        <f t="shared" si="22"/>
        <v>0.27548858880982008</v>
      </c>
      <c r="BI9">
        <f t="shared" si="23"/>
        <v>-2.3911304856581463E-2</v>
      </c>
      <c r="BJ9">
        <f t="shared" si="24"/>
        <v>1.1947808365742947E-2</v>
      </c>
    </row>
    <row r="10" spans="1:62" x14ac:dyDescent="0.2">
      <c r="A10">
        <v>7</v>
      </c>
      <c r="B10" t="s">
        <v>53</v>
      </c>
      <c r="C10" t="s">
        <v>54</v>
      </c>
      <c r="H10">
        <v>-0.61483083463138899</v>
      </c>
      <c r="I10">
        <v>0.345007533438909</v>
      </c>
      <c r="T10">
        <v>0.39720902334639901</v>
      </c>
      <c r="U10">
        <v>0.18595617011787499</v>
      </c>
      <c r="X10">
        <v>2.7902352957534502</v>
      </c>
      <c r="Y10">
        <v>19.303492677916601</v>
      </c>
      <c r="Z10">
        <v>-5.2163780705106904</v>
      </c>
      <c r="AA10">
        <v>0.89927678983318404</v>
      </c>
      <c r="AB10">
        <v>0</v>
      </c>
      <c r="AC10">
        <v>18937.2470036544</v>
      </c>
      <c r="AD10">
        <v>254.84064621161701</v>
      </c>
      <c r="AE10">
        <v>4</v>
      </c>
      <c r="AF10">
        <v>115</v>
      </c>
      <c r="AG10">
        <v>517.68129242323403</v>
      </c>
      <c r="AH10">
        <v>9.3762570546995203</v>
      </c>
      <c r="AI10">
        <v>2.6941763684637898E-3</v>
      </c>
      <c r="AJ10" t="s">
        <v>38</v>
      </c>
      <c r="AK10">
        <v>0.99427785740792196</v>
      </c>
      <c r="AM10">
        <f t="shared" si="1"/>
        <v>0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-1.6564627052667565E-3</v>
      </c>
      <c r="AR10">
        <f t="shared" si="6"/>
        <v>9.2951114353308933E-4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  <c r="BC10">
        <f t="shared" si="17"/>
        <v>1.0701511640404499E-3</v>
      </c>
      <c r="BD10">
        <f t="shared" si="18"/>
        <v>5.0099871910161116E-4</v>
      </c>
      <c r="BE10">
        <f t="shared" si="19"/>
        <v>0</v>
      </c>
      <c r="BF10">
        <f t="shared" si="20"/>
        <v>0</v>
      </c>
      <c r="BG10">
        <f t="shared" si="21"/>
        <v>7.517385996272519E-3</v>
      </c>
      <c r="BH10">
        <f t="shared" si="22"/>
        <v>5.2007013801656704E-2</v>
      </c>
      <c r="BI10">
        <f t="shared" si="23"/>
        <v>-1.4053842526542643E-2</v>
      </c>
      <c r="BJ10">
        <f t="shared" si="24"/>
        <v>2.4228102758765426E-3</v>
      </c>
    </row>
    <row r="11" spans="1:62" x14ac:dyDescent="0.2">
      <c r="A11">
        <v>8</v>
      </c>
      <c r="B11" t="s">
        <v>55</v>
      </c>
      <c r="C11" t="s">
        <v>56</v>
      </c>
      <c r="D11">
        <v>0.25839554605423098</v>
      </c>
      <c r="E11">
        <v>0.22582005975765501</v>
      </c>
      <c r="H11">
        <v>-0.56602182663674205</v>
      </c>
      <c r="I11">
        <v>0.357572458031995</v>
      </c>
      <c r="T11">
        <v>0.50624260604024696</v>
      </c>
      <c r="U11">
        <v>0.211374198323103</v>
      </c>
      <c r="X11">
        <v>2.74058452000757</v>
      </c>
      <c r="Y11">
        <v>17.930747011052102</v>
      </c>
      <c r="Z11">
        <v>-5.2649015058847004</v>
      </c>
      <c r="AA11">
        <v>0.85013131969366895</v>
      </c>
      <c r="AB11">
        <v>0</v>
      </c>
      <c r="AC11">
        <v>17546.3060008793</v>
      </c>
      <c r="AD11">
        <v>254.21525596015201</v>
      </c>
      <c r="AE11">
        <v>5</v>
      </c>
      <c r="AF11">
        <v>115</v>
      </c>
      <c r="AG11">
        <v>518.43051192030305</v>
      </c>
      <c r="AH11">
        <v>10.1254765517685</v>
      </c>
      <c r="AI11">
        <v>1.85240129449851E-3</v>
      </c>
      <c r="AJ11" t="s">
        <v>38</v>
      </c>
      <c r="AK11">
        <v>0.99613025870242</v>
      </c>
      <c r="AM11">
        <f t="shared" si="1"/>
        <v>4.7865224400350684E-4</v>
      </c>
      <c r="AN11">
        <f t="shared" si="2"/>
        <v>4.1830937101881106E-4</v>
      </c>
      <c r="AO11">
        <f t="shared" si="3"/>
        <v>0</v>
      </c>
      <c r="AP11">
        <f t="shared" si="4"/>
        <v>0</v>
      </c>
      <c r="AQ11">
        <f t="shared" si="5"/>
        <v>-1.0484995643763122E-3</v>
      </c>
      <c r="AR11">
        <f t="shared" si="6"/>
        <v>6.6236768413548174E-4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  <c r="BC11">
        <f t="shared" si="17"/>
        <v>9.377644587592527E-4</v>
      </c>
      <c r="BD11">
        <f t="shared" si="18"/>
        <v>3.915498385973008E-4</v>
      </c>
      <c r="BE11">
        <f t="shared" si="19"/>
        <v>0</v>
      </c>
      <c r="BF11">
        <f t="shared" si="20"/>
        <v>0</v>
      </c>
      <c r="BG11">
        <f t="shared" si="21"/>
        <v>5.0766623125446005E-3</v>
      </c>
      <c r="BH11">
        <f t="shared" si="22"/>
        <v>3.32149389745982E-2</v>
      </c>
      <c r="BI11">
        <f t="shared" si="23"/>
        <v>-9.7527103649079731E-3</v>
      </c>
      <c r="BJ11">
        <f t="shared" si="24"/>
        <v>1.5747843570942791E-3</v>
      </c>
    </row>
    <row r="12" spans="1:62" x14ac:dyDescent="0.2">
      <c r="A12">
        <v>4</v>
      </c>
      <c r="B12" t="s">
        <v>57</v>
      </c>
      <c r="C12" t="s">
        <v>58</v>
      </c>
      <c r="H12">
        <v>-1.1911306715655099</v>
      </c>
      <c r="I12">
        <v>0.58291995356695303</v>
      </c>
      <c r="J12">
        <v>0.48499854650878998</v>
      </c>
      <c r="K12">
        <v>1.1205730200772901</v>
      </c>
      <c r="L12">
        <v>1.26635276408813</v>
      </c>
      <c r="M12">
        <v>0.75730633786116297</v>
      </c>
      <c r="N12">
        <v>0.28133692657255399</v>
      </c>
      <c r="O12">
        <v>0.67157265528269305</v>
      </c>
      <c r="P12">
        <v>1.3580986546719001</v>
      </c>
      <c r="Q12">
        <v>0.69060016214948505</v>
      </c>
      <c r="R12">
        <v>1.59416836666992</v>
      </c>
      <c r="S12">
        <v>0.61888777076867396</v>
      </c>
      <c r="X12">
        <v>5.6437381526075097</v>
      </c>
      <c r="Y12">
        <v>61.015723974259203</v>
      </c>
      <c r="Z12">
        <v>-5.5629517301188596</v>
      </c>
      <c r="AA12">
        <v>2.6580698612803699</v>
      </c>
      <c r="AB12">
        <v>0</v>
      </c>
      <c r="AC12">
        <v>209445.05506209499</v>
      </c>
      <c r="AD12">
        <v>251.84270681315601</v>
      </c>
      <c r="AE12">
        <v>8</v>
      </c>
      <c r="AF12">
        <v>115</v>
      </c>
      <c r="AG12">
        <v>519.68541362631095</v>
      </c>
      <c r="AH12">
        <v>11.380378257776901</v>
      </c>
      <c r="AI12">
        <v>9.8909187129182894E-4</v>
      </c>
      <c r="AJ12" t="s">
        <v>38</v>
      </c>
      <c r="AK12">
        <v>0.99711935057371204</v>
      </c>
      <c r="AM12">
        <f t="shared" si="1"/>
        <v>0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-1.1781376648918231E-3</v>
      </c>
      <c r="AR12">
        <f t="shared" si="6"/>
        <v>5.7656138768688364E-4</v>
      </c>
      <c r="AS12">
        <f t="shared" si="7"/>
        <v>4.797081199401962E-4</v>
      </c>
      <c r="AT12">
        <f t="shared" si="8"/>
        <v>1.1083496653473831E-3</v>
      </c>
      <c r="AU12">
        <f t="shared" si="9"/>
        <v>1.2525392251475085E-3</v>
      </c>
      <c r="AV12">
        <f t="shared" si="10"/>
        <v>7.4904554285625978E-4</v>
      </c>
      <c r="AW12">
        <f t="shared" si="11"/>
        <v>2.7826806716713928E-4</v>
      </c>
      <c r="AX12">
        <f t="shared" si="12"/>
        <v>6.6424705432198124E-4</v>
      </c>
      <c r="AY12">
        <f t="shared" si="13"/>
        <v>1.3432843397483451E-3</v>
      </c>
      <c r="AZ12">
        <f t="shared" si="14"/>
        <v>6.8306700669487467E-4</v>
      </c>
      <c r="BA12">
        <f t="shared" si="15"/>
        <v>1.5767789729437896E-3</v>
      </c>
      <c r="BB12">
        <f t="shared" si="16"/>
        <v>6.1213686330921621E-4</v>
      </c>
      <c r="BC12">
        <f t="shared" si="17"/>
        <v>0</v>
      </c>
      <c r="BD12">
        <f t="shared" si="18"/>
        <v>0</v>
      </c>
      <c r="BE12">
        <f t="shared" si="19"/>
        <v>0</v>
      </c>
      <c r="BF12">
        <f t="shared" si="20"/>
        <v>0</v>
      </c>
      <c r="BG12">
        <f t="shared" si="21"/>
        <v>5.5821755304436517E-3</v>
      </c>
      <c r="BH12">
        <f t="shared" si="22"/>
        <v>6.0350156603925745E-2</v>
      </c>
      <c r="BI12">
        <f t="shared" si="23"/>
        <v>-5.5022703366493803E-3</v>
      </c>
      <c r="BJ12">
        <f t="shared" si="24"/>
        <v>2.6290752931182131E-3</v>
      </c>
    </row>
    <row r="13" spans="1:62" x14ac:dyDescent="0.2">
      <c r="A13">
        <v>1</v>
      </c>
      <c r="B13" t="s">
        <v>59</v>
      </c>
      <c r="C13" t="s">
        <v>60</v>
      </c>
      <c r="H13">
        <v>-0.71645314899944801</v>
      </c>
      <c r="I13">
        <v>0.31276475692469502</v>
      </c>
      <c r="Z13">
        <v>-4.9950376548842002</v>
      </c>
      <c r="AA13">
        <v>0.31170057306742899</v>
      </c>
      <c r="AB13">
        <v>0</v>
      </c>
      <c r="AC13">
        <v>7.4874245599303197</v>
      </c>
      <c r="AD13">
        <v>257.87943769138701</v>
      </c>
      <c r="AE13">
        <v>2</v>
      </c>
      <c r="AF13">
        <v>115</v>
      </c>
      <c r="AG13">
        <v>519.758875382773</v>
      </c>
      <c r="AH13">
        <v>11.4538400142387</v>
      </c>
      <c r="AI13">
        <v>9.5342078379631297E-4</v>
      </c>
      <c r="AJ13" t="s">
        <v>38</v>
      </c>
      <c r="AK13">
        <v>0.99807277135750805</v>
      </c>
      <c r="AM13">
        <f t="shared" si="1"/>
        <v>0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-6.8308132287239027E-4</v>
      </c>
      <c r="AR13">
        <f t="shared" si="6"/>
        <v>2.9819641969100604E-4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  <c r="BC13">
        <f t="shared" si="17"/>
        <v>0</v>
      </c>
      <c r="BD13">
        <f t="shared" si="18"/>
        <v>0</v>
      </c>
      <c r="BE13">
        <f t="shared" si="19"/>
        <v>0</v>
      </c>
      <c r="BF13">
        <f t="shared" si="20"/>
        <v>0</v>
      </c>
      <c r="BG13">
        <f t="shared" si="21"/>
        <v>0</v>
      </c>
      <c r="BH13">
        <f t="shared" si="22"/>
        <v>0</v>
      </c>
      <c r="BI13">
        <f t="shared" si="23"/>
        <v>-4.7623727160117915E-3</v>
      </c>
      <c r="BJ13">
        <f t="shared" si="24"/>
        <v>2.9718180468370805E-4</v>
      </c>
    </row>
    <row r="14" spans="1:62" x14ac:dyDescent="0.2">
      <c r="A14">
        <v>16</v>
      </c>
      <c r="B14" t="s">
        <v>61</v>
      </c>
      <c r="C14" t="s">
        <v>62</v>
      </c>
      <c r="D14">
        <v>0.94142084272031001</v>
      </c>
      <c r="E14">
        <v>0.55413307068872297</v>
      </c>
      <c r="F14">
        <v>0.16030210167141101</v>
      </c>
      <c r="G14">
        <v>0.341972617629618</v>
      </c>
      <c r="H14">
        <v>0.20654262911659699</v>
      </c>
      <c r="I14">
        <v>0.97065715622885995</v>
      </c>
      <c r="J14">
        <v>-2.80731761110578</v>
      </c>
      <c r="K14">
        <v>2.6187945879586501</v>
      </c>
      <c r="L14">
        <v>0.14452592405505299</v>
      </c>
      <c r="M14">
        <v>1.03135958914035</v>
      </c>
      <c r="N14">
        <v>-1.2431297150824201</v>
      </c>
      <c r="O14">
        <v>1.26513134455455</v>
      </c>
      <c r="P14">
        <v>1.13441316197415</v>
      </c>
      <c r="Q14">
        <v>0.75162570674878504</v>
      </c>
      <c r="R14">
        <v>-1.2725163077341599</v>
      </c>
      <c r="S14">
        <v>1.9369982533314001</v>
      </c>
      <c r="T14">
        <v>1.4825048123520499</v>
      </c>
      <c r="U14">
        <v>0.95699384720536895</v>
      </c>
      <c r="X14">
        <v>8.2022034928652907</v>
      </c>
      <c r="Y14">
        <v>104.94720475550101</v>
      </c>
      <c r="Z14">
        <v>-5.7750948132020703</v>
      </c>
      <c r="AA14">
        <v>4.5348568618086702</v>
      </c>
      <c r="AB14">
        <v>0</v>
      </c>
      <c r="AC14">
        <v>752469.68406226102</v>
      </c>
      <c r="AD14">
        <v>249.350305174764</v>
      </c>
      <c r="AE14">
        <v>11</v>
      </c>
      <c r="AF14">
        <v>115</v>
      </c>
      <c r="AG14">
        <v>520.70061034952801</v>
      </c>
      <c r="AH14">
        <v>12.395574980993</v>
      </c>
      <c r="AI14">
        <v>5.95373451845674E-4</v>
      </c>
      <c r="AJ14" t="s">
        <v>38</v>
      </c>
      <c r="AK14">
        <v>0.99866814480935395</v>
      </c>
      <c r="AM14">
        <f t="shared" si="1"/>
        <v>5.604969767698543E-4</v>
      </c>
      <c r="AN14">
        <f t="shared" si="2"/>
        <v>3.2991611907778786E-4</v>
      </c>
      <c r="AO14">
        <f t="shared" si="3"/>
        <v>9.5439615610224166E-5</v>
      </c>
      <c r="AP14">
        <f t="shared" si="4"/>
        <v>2.0360141779484647E-4</v>
      </c>
      <c r="AQ14">
        <f t="shared" si="5"/>
        <v>1.2296999805042918E-4</v>
      </c>
      <c r="AR14">
        <f t="shared" si="6"/>
        <v>5.7790350166268204E-4</v>
      </c>
      <c r="AS14">
        <f t="shared" si="7"/>
        <v>-1.6714023765511997E-3</v>
      </c>
      <c r="AT14">
        <f t="shared" si="8"/>
        <v>1.559160773507711E-3</v>
      </c>
      <c r="AU14">
        <f t="shared" si="9"/>
        <v>8.6046898285842624E-5</v>
      </c>
      <c r="AV14">
        <f t="shared" si="10"/>
        <v>6.1404411868062631E-4</v>
      </c>
      <c r="AW14">
        <f t="shared" si="11"/>
        <v>-7.401264295605497E-4</v>
      </c>
      <c r="AX14">
        <f t="shared" si="12"/>
        <v>7.5322561564560118E-4</v>
      </c>
      <c r="AY14">
        <f t="shared" si="13"/>
        <v>6.7539948006371537E-4</v>
      </c>
      <c r="AZ14">
        <f t="shared" si="14"/>
        <v>4.4749799152296848E-4</v>
      </c>
      <c r="BA14">
        <f t="shared" si="15"/>
        <v>-7.5762242666559869E-4</v>
      </c>
      <c r="BB14">
        <f t="shared" si="16"/>
        <v>1.1532373363049571E-3</v>
      </c>
      <c r="BC14">
        <f t="shared" si="17"/>
        <v>8.8264400750786317E-4</v>
      </c>
      <c r="BD14">
        <f t="shared" si="18"/>
        <v>5.6976873020573205E-4</v>
      </c>
      <c r="BE14">
        <f t="shared" si="19"/>
        <v>0</v>
      </c>
      <c r="BF14">
        <f t="shared" si="20"/>
        <v>0</v>
      </c>
      <c r="BG14">
        <f t="shared" si="21"/>
        <v>4.8833742062878525E-3</v>
      </c>
      <c r="BH14">
        <f t="shared" si="22"/>
        <v>6.248277955683737E-2</v>
      </c>
      <c r="BI14">
        <f t="shared" si="23"/>
        <v>-3.4383381336721645E-3</v>
      </c>
      <c r="BJ14">
        <f t="shared" si="24"/>
        <v>2.6999333834410687E-3</v>
      </c>
    </row>
    <row r="15" spans="1:62" x14ac:dyDescent="0.2">
      <c r="A15">
        <v>6</v>
      </c>
      <c r="B15" t="s">
        <v>63</v>
      </c>
      <c r="C15" t="s">
        <v>64</v>
      </c>
      <c r="F15">
        <v>0.26659862294527498</v>
      </c>
      <c r="G15">
        <v>0.26958353057600398</v>
      </c>
      <c r="H15">
        <v>-1.2552557812148799</v>
      </c>
      <c r="I15">
        <v>0.60092690168350404</v>
      </c>
      <c r="J15">
        <v>1.0816692911649299</v>
      </c>
      <c r="K15">
        <v>1.2823085627627699</v>
      </c>
      <c r="L15">
        <v>1.32324074153666</v>
      </c>
      <c r="M15">
        <v>0.76120194710676503</v>
      </c>
      <c r="N15">
        <v>0.23536541564111399</v>
      </c>
      <c r="O15">
        <v>0.67329819096050703</v>
      </c>
      <c r="P15">
        <v>1.3603726051952401</v>
      </c>
      <c r="Q15">
        <v>0.68732467106819295</v>
      </c>
      <c r="R15">
        <v>1.8899670441257199</v>
      </c>
      <c r="S15">
        <v>0.68301033851772597</v>
      </c>
      <c r="X15">
        <v>6.5521869379558799</v>
      </c>
      <c r="Y15">
        <v>74.278367840817197</v>
      </c>
      <c r="Z15">
        <v>-5.6608457169637898</v>
      </c>
      <c r="AA15">
        <v>3.22456136398936</v>
      </c>
      <c r="AB15">
        <v>0</v>
      </c>
      <c r="AC15">
        <v>318017.66406531603</v>
      </c>
      <c r="AD15">
        <v>251.36220035347</v>
      </c>
      <c r="AE15">
        <v>9</v>
      </c>
      <c r="AF15">
        <v>115</v>
      </c>
      <c r="AG15">
        <v>520.72440070693995</v>
      </c>
      <c r="AH15">
        <v>12.4193653384052</v>
      </c>
      <c r="AI15">
        <v>5.8833333298684905E-4</v>
      </c>
      <c r="AJ15" t="s">
        <v>38</v>
      </c>
      <c r="AK15">
        <v>0.99925647814234098</v>
      </c>
      <c r="AM15">
        <f t="shared" si="1"/>
        <v>0</v>
      </c>
      <c r="AN15">
        <f t="shared" si="2"/>
        <v>0</v>
      </c>
      <c r="AO15">
        <f t="shared" si="3"/>
        <v>1.5684885640709787E-4</v>
      </c>
      <c r="AP15">
        <f t="shared" si="4"/>
        <v>1.5860497706214255E-4</v>
      </c>
      <c r="AQ15">
        <f t="shared" si="5"/>
        <v>-7.3850881751316125E-4</v>
      </c>
      <c r="AR15">
        <f t="shared" si="6"/>
        <v>3.5354532694891648E-4</v>
      </c>
      <c r="AS15">
        <f t="shared" si="7"/>
        <v>6.3638209926058565E-4</v>
      </c>
      <c r="AT15">
        <f t="shared" si="8"/>
        <v>7.5442487064779655E-4</v>
      </c>
      <c r="AU15">
        <f t="shared" si="9"/>
        <v>7.7850663581225288E-4</v>
      </c>
      <c r="AV15">
        <f t="shared" si="10"/>
        <v>4.4784047861740224E-4</v>
      </c>
      <c r="AW15">
        <f t="shared" si="11"/>
        <v>1.3847331945397164E-4</v>
      </c>
      <c r="AX15">
        <f t="shared" si="12"/>
        <v>3.9612376878181107E-4</v>
      </c>
      <c r="AY15">
        <f t="shared" si="13"/>
        <v>8.0035254891851855E-4</v>
      </c>
      <c r="AZ15">
        <f t="shared" si="14"/>
        <v>4.0437601457363968E-4</v>
      </c>
      <c r="BA15">
        <f t="shared" si="15"/>
        <v>1.111930610305788E-3</v>
      </c>
      <c r="BB15">
        <f t="shared" si="16"/>
        <v>4.0183774892460977E-4</v>
      </c>
      <c r="BC15">
        <f t="shared" si="17"/>
        <v>0</v>
      </c>
      <c r="BD15">
        <f t="shared" si="18"/>
        <v>0</v>
      </c>
      <c r="BE15">
        <f t="shared" si="19"/>
        <v>0</v>
      </c>
      <c r="BF15">
        <f t="shared" si="20"/>
        <v>0</v>
      </c>
      <c r="BG15">
        <f t="shared" si="21"/>
        <v>3.8548699795604795E-3</v>
      </c>
      <c r="BH15">
        <f t="shared" si="22"/>
        <v>4.3700439720611162E-2</v>
      </c>
      <c r="BI15">
        <f t="shared" si="23"/>
        <v>-3.3304642281856357E-3</v>
      </c>
      <c r="BJ15">
        <f t="shared" si="24"/>
        <v>1.8971169346964803E-3</v>
      </c>
    </row>
    <row r="16" spans="1:62" x14ac:dyDescent="0.2">
      <c r="A16">
        <v>5</v>
      </c>
      <c r="B16" t="s">
        <v>65</v>
      </c>
      <c r="C16" t="s">
        <v>66</v>
      </c>
      <c r="H16">
        <v>-1.1037639270005299</v>
      </c>
      <c r="I16">
        <v>0.70793590333547796</v>
      </c>
      <c r="J16">
        <v>5.7077575351409497E-2</v>
      </c>
      <c r="K16">
        <v>2.2888701253669401</v>
      </c>
      <c r="L16">
        <v>1.1575438097080999</v>
      </c>
      <c r="M16">
        <v>0.90870597451022495</v>
      </c>
      <c r="N16">
        <v>0.31753106020632299</v>
      </c>
      <c r="O16">
        <v>0.69772469312602103</v>
      </c>
      <c r="P16">
        <v>1.2999624509779</v>
      </c>
      <c r="Q16">
        <v>0.74249599542117095</v>
      </c>
      <c r="R16">
        <v>1.2834577195544701</v>
      </c>
      <c r="S16">
        <v>1.5859791964057399</v>
      </c>
      <c r="T16">
        <v>0.162349420401599</v>
      </c>
      <c r="U16">
        <v>0.76171965834028499</v>
      </c>
      <c r="X16">
        <v>5.8901457199243596</v>
      </c>
      <c r="Y16">
        <v>65.663636510911005</v>
      </c>
      <c r="Z16">
        <v>-5.5598026802089997</v>
      </c>
      <c r="AA16">
        <v>2.8548087042767198</v>
      </c>
      <c r="AB16">
        <v>0</v>
      </c>
      <c r="AC16">
        <v>260489.05666102099</v>
      </c>
      <c r="AD16">
        <v>251.82064141276399</v>
      </c>
      <c r="AE16">
        <v>9</v>
      </c>
      <c r="AF16">
        <v>115</v>
      </c>
      <c r="AG16">
        <v>521.64128282552895</v>
      </c>
      <c r="AH16">
        <v>13.3362474569941</v>
      </c>
      <c r="AI16">
        <v>3.7198466147014299E-4</v>
      </c>
      <c r="AJ16" t="s">
        <v>38</v>
      </c>
      <c r="AK16">
        <v>0.99962846280381101</v>
      </c>
      <c r="AM16">
        <f t="shared" si="1"/>
        <v>0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-4.1058325072824774E-4</v>
      </c>
      <c r="AR16">
        <f t="shared" si="6"/>
        <v>2.6334129734480763E-4</v>
      </c>
      <c r="AS16">
        <f t="shared" si="7"/>
        <v>2.1231982544630638E-5</v>
      </c>
      <c r="AT16">
        <f t="shared" si="8"/>
        <v>8.5142457873374499E-4</v>
      </c>
      <c r="AU16">
        <f t="shared" si="9"/>
        <v>4.3058854219112715E-4</v>
      </c>
      <c r="AV16">
        <f t="shared" si="10"/>
        <v>3.3802468430408239E-4</v>
      </c>
      <c r="AW16">
        <f t="shared" si="11"/>
        <v>1.1811668393710466E-4</v>
      </c>
      <c r="AX16">
        <f t="shared" si="12"/>
        <v>2.5954288377184236E-4</v>
      </c>
      <c r="AY16">
        <f t="shared" si="13"/>
        <v>4.835660922509115E-4</v>
      </c>
      <c r="AZ16">
        <f t="shared" si="14"/>
        <v>2.7619712149968114E-4</v>
      </c>
      <c r="BA16">
        <f t="shared" si="15"/>
        <v>4.774265853197113E-4</v>
      </c>
      <c r="BB16">
        <f t="shared" si="16"/>
        <v>5.8995993447367859E-4</v>
      </c>
      <c r="BC16">
        <f t="shared" si="17"/>
        <v>6.0391494187962726E-5</v>
      </c>
      <c r="BD16">
        <f t="shared" si="18"/>
        <v>2.8334802924286388E-4</v>
      </c>
      <c r="BE16">
        <f t="shared" si="19"/>
        <v>0</v>
      </c>
      <c r="BF16">
        <f t="shared" si="20"/>
        <v>0</v>
      </c>
      <c r="BG16">
        <f t="shared" si="21"/>
        <v>2.1910438616358748E-3</v>
      </c>
      <c r="BH16">
        <f t="shared" si="22"/>
        <v>2.442586559840975E-2</v>
      </c>
      <c r="BI16">
        <f t="shared" si="23"/>
        <v>-2.0681613178383383E-3</v>
      </c>
      <c r="BJ16">
        <f t="shared" si="24"/>
        <v>1.0619450494223932E-3</v>
      </c>
    </row>
    <row r="17" spans="1:62" x14ac:dyDescent="0.2">
      <c r="A17">
        <v>2</v>
      </c>
      <c r="B17" t="s">
        <v>67</v>
      </c>
      <c r="C17" t="s">
        <v>68</v>
      </c>
      <c r="F17">
        <v>-5.2788081873751898E-2</v>
      </c>
      <c r="G17">
        <v>0.21055656589962299</v>
      </c>
      <c r="H17">
        <v>-0.71745757145942901</v>
      </c>
      <c r="I17">
        <v>0.31236541629613801</v>
      </c>
      <c r="X17">
        <v>2.77040942688439</v>
      </c>
      <c r="Y17">
        <v>21.2782488799512</v>
      </c>
      <c r="Z17">
        <v>-5.0830771774564099</v>
      </c>
      <c r="AA17">
        <v>0.964730928770822</v>
      </c>
      <c r="AB17">
        <v>0</v>
      </c>
      <c r="AC17">
        <v>19729.874075898799</v>
      </c>
      <c r="AD17">
        <v>256.821845050104</v>
      </c>
      <c r="AE17">
        <v>4</v>
      </c>
      <c r="AF17">
        <v>115</v>
      </c>
      <c r="AG17">
        <v>521.64369010020698</v>
      </c>
      <c r="AH17">
        <v>13.3386547316729</v>
      </c>
      <c r="AI17">
        <v>3.7153719618889002E-4</v>
      </c>
      <c r="AJ17" t="s">
        <v>38</v>
      </c>
      <c r="AK17">
        <v>1</v>
      </c>
      <c r="AM17">
        <f t="shared" si="1"/>
        <v>0</v>
      </c>
      <c r="AN17">
        <f t="shared" si="2"/>
        <v>0</v>
      </c>
      <c r="AO17">
        <f t="shared" si="3"/>
        <v>-1.9612735931563347E-5</v>
      </c>
      <c r="AP17">
        <f t="shared" si="4"/>
        <v>7.8229596133507181E-5</v>
      </c>
      <c r="AQ17">
        <f t="shared" si="5"/>
        <v>-2.6656217448452646E-4</v>
      </c>
      <c r="AR17">
        <f t="shared" si="6"/>
        <v>1.1605537095704254E-4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  <c r="BC17">
        <f t="shared" si="17"/>
        <v>0</v>
      </c>
      <c r="BD17">
        <f t="shared" si="18"/>
        <v>0</v>
      </c>
      <c r="BE17">
        <f t="shared" si="19"/>
        <v>0</v>
      </c>
      <c r="BF17">
        <f t="shared" si="20"/>
        <v>0</v>
      </c>
      <c r="BG17">
        <f t="shared" si="21"/>
        <v>1.029310150759896E-3</v>
      </c>
      <c r="BH17">
        <f t="shared" si="22"/>
        <v>7.9056609286664581E-3</v>
      </c>
      <c r="BI17">
        <f t="shared" si="23"/>
        <v>-1.8885522425238915E-3</v>
      </c>
      <c r="BJ17">
        <f t="shared" si="24"/>
        <v>3.58433424352215E-4</v>
      </c>
    </row>
    <row r="21" spans="1:62" x14ac:dyDescent="0.2">
      <c r="AL21" t="s">
        <v>69</v>
      </c>
    </row>
    <row r="22" spans="1:62" x14ac:dyDescent="0.2">
      <c r="AL22" t="s">
        <v>70</v>
      </c>
      <c r="AM22">
        <f>SUM(AM3:AM19)</f>
        <v>8.4587793100238576E-2</v>
      </c>
      <c r="AN22">
        <f>SUM(AN3:AN19)</f>
        <v>6.5044842201176595E-2</v>
      </c>
      <c r="AO22">
        <f t="shared" ref="AO22:BF22" si="25">SUM(AO3:AO19)</f>
        <v>0.10539335458309634</v>
      </c>
      <c r="AP22">
        <f t="shared" si="25"/>
        <v>6.0150848589416092E-2</v>
      </c>
      <c r="AQ22">
        <f t="shared" si="25"/>
        <v>-0.38959523129523249</v>
      </c>
      <c r="AR22">
        <f t="shared" si="25"/>
        <v>0.36330242466534818</v>
      </c>
      <c r="AS22">
        <f t="shared" si="25"/>
        <v>0.15767907637467393</v>
      </c>
      <c r="AT22">
        <f t="shared" si="25"/>
        <v>0.3845753964962727</v>
      </c>
      <c r="AU22">
        <f t="shared" si="25"/>
        <v>0.33764385559494664</v>
      </c>
      <c r="AV22">
        <f t="shared" si="25"/>
        <v>0.2155872985685138</v>
      </c>
      <c r="AW22">
        <f t="shared" si="25"/>
        <v>7.7662720261948051E-2</v>
      </c>
      <c r="AX22">
        <f t="shared" si="25"/>
        <v>0.18623760636477721</v>
      </c>
      <c r="AY22">
        <f t="shared" si="25"/>
        <v>0.3562280972523158</v>
      </c>
      <c r="AZ22">
        <f t="shared" si="25"/>
        <v>0.19032540073133269</v>
      </c>
      <c r="BA22">
        <f t="shared" si="25"/>
        <v>0.59970024500442987</v>
      </c>
      <c r="BB22">
        <f t="shared" si="25"/>
        <v>0.22946247012313892</v>
      </c>
      <c r="BC22">
        <f t="shared" si="25"/>
        <v>0.28905957119019349</v>
      </c>
      <c r="BD22">
        <f t="shared" si="25"/>
        <v>0.15931868807385344</v>
      </c>
      <c r="BE22">
        <f t="shared" si="25"/>
        <v>7.9082676006102899</v>
      </c>
      <c r="BF22">
        <f t="shared" si="25"/>
        <v>144.5789476192482</v>
      </c>
      <c r="BG22">
        <f>SUM(BG2:BG19)</f>
        <v>6.358321355970519</v>
      </c>
      <c r="BH22">
        <f>SUM(BH2:BH19)</f>
        <v>75.166769704128342</v>
      </c>
    </row>
    <row r="24" spans="1:62" x14ac:dyDescent="0.2">
      <c r="AM24" t="s">
        <v>71</v>
      </c>
      <c r="AN24" t="s">
        <v>72</v>
      </c>
      <c r="AO24" t="s">
        <v>73</v>
      </c>
      <c r="AP24" t="s">
        <v>74</v>
      </c>
      <c r="AQ24" t="s">
        <v>75</v>
      </c>
      <c r="AR24" t="s">
        <v>76</v>
      </c>
      <c r="AS24" t="s">
        <v>77</v>
      </c>
      <c r="AT24" t="s">
        <v>74</v>
      </c>
      <c r="AU24" t="s">
        <v>75</v>
      </c>
      <c r="AV24" t="s">
        <v>76</v>
      </c>
      <c r="AW24" t="s">
        <v>78</v>
      </c>
    </row>
    <row r="26" spans="1:62" x14ac:dyDescent="0.2">
      <c r="AL26" t="s">
        <v>79</v>
      </c>
      <c r="AM26">
        <f>AM22</f>
        <v>8.4587793100238576E-2</v>
      </c>
      <c r="AN26">
        <f>AN22</f>
        <v>6.5044842201176595E-2</v>
      </c>
      <c r="AO26">
        <f>1.95*AN26</f>
        <v>0.12683744229229435</v>
      </c>
      <c r="AP26">
        <f>AM26-AO26</f>
        <v>-4.2249649192055774E-2</v>
      </c>
      <c r="AQ26">
        <f>AM26+AO26</f>
        <v>0.21142523539253294</v>
      </c>
      <c r="AS26">
        <f>1.99*AN26</f>
        <v>0.12943923598034143</v>
      </c>
      <c r="AT26">
        <f>AM26-AS26</f>
        <v>-4.4851442880102857E-2</v>
      </c>
      <c r="AU26">
        <f>AM26+AS26</f>
        <v>0.21402702908058002</v>
      </c>
    </row>
    <row r="27" spans="1:62" x14ac:dyDescent="0.2">
      <c r="AL27" t="s">
        <v>81</v>
      </c>
      <c r="AM27">
        <f>AO22</f>
        <v>0.10539335458309634</v>
      </c>
      <c r="AN27">
        <f>AP22</f>
        <v>6.0150848589416092E-2</v>
      </c>
      <c r="AO27">
        <f t="shared" ref="AO27:AO34" si="26">1.95*AN27</f>
        <v>0.11729415474936138</v>
      </c>
      <c r="AP27">
        <f t="shared" ref="AP27:AP38" si="27">AM27-AO27</f>
        <v>-1.1900800166265033E-2</v>
      </c>
      <c r="AQ27">
        <f t="shared" ref="AQ27:AQ38" si="28">AM27+AO27</f>
        <v>0.22268750933245773</v>
      </c>
      <c r="AS27">
        <f t="shared" ref="AS27:AS38" si="29">1.99*AN27</f>
        <v>0.11970018869293803</v>
      </c>
      <c r="AT27">
        <f t="shared" ref="AT27:AT38" si="30">AM27-AS27</f>
        <v>-1.4306834109841682E-2</v>
      </c>
      <c r="AU27">
        <f t="shared" ref="AU27:AU38" si="31">AM27+AS27</f>
        <v>0.22509354327603437</v>
      </c>
    </row>
    <row r="28" spans="1:62" x14ac:dyDescent="0.2">
      <c r="AL28" t="s">
        <v>82</v>
      </c>
      <c r="AM28">
        <f>AQ22</f>
        <v>-0.38959523129523249</v>
      </c>
      <c r="AN28">
        <f>AR22</f>
        <v>0.36330242466534818</v>
      </c>
      <c r="AO28">
        <f t="shared" si="26"/>
        <v>0.70843972809742894</v>
      </c>
      <c r="AP28">
        <f t="shared" si="27"/>
        <v>-1.0980349593926615</v>
      </c>
      <c r="AQ28">
        <f t="shared" si="28"/>
        <v>0.31884449680219645</v>
      </c>
      <c r="AS28">
        <f t="shared" si="29"/>
        <v>0.7229718250840429</v>
      </c>
      <c r="AT28">
        <f t="shared" si="30"/>
        <v>-1.1125670563792753</v>
      </c>
      <c r="AU28">
        <f t="shared" si="31"/>
        <v>0.3333765937888104</v>
      </c>
    </row>
    <row r="29" spans="1:62" x14ac:dyDescent="0.2">
      <c r="AL29" t="s">
        <v>83</v>
      </c>
      <c r="AM29">
        <f>AS22</f>
        <v>0.15767907637467393</v>
      </c>
      <c r="AN29">
        <f>AT22</f>
        <v>0.3845753964962727</v>
      </c>
      <c r="AO29">
        <f t="shared" si="26"/>
        <v>0.74992202316773171</v>
      </c>
      <c r="AP29">
        <f>AM29-AO29</f>
        <v>-0.59224294679305778</v>
      </c>
      <c r="AQ29">
        <f t="shared" si="28"/>
        <v>0.90760109954240564</v>
      </c>
      <c r="AS29">
        <f t="shared" si="29"/>
        <v>0.76530503902758262</v>
      </c>
      <c r="AT29">
        <f t="shared" si="30"/>
        <v>-0.60762596265290869</v>
      </c>
      <c r="AU29">
        <f t="shared" si="31"/>
        <v>0.92298411540225656</v>
      </c>
    </row>
    <row r="30" spans="1:62" x14ac:dyDescent="0.2">
      <c r="AL30" t="s">
        <v>84</v>
      </c>
      <c r="AM30">
        <f>AU22</f>
        <v>0.33764385559494664</v>
      </c>
      <c r="AN30">
        <f>AV22</f>
        <v>0.2155872985685138</v>
      </c>
      <c r="AO30">
        <f t="shared" si="26"/>
        <v>0.42039523220860192</v>
      </c>
      <c r="AP30">
        <f t="shared" si="27"/>
        <v>-8.2751376613655281E-2</v>
      </c>
      <c r="AQ30">
        <f t="shared" si="28"/>
        <v>0.75803908780354856</v>
      </c>
      <c r="AS30">
        <f t="shared" si="29"/>
        <v>0.42901872415134246</v>
      </c>
      <c r="AT30">
        <f t="shared" si="30"/>
        <v>-9.1374868556395816E-2</v>
      </c>
      <c r="AU30">
        <f t="shared" si="31"/>
        <v>0.76666257974628915</v>
      </c>
    </row>
    <row r="31" spans="1:62" x14ac:dyDescent="0.2">
      <c r="AL31" t="s">
        <v>85</v>
      </c>
      <c r="AM31">
        <f>AW22</f>
        <v>7.7662720261948051E-2</v>
      </c>
      <c r="AN31">
        <f>AX22</f>
        <v>0.18623760636477721</v>
      </c>
      <c r="AO31">
        <f t="shared" si="26"/>
        <v>0.36316333241131554</v>
      </c>
      <c r="AP31">
        <f t="shared" si="27"/>
        <v>-0.28550061214936751</v>
      </c>
      <c r="AQ31">
        <f t="shared" si="28"/>
        <v>0.44082605267326358</v>
      </c>
      <c r="AS31">
        <f t="shared" si="29"/>
        <v>0.37061283666590666</v>
      </c>
      <c r="AT31">
        <f t="shared" si="30"/>
        <v>-0.29295011640395863</v>
      </c>
      <c r="AU31">
        <f t="shared" si="31"/>
        <v>0.4482755569278547</v>
      </c>
    </row>
    <row r="32" spans="1:62" x14ac:dyDescent="0.2">
      <c r="AL32" t="s">
        <v>86</v>
      </c>
      <c r="AM32">
        <f>AY22</f>
        <v>0.3562280972523158</v>
      </c>
      <c r="AN32">
        <f>AZ22</f>
        <v>0.19032540073133269</v>
      </c>
      <c r="AO32">
        <f t="shared" si="26"/>
        <v>0.37113453142609876</v>
      </c>
      <c r="AP32">
        <f t="shared" si="27"/>
        <v>-1.4906434173782956E-2</v>
      </c>
      <c r="AQ32">
        <f t="shared" si="28"/>
        <v>0.7273626286784145</v>
      </c>
      <c r="AS32">
        <f t="shared" si="29"/>
        <v>0.37874754745535205</v>
      </c>
      <c r="AT32">
        <f t="shared" si="30"/>
        <v>-2.2519450203036251E-2</v>
      </c>
      <c r="AU32">
        <f t="shared" si="31"/>
        <v>0.73497564470766785</v>
      </c>
    </row>
    <row r="33" spans="38:48" x14ac:dyDescent="0.2">
      <c r="AL33" t="s">
        <v>87</v>
      </c>
      <c r="AM33">
        <f>BA22</f>
        <v>0.59970024500442987</v>
      </c>
      <c r="AN33">
        <f>BB22</f>
        <v>0.22946247012313892</v>
      </c>
      <c r="AO33">
        <f t="shared" si="26"/>
        <v>0.44745181674012086</v>
      </c>
      <c r="AP33">
        <f>AM33-AO33</f>
        <v>0.15224842826430901</v>
      </c>
      <c r="AQ33">
        <f>AM33+AO33</f>
        <v>1.0471520617445507</v>
      </c>
      <c r="AR33" t="s">
        <v>80</v>
      </c>
      <c r="AS33">
        <f t="shared" si="29"/>
        <v>0.45663031554504646</v>
      </c>
      <c r="AT33">
        <f t="shared" si="30"/>
        <v>0.1430699294593834</v>
      </c>
      <c r="AU33">
        <f t="shared" si="31"/>
        <v>1.0563305605494764</v>
      </c>
      <c r="AV33" t="s">
        <v>80</v>
      </c>
    </row>
    <row r="34" spans="38:48" x14ac:dyDescent="0.2">
      <c r="AL34" t="s">
        <v>88</v>
      </c>
      <c r="AM34">
        <f>BC22</f>
        <v>0.28905957119019349</v>
      </c>
      <c r="AN34">
        <f>BD22</f>
        <v>0.15931868807385344</v>
      </c>
      <c r="AO34">
        <f t="shared" si="26"/>
        <v>0.31067144174401418</v>
      </c>
      <c r="AP34">
        <f>AM34-AO34</f>
        <v>-2.1611870553820689E-2</v>
      </c>
      <c r="AQ34">
        <f>AM34+AO34</f>
        <v>0.59973101293420772</v>
      </c>
      <c r="AS34">
        <f>1.99*AN34</f>
        <v>0.31704418926696831</v>
      </c>
      <c r="AT34">
        <f t="shared" si="30"/>
        <v>-2.7984618076774825E-2</v>
      </c>
      <c r="AU34">
        <f t="shared" si="31"/>
        <v>0.60610376045716174</v>
      </c>
    </row>
    <row r="37" spans="38:48" x14ac:dyDescent="0.2">
      <c r="AL37" t="s">
        <v>89</v>
      </c>
      <c r="AM37">
        <f>BE22</f>
        <v>7.9082676006102899</v>
      </c>
      <c r="AN37">
        <f>BF22</f>
        <v>144.5789476192482</v>
      </c>
      <c r="AO37">
        <f t="shared" ref="AO37:AO38" si="32">1.95*AN37</f>
        <v>281.92894785753396</v>
      </c>
      <c r="AP37">
        <f t="shared" si="27"/>
        <v>-274.02068025692364</v>
      </c>
      <c r="AQ37">
        <f t="shared" si="28"/>
        <v>289.83721545814427</v>
      </c>
      <c r="AS37">
        <f t="shared" si="29"/>
        <v>287.71210576230391</v>
      </c>
      <c r="AT37">
        <f t="shared" si="30"/>
        <v>-279.80383816169359</v>
      </c>
      <c r="AU37">
        <f t="shared" si="31"/>
        <v>295.62037336291422</v>
      </c>
    </row>
    <row r="38" spans="38:48" x14ac:dyDescent="0.2">
      <c r="AL38" t="s">
        <v>90</v>
      </c>
      <c r="AM38">
        <f>BG22</f>
        <v>6.358321355970519</v>
      </c>
      <c r="AN38">
        <f>BH22</f>
        <v>75.166769704128342</v>
      </c>
      <c r="AO38">
        <f t="shared" si="32"/>
        <v>146.57520092305026</v>
      </c>
      <c r="AP38">
        <f t="shared" si="27"/>
        <v>-140.21687956707973</v>
      </c>
      <c r="AQ38">
        <f t="shared" si="28"/>
        <v>152.93352227902079</v>
      </c>
      <c r="AS38">
        <f t="shared" si="29"/>
        <v>149.5818717112154</v>
      </c>
      <c r="AT38">
        <f t="shared" si="30"/>
        <v>-143.22355035524487</v>
      </c>
      <c r="AU38">
        <f t="shared" si="31"/>
        <v>155.94019306718593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ModelsCovs_maskedcivet_pop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2016-03-24T22:33:28Z</dcterms:created>
  <dcterms:modified xsi:type="dcterms:W3CDTF">2016-03-31T19:24:02Z</dcterms:modified>
</cp:coreProperties>
</file>