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"/>
    </mc:Choice>
  </mc:AlternateContent>
  <bookViews>
    <workbookView xWindow="0" yWindow="460" windowWidth="25520" windowHeight="15540" tabRatio="500"/>
  </bookViews>
  <sheets>
    <sheet name="ModelsCovs_maskedpalmcivet_CAM_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21" i="1"/>
  <c r="AL25" i="1"/>
  <c r="AM2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21" i="1"/>
  <c r="AK25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21" i="1"/>
  <c r="AK35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21" i="1"/>
  <c r="AL35" i="1"/>
  <c r="AQ35" i="1"/>
  <c r="AS35" i="1"/>
  <c r="AR35" i="1"/>
  <c r="AM35" i="1"/>
  <c r="AO35" i="1"/>
  <c r="AN35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21" i="1"/>
  <c r="AK34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21" i="1"/>
  <c r="AL34" i="1"/>
  <c r="AQ34" i="1"/>
  <c r="AS34" i="1"/>
  <c r="AR34" i="1"/>
  <c r="AM34" i="1"/>
  <c r="AO34" i="1"/>
  <c r="AN34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21" i="1"/>
  <c r="AK3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1" i="1"/>
  <c r="AL32" i="1"/>
  <c r="AQ32" i="1"/>
  <c r="AS32" i="1"/>
  <c r="AR32" i="1"/>
  <c r="AM32" i="1"/>
  <c r="AO32" i="1"/>
  <c r="AN3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21" i="1"/>
  <c r="AK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21" i="1"/>
  <c r="AL31" i="1"/>
  <c r="AQ31" i="1"/>
  <c r="AS31" i="1"/>
  <c r="AR31" i="1"/>
  <c r="AM31" i="1"/>
  <c r="AO31" i="1"/>
  <c r="AN3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21" i="1"/>
  <c r="AK3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21" i="1"/>
  <c r="AL30" i="1"/>
  <c r="AQ30" i="1"/>
  <c r="AS30" i="1"/>
  <c r="AR30" i="1"/>
  <c r="AM30" i="1"/>
  <c r="AO30" i="1"/>
  <c r="AN3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21" i="1"/>
  <c r="AK2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21" i="1"/>
  <c r="AL29" i="1"/>
  <c r="AQ29" i="1"/>
  <c r="AS29" i="1"/>
  <c r="AR29" i="1"/>
  <c r="AM29" i="1"/>
  <c r="AO29" i="1"/>
  <c r="AN29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21" i="1"/>
  <c r="AK28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21" i="1"/>
  <c r="AL28" i="1"/>
  <c r="AQ28" i="1"/>
  <c r="AS28" i="1"/>
  <c r="AR28" i="1"/>
  <c r="AM28" i="1"/>
  <c r="AO28" i="1"/>
  <c r="AN2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21" i="1"/>
  <c r="AK27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21" i="1"/>
  <c r="AL27" i="1"/>
  <c r="AQ27" i="1"/>
  <c r="AS27" i="1"/>
  <c r="AR27" i="1"/>
  <c r="AM27" i="1"/>
  <c r="AO27" i="1"/>
  <c r="AN27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21" i="1"/>
  <c r="AK26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21" i="1"/>
  <c r="AL26" i="1"/>
  <c r="AQ26" i="1"/>
  <c r="AS26" i="1"/>
  <c r="AR26" i="1"/>
  <c r="AM26" i="1"/>
  <c r="AO26" i="1"/>
  <c r="AN26" i="1"/>
  <c r="AQ25" i="1"/>
  <c r="AS25" i="1"/>
  <c r="AR25" i="1"/>
  <c r="AO25" i="1"/>
  <c r="AN25" i="1"/>
</calcChain>
</file>

<file path=xl/sharedStrings.xml><?xml version="1.0" encoding="utf-8"?>
<sst xmlns="http://schemas.openxmlformats.org/spreadsheetml/2006/main" count="130" uniqueCount="87">
  <si>
    <t>model</t>
  </si>
  <si>
    <t>formula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</si>
  <si>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</si>
  <si>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</si>
  <si>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</si>
  <si>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</si>
  <si>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</si>
  <si>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</si>
  <si>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</si>
  <si>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</si>
  <si>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</si>
  <si>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</si>
  <si>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</si>
  <si>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</si>
  <si>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</si>
  <si>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</si>
  <si>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</si>
  <si>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</si>
  <si>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</si>
  <si>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</si>
  <si>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</si>
  <si>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</si>
  <si>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</si>
  <si>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</si>
  <si>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</si>
  <si>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</si>
  <si>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</si>
  <si>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</si>
  <si>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</si>
  <si>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</si>
  <si>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</si>
  <si>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</si>
  <si>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</si>
  <si>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</si>
  <si>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m013</t>
  </si>
  <si>
    <t>NA</t>
  </si>
  <si>
    <t>m012</t>
  </si>
  <si>
    <t>~camhours + cam_angle ~ ele.s + dis.s + PAS</t>
  </si>
  <si>
    <t>m017</t>
  </si>
  <si>
    <t>~camhours + cam_angle ~ 1</t>
  </si>
  <si>
    <t>m010</t>
  </si>
  <si>
    <t>~camhours + cam_angle ~ ele.s</t>
  </si>
  <si>
    <t>m016</t>
  </si>
  <si>
    <t>~camhours + cam_angle ~ dis.s</t>
  </si>
  <si>
    <t>m011</t>
  </si>
  <si>
    <t>~camhours + cam_angle ~ ele.s + dis.s</t>
  </si>
  <si>
    <t>m006</t>
  </si>
  <si>
    <t>~camhours ~ dis.s + PAS</t>
  </si>
  <si>
    <t>m005</t>
  </si>
  <si>
    <t>~camhours ~ PAS</t>
  </si>
  <si>
    <t>m009</t>
  </si>
  <si>
    <t>~camhours ~ 1</t>
  </si>
  <si>
    <t>m001</t>
  </si>
  <si>
    <t>~1 ~ 1</t>
  </si>
  <si>
    <t>m007</t>
  </si>
  <si>
    <t>~camhours ~ ele.s + PAS</t>
  </si>
  <si>
    <t>m004</t>
  </si>
  <si>
    <t>~camhours ~ ele.s + dis.s + PAS</t>
  </si>
  <si>
    <t>m002</t>
  </si>
  <si>
    <t>~camhours ~ ele.s</t>
  </si>
  <si>
    <t>m008</t>
  </si>
  <si>
    <t>~camhours ~ dis.s</t>
  </si>
  <si>
    <t>m003</t>
  </si>
  <si>
    <t>~camhours ~ ele.s + dis.s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</si>
  <si>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</si>
  <si>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</si>
  <si>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</si>
  <si>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</si>
  <si>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</si>
  <si>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</si>
  <si>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</si>
  <si>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</si>
  <si>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</si>
  <si>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</si>
  <si>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</si>
  <si>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*</t>
  </si>
  <si>
    <t>P</t>
  </si>
  <si>
    <t>Elevation</t>
  </si>
  <si>
    <t>PABulong</t>
  </si>
  <si>
    <t>Palvshiling</t>
  </si>
  <si>
    <t>PAMangao</t>
  </si>
  <si>
    <t>PAMengla</t>
  </si>
  <si>
    <t>PAMengsong</t>
  </si>
  <si>
    <t>PANBH</t>
  </si>
  <si>
    <t>Cam_angle</t>
  </si>
  <si>
    <t>camhour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</si>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</sst>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abSelected="1" topLeftCell="C2" workbookViewId="0">
      <selection activeCell="C2" sqref="C2"/>
    </sheetView>
  </sheetViews>
  <sheetFormatPr baseColWidth="10" defaultRowHeight="16" x14ac:dyDescent="0.2"/>
  <cols>
    <col min="3" max="3" width="36.6640625" customWidth="1"/>
    <col min="4" max="4" width="17.33203125" customWidth="1"/>
    <col min="36" max="36" width="13.33203125" customWidth="1"/>
  </cols>
  <sheetData>
    <row r="1" spans="1:5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</row>
    <row r="2" spans="1:56" x14ac:dyDescent="0.2">
      <c r="A2">
        <v>13</v>
      </c>
      <c r="B2" t="s">
        <v>34</v>
      </c>
      <c r="C2" t="s">
        <v>86</v>
      </c>
      <c r="H2">
        <v>-0.86570936002346399</v>
      </c>
      <c r="I2">
        <v>0.66478359723598102</v>
      </c>
      <c r="J2">
        <v>0.37976108889548099</v>
      </c>
      <c r="K2">
        <v>1.1194036653092401</v>
      </c>
      <c r="L2">
        <v>1.1788873082233799</v>
      </c>
      <c r="M2">
        <v>0.75043327403660998</v>
      </c>
      <c r="N2">
        <v>0.30429230162253601</v>
      </c>
      <c r="O2">
        <v>0.66927469716571197</v>
      </c>
      <c r="P2">
        <v>1.2654717455879301</v>
      </c>
      <c r="Q2">
        <v>0.67940084919952304</v>
      </c>
      <c r="R2">
        <v>2.0423903135995798</v>
      </c>
      <c r="S2">
        <v>0.601483257452607</v>
      </c>
      <c r="T2">
        <v>14.4012740904108</v>
      </c>
      <c r="U2">
        <v>433.18829435097501</v>
      </c>
      <c r="V2">
        <v>10.3141050626386</v>
      </c>
      <c r="W2">
        <v>155.85256534724201</v>
      </c>
      <c r="X2">
        <v>-20.417105518164501</v>
      </c>
      <c r="Y2">
        <v>433.262456224103</v>
      </c>
      <c r="Z2">
        <v>0</v>
      </c>
      <c r="AA2">
        <v>33326100.986347999</v>
      </c>
      <c r="AB2">
        <v>245.55636962176399</v>
      </c>
      <c r="AC2">
        <v>9</v>
      </c>
      <c r="AD2">
        <v>115</v>
      </c>
      <c r="AE2">
        <v>509.11273924352798</v>
      </c>
      <c r="AF2">
        <v>0</v>
      </c>
      <c r="AG2">
        <v>0.483451337060193</v>
      </c>
      <c r="AH2" t="s">
        <v>35</v>
      </c>
      <c r="AI2">
        <v>0.483451337060193</v>
      </c>
      <c r="AK2">
        <f>D2*$AG2</f>
        <v>0</v>
      </c>
      <c r="AL2">
        <f t="shared" ref="AL2:BD15" si="0">E2*$AG2</f>
        <v>0</v>
      </c>
      <c r="AM2">
        <f t="shared" si="0"/>
        <v>0</v>
      </c>
      <c r="AN2">
        <f t="shared" si="0"/>
        <v>0</v>
      </c>
      <c r="AO2">
        <f t="shared" si="0"/>
        <v>-0.41852834760886765</v>
      </c>
      <c r="AP2">
        <f t="shared" si="0"/>
        <v>0.32139051893941983</v>
      </c>
      <c r="AQ2">
        <f t="shared" si="0"/>
        <v>0.18359600618995509</v>
      </c>
      <c r="AR2">
        <f t="shared" si="0"/>
        <v>0.54117719870383285</v>
      </c>
      <c r="AS2">
        <f t="shared" si="0"/>
        <v>0.56993464540388494</v>
      </c>
      <c r="AT2">
        <f t="shared" si="0"/>
        <v>0.36279796970745731</v>
      </c>
      <c r="AU2">
        <f t="shared" si="0"/>
        <v>0.14711052007653858</v>
      </c>
      <c r="AV2">
        <f t="shared" si="0"/>
        <v>0.32356174720531922</v>
      </c>
      <c r="AW2">
        <f t="shared" si="0"/>
        <v>0.61179400741638124</v>
      </c>
      <c r="AX2">
        <f t="shared" si="0"/>
        <v>0.32845724894533995</v>
      </c>
      <c r="AY2">
        <f t="shared" si="0"/>
        <v>0.98739632790850373</v>
      </c>
      <c r="AZ2">
        <f t="shared" si="0"/>
        <v>0.29078788503478314</v>
      </c>
      <c r="BA2">
        <f t="shared" si="0"/>
        <v>6.9623152143794158</v>
      </c>
      <c r="BB2">
        <f t="shared" si="0"/>
        <v>209.42546010280333</v>
      </c>
      <c r="BC2">
        <f t="shared" si="0"/>
        <v>4.9863678831119369</v>
      </c>
      <c r="BD2">
        <f t="shared" si="0"/>
        <v>75.347131101385244</v>
      </c>
    </row>
    <row r="3" spans="1:56" x14ac:dyDescent="0.2">
      <c r="A3">
        <v>12</v>
      </c>
      <c r="B3" t="s">
        <v>36</v>
      </c>
      <c r="C3" t="s">
        <v>37</v>
      </c>
      <c r="D3">
        <v>0.594083812063114</v>
      </c>
      <c r="E3">
        <v>0.431040896047583</v>
      </c>
      <c r="F3">
        <v>5.61735072648165E-2</v>
      </c>
      <c r="G3">
        <v>0.31901782752538199</v>
      </c>
      <c r="H3">
        <v>-0.38108775864712702</v>
      </c>
      <c r="I3">
        <v>0.84502296273409505</v>
      </c>
      <c r="J3">
        <v>0.64758530958986205</v>
      </c>
      <c r="K3">
        <v>1.2800820828844399</v>
      </c>
      <c r="L3">
        <v>1.06465308998166</v>
      </c>
      <c r="M3">
        <v>0.75992809185094901</v>
      </c>
      <c r="N3">
        <v>-0.83620144288963105</v>
      </c>
      <c r="O3">
        <v>1.0681863006843599</v>
      </c>
      <c r="P3">
        <v>1.47463396472974</v>
      </c>
      <c r="Q3">
        <v>0.68620176804967603</v>
      </c>
      <c r="R3">
        <v>1.88290397861152</v>
      </c>
      <c r="S3">
        <v>0.73088253892177601</v>
      </c>
      <c r="T3">
        <v>11.6809367389353</v>
      </c>
      <c r="U3">
        <v>105.60308170229101</v>
      </c>
      <c r="V3">
        <v>8.8213763368877895</v>
      </c>
      <c r="W3">
        <v>110.521054967059</v>
      </c>
      <c r="X3">
        <v>-17.8316702570765</v>
      </c>
      <c r="Y3">
        <v>105.713671546672</v>
      </c>
      <c r="Z3">
        <v>0</v>
      </c>
      <c r="AA3">
        <v>2107274.3956117402</v>
      </c>
      <c r="AB3">
        <v>243.73375869725399</v>
      </c>
      <c r="AC3">
        <v>11</v>
      </c>
      <c r="AD3">
        <v>115</v>
      </c>
      <c r="AE3">
        <v>509.46751739450798</v>
      </c>
      <c r="AF3">
        <v>0.35477815097965498</v>
      </c>
      <c r="AG3">
        <v>0.40486820204721902</v>
      </c>
      <c r="AH3" t="s">
        <v>35</v>
      </c>
      <c r="AI3">
        <v>0.88831953910741202</v>
      </c>
      <c r="AK3">
        <f t="shared" ref="AK3:AS16" si="1">D3*$AG3</f>
        <v>0.24052564485535094</v>
      </c>
      <c r="AL3">
        <f t="shared" si="0"/>
        <v>0.17451475259160718</v>
      </c>
      <c r="AM3">
        <f t="shared" si="0"/>
        <v>2.2742866888992651E-2</v>
      </c>
      <c r="AN3">
        <f t="shared" si="0"/>
        <v>0.12916017425121123</v>
      </c>
      <c r="AO3">
        <f t="shared" si="0"/>
        <v>-0.15429031566566687</v>
      </c>
      <c r="AP3">
        <f t="shared" si="0"/>
        <v>0.34212292761076724</v>
      </c>
      <c r="AQ3">
        <f t="shared" si="0"/>
        <v>0.26218669996583915</v>
      </c>
      <c r="AR3">
        <f t="shared" si="0"/>
        <v>0.51826453137028239</v>
      </c>
      <c r="AS3">
        <f t="shared" si="0"/>
        <v>0.43104418234489078</v>
      </c>
      <c r="AT3">
        <f t="shared" si="0"/>
        <v>0.30767072023286762</v>
      </c>
      <c r="AU3">
        <f t="shared" si="0"/>
        <v>-0.33855137473201524</v>
      </c>
      <c r="AV3">
        <f t="shared" si="0"/>
        <v>0.4324746670095469</v>
      </c>
      <c r="AW3">
        <f t="shared" si="0"/>
        <v>0.59703240197789198</v>
      </c>
      <c r="AX3">
        <f t="shared" si="0"/>
        <v>0.27782127607189516</v>
      </c>
      <c r="AY3">
        <f t="shared" si="0"/>
        <v>0.76232794844800145</v>
      </c>
      <c r="AZ3">
        <f t="shared" si="0"/>
        <v>0.29591109944096605</v>
      </c>
      <c r="BA3">
        <f t="shared" si="0"/>
        <v>4.7292398557200404</v>
      </c>
      <c r="BB3">
        <f t="shared" si="0"/>
        <v>42.755329819452136</v>
      </c>
      <c r="BC3">
        <f t="shared" si="0"/>
        <v>3.5714947770976422</v>
      </c>
      <c r="BD3">
        <f t="shared" si="0"/>
        <v>44.746460812875043</v>
      </c>
    </row>
    <row r="4" spans="1:56" x14ac:dyDescent="0.2">
      <c r="A4">
        <v>15</v>
      </c>
      <c r="B4" t="s">
        <v>38</v>
      </c>
      <c r="C4" t="s">
        <v>39</v>
      </c>
      <c r="H4">
        <v>-0.529681352690617</v>
      </c>
      <c r="I4">
        <v>0.32231215879667102</v>
      </c>
      <c r="T4">
        <v>7.9512163944726604</v>
      </c>
      <c r="U4">
        <v>21.178451320448801</v>
      </c>
      <c r="V4">
        <v>2.4402235749439898</v>
      </c>
      <c r="W4">
        <v>18.057618640812699</v>
      </c>
      <c r="X4">
        <v>-13.058227279659899</v>
      </c>
      <c r="Y4">
        <v>21.1939984462899</v>
      </c>
      <c r="Z4">
        <v>0</v>
      </c>
      <c r="AA4">
        <v>60049.531723790999</v>
      </c>
      <c r="AB4">
        <v>252.83917830623199</v>
      </c>
      <c r="AC4">
        <v>4</v>
      </c>
      <c r="AD4">
        <v>115</v>
      </c>
      <c r="AE4">
        <v>513.67835661246397</v>
      </c>
      <c r="AF4">
        <v>4.5656173689360999</v>
      </c>
      <c r="AG4">
        <v>4.9310743496139398E-2</v>
      </c>
      <c r="AH4" t="s">
        <v>35</v>
      </c>
      <c r="AI4">
        <v>0.93763028260355097</v>
      </c>
      <c r="AK4">
        <f t="shared" si="1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-2.611898131721516E-2</v>
      </c>
      <c r="AP4">
        <f t="shared" si="0"/>
        <v>1.5893452188109593E-2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0.39208039211013967</v>
      </c>
      <c r="BB4">
        <f t="shared" si="0"/>
        <v>1.0443251807081255</v>
      </c>
      <c r="BC4">
        <f t="shared" si="0"/>
        <v>0.12032923877729537</v>
      </c>
      <c r="BD4">
        <f t="shared" si="0"/>
        <v>0.89043460094822036</v>
      </c>
    </row>
    <row r="5" spans="1:56" x14ac:dyDescent="0.2">
      <c r="A5">
        <v>10</v>
      </c>
      <c r="B5" t="s">
        <v>40</v>
      </c>
      <c r="C5" t="s">
        <v>41</v>
      </c>
      <c r="F5">
        <v>-9.3723425084575998E-2</v>
      </c>
      <c r="G5">
        <v>0.20556123038950999</v>
      </c>
      <c r="H5">
        <v>-0.512741551284015</v>
      </c>
      <c r="I5">
        <v>0.326526484512839</v>
      </c>
      <c r="T5">
        <v>10.223558241513199</v>
      </c>
      <c r="U5">
        <v>65.349162510923307</v>
      </c>
      <c r="V5">
        <v>5.2373359696864901</v>
      </c>
      <c r="W5">
        <v>59.799973495077602</v>
      </c>
      <c r="X5">
        <v>-15.4618660289083</v>
      </c>
      <c r="Y5">
        <v>65.400077168586805</v>
      </c>
      <c r="Z5">
        <v>0</v>
      </c>
      <c r="AA5">
        <v>575290.87417967594</v>
      </c>
      <c r="AB5">
        <v>252.73031649938301</v>
      </c>
      <c r="AC5">
        <v>5</v>
      </c>
      <c r="AD5">
        <v>115</v>
      </c>
      <c r="AE5">
        <v>515.46063299876505</v>
      </c>
      <c r="AF5">
        <v>6.3478937552372896</v>
      </c>
      <c r="AG5">
        <v>2.0226705484887701E-2</v>
      </c>
      <c r="AH5" t="s">
        <v>35</v>
      </c>
      <c r="AI5">
        <v>0.957856988088439</v>
      </c>
      <c r="AK5">
        <f t="shared" si="1"/>
        <v>0</v>
      </c>
      <c r="AL5">
        <f t="shared" si="0"/>
        <v>0</v>
      </c>
      <c r="AM5">
        <f t="shared" si="0"/>
        <v>-1.8957161162206548E-3</v>
      </c>
      <c r="AN5">
        <f t="shared" si="0"/>
        <v>4.1578264661997662E-3</v>
      </c>
      <c r="AO5">
        <f t="shared" si="0"/>
        <v>-1.0371072347686213E-2</v>
      </c>
      <c r="AP5">
        <f t="shared" si="0"/>
        <v>6.6045550352569395E-3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0.20678890155868387</v>
      </c>
      <c r="BB5">
        <f t="shared" si="0"/>
        <v>1.3217982637925101</v>
      </c>
      <c r="BC5">
        <f t="shared" si="0"/>
        <v>0.10593405218425737</v>
      </c>
      <c r="BD5">
        <f t="shared" si="0"/>
        <v>1.2095564518890252</v>
      </c>
    </row>
    <row r="6" spans="1:56" x14ac:dyDescent="0.2">
      <c r="A6">
        <v>14</v>
      </c>
      <c r="B6" t="s">
        <v>42</v>
      </c>
      <c r="C6" t="s">
        <v>43</v>
      </c>
      <c r="D6">
        <v>4.9712403874405203E-2</v>
      </c>
      <c r="E6">
        <v>0.19301322565255599</v>
      </c>
      <c r="H6">
        <v>-0.52330312320402905</v>
      </c>
      <c r="I6">
        <v>0.32399636106681301</v>
      </c>
      <c r="T6">
        <v>7.9686460727895101</v>
      </c>
      <c r="U6">
        <v>21.336315718810599</v>
      </c>
      <c r="V6">
        <v>3.0339520920693501</v>
      </c>
      <c r="W6">
        <v>25.6691905753847</v>
      </c>
      <c r="X6">
        <v>-13.106000607553399</v>
      </c>
      <c r="Y6">
        <v>21.366198352512601</v>
      </c>
      <c r="Z6">
        <v>0</v>
      </c>
      <c r="AA6">
        <v>61323.878234907002</v>
      </c>
      <c r="AB6">
        <v>252.80504240051201</v>
      </c>
      <c r="AC6">
        <v>5</v>
      </c>
      <c r="AD6">
        <v>115</v>
      </c>
      <c r="AE6">
        <v>515.61008480102498</v>
      </c>
      <c r="AF6">
        <v>6.4973455574969998</v>
      </c>
      <c r="AG6">
        <v>1.8770338487017001E-2</v>
      </c>
      <c r="AH6" t="s">
        <v>35</v>
      </c>
      <c r="AI6">
        <v>0.97662732657545603</v>
      </c>
      <c r="AK6">
        <f t="shared" si="1"/>
        <v>9.3311864772588099E-4</v>
      </c>
      <c r="AL6">
        <f t="shared" si="0"/>
        <v>3.6229235779694688E-3</v>
      </c>
      <c r="AM6">
        <f t="shared" si="0"/>
        <v>0</v>
      </c>
      <c r="AN6">
        <f t="shared" si="0"/>
        <v>0</v>
      </c>
      <c r="AO6">
        <f t="shared" si="0"/>
        <v>-9.8225767538527853E-3</v>
      </c>
      <c r="AP6">
        <f t="shared" si="0"/>
        <v>6.0815213657858568E-3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0.14957418406949782</v>
      </c>
      <c r="BB6">
        <f t="shared" si="0"/>
        <v>0.40048986810793641</v>
      </c>
      <c r="BC6">
        <f t="shared" si="0"/>
        <v>5.6948307721535071E-2</v>
      </c>
      <c r="BD6">
        <f t="shared" si="0"/>
        <v>0.48181939578771749</v>
      </c>
    </row>
    <row r="7" spans="1:56" x14ac:dyDescent="0.2">
      <c r="A7">
        <v>11</v>
      </c>
      <c r="B7" t="s">
        <v>44</v>
      </c>
      <c r="C7" t="s">
        <v>45</v>
      </c>
      <c r="D7">
        <v>0.102140301836461</v>
      </c>
      <c r="E7">
        <v>0.21504735199786701</v>
      </c>
      <c r="F7">
        <v>-0.136272630934996</v>
      </c>
      <c r="G7">
        <v>0.226392682410854</v>
      </c>
      <c r="H7">
        <v>-0.49339113208984903</v>
      </c>
      <c r="I7">
        <v>0.33093359727529398</v>
      </c>
      <c r="T7">
        <v>10.620137887731101</v>
      </c>
      <c r="U7">
        <v>79.217459678002598</v>
      </c>
      <c r="V7">
        <v>6.0208126220008999</v>
      </c>
      <c r="W7">
        <v>73.105694098604502</v>
      </c>
      <c r="X7">
        <v>-15.9048053747909</v>
      </c>
      <c r="Y7">
        <v>79.280278042971801</v>
      </c>
      <c r="Z7">
        <v>0</v>
      </c>
      <c r="AA7">
        <v>854485.28797347902</v>
      </c>
      <c r="AB7">
        <v>252.61911023092199</v>
      </c>
      <c r="AC7">
        <v>6</v>
      </c>
      <c r="AD7">
        <v>115</v>
      </c>
      <c r="AE7">
        <v>517.23822046184296</v>
      </c>
      <c r="AF7">
        <v>8.1254812183154304</v>
      </c>
      <c r="AG7">
        <v>8.3162385348756803E-3</v>
      </c>
      <c r="AH7" t="s">
        <v>35</v>
      </c>
      <c r="AI7">
        <v>0.98494356511033199</v>
      </c>
      <c r="AK7">
        <f t="shared" si="1"/>
        <v>8.4942311409621021E-4</v>
      </c>
      <c r="AL7">
        <f t="shared" si="0"/>
        <v>1.7883850755076361E-3</v>
      </c>
      <c r="AM7">
        <f t="shared" si="0"/>
        <v>-1.1332757046305054E-3</v>
      </c>
      <c r="AN7">
        <f t="shared" si="0"/>
        <v>1.8827355494790156E-3</v>
      </c>
      <c r="AO7">
        <f t="shared" si="0"/>
        <v>-4.1031583454515397E-3</v>
      </c>
      <c r="AP7">
        <f t="shared" si="0"/>
        <v>2.7521227341458293E-3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8.8319599947642588E-2</v>
      </c>
      <c r="BB7">
        <f t="shared" si="0"/>
        <v>0.65879129080916565</v>
      </c>
      <c r="BC7">
        <f t="shared" si="0"/>
        <v>5.007051393834977E-2</v>
      </c>
      <c r="BD7">
        <f t="shared" si="0"/>
        <v>0.6079643903816484</v>
      </c>
    </row>
    <row r="8" spans="1:56" x14ac:dyDescent="0.2">
      <c r="A8">
        <v>6</v>
      </c>
      <c r="B8" t="s">
        <v>46</v>
      </c>
      <c r="C8" t="s">
        <v>47</v>
      </c>
      <c r="D8">
        <v>0.51759463185013399</v>
      </c>
      <c r="E8">
        <v>0.33747600651161702</v>
      </c>
      <c r="H8">
        <v>-0.84092065443408304</v>
      </c>
      <c r="I8">
        <v>0.64187508679831395</v>
      </c>
      <c r="J8">
        <v>0.60872640335918105</v>
      </c>
      <c r="K8">
        <v>1.12146992294256</v>
      </c>
      <c r="L8">
        <v>1.15316489280719</v>
      </c>
      <c r="M8">
        <v>0.76293571760206802</v>
      </c>
      <c r="N8">
        <v>-0.67146469814391796</v>
      </c>
      <c r="O8">
        <v>0.96466149452364003</v>
      </c>
      <c r="P8">
        <v>1.5371329364320301</v>
      </c>
      <c r="Q8">
        <v>0.694719992640634</v>
      </c>
      <c r="R8">
        <v>1.38156374937606</v>
      </c>
      <c r="S8">
        <v>0.63859614858512803</v>
      </c>
      <c r="V8">
        <v>8.3087682740228903</v>
      </c>
      <c r="W8">
        <v>112.450614414936</v>
      </c>
      <c r="X8">
        <v>-5.7514413112641201</v>
      </c>
      <c r="Y8">
        <v>4.8527793965106101</v>
      </c>
      <c r="Z8">
        <v>0</v>
      </c>
      <c r="AA8">
        <v>731755.14087139897</v>
      </c>
      <c r="AB8">
        <v>250.618899369247</v>
      </c>
      <c r="AC8">
        <v>9</v>
      </c>
      <c r="AD8">
        <v>115</v>
      </c>
      <c r="AE8">
        <v>519.23779873849401</v>
      </c>
      <c r="AF8">
        <v>10.125059494966401</v>
      </c>
      <c r="AG8">
        <v>3.0600183574299501E-3</v>
      </c>
      <c r="AH8" t="s">
        <v>35</v>
      </c>
      <c r="AI8">
        <v>0.98800358346776196</v>
      </c>
      <c r="AK8">
        <f t="shared" si="1"/>
        <v>1.5838490751686068E-3</v>
      </c>
      <c r="AL8">
        <f t="shared" si="0"/>
        <v>1.0326827751176975E-3</v>
      </c>
      <c r="AM8">
        <f t="shared" si="0"/>
        <v>0</v>
      </c>
      <c r="AN8">
        <f t="shared" si="0"/>
        <v>0</v>
      </c>
      <c r="AO8">
        <f t="shared" si="0"/>
        <v>-2.5732326397103016E-3</v>
      </c>
      <c r="AP8">
        <f t="shared" si="0"/>
        <v>1.9641495487797834E-3</v>
      </c>
      <c r="AQ8">
        <f t="shared" si="0"/>
        <v>1.8627139689314023E-3</v>
      </c>
      <c r="AR8">
        <f t="shared" si="0"/>
        <v>3.4317185515097852E-3</v>
      </c>
      <c r="AS8">
        <f t="shared" si="0"/>
        <v>3.5287057411337421E-3</v>
      </c>
      <c r="AT8">
        <f t="shared" si="0"/>
        <v>2.3345973014013205E-3</v>
      </c>
      <c r="AU8">
        <f t="shared" si="0"/>
        <v>-2.0546943026865491E-3</v>
      </c>
      <c r="AV8">
        <f t="shared" si="0"/>
        <v>2.9518818819481499E-3</v>
      </c>
      <c r="AW8">
        <f t="shared" si="0"/>
        <v>4.7036550032922165E-3</v>
      </c>
      <c r="AX8">
        <f t="shared" si="0"/>
        <v>2.1258559307539399E-3</v>
      </c>
      <c r="AY8">
        <f t="shared" si="0"/>
        <v>4.2276104350504945E-3</v>
      </c>
      <c r="AZ8">
        <f t="shared" si="0"/>
        <v>1.9541159376545558E-3</v>
      </c>
      <c r="BA8">
        <f t="shared" si="0"/>
        <v>0</v>
      </c>
      <c r="BB8">
        <f t="shared" si="0"/>
        <v>0</v>
      </c>
      <c r="BC8">
        <f t="shared" si="0"/>
        <v>2.5424983446141605E-2</v>
      </c>
      <c r="BD8">
        <f t="shared" si="0"/>
        <v>0.34410094441398115</v>
      </c>
    </row>
    <row r="9" spans="1:56" x14ac:dyDescent="0.2">
      <c r="A9">
        <v>5</v>
      </c>
      <c r="B9" t="s">
        <v>48</v>
      </c>
      <c r="C9" t="s">
        <v>49</v>
      </c>
      <c r="H9">
        <v>-1.1911306715655099</v>
      </c>
      <c r="I9">
        <v>0.58291995356695303</v>
      </c>
      <c r="J9">
        <v>0.48499854650878998</v>
      </c>
      <c r="K9">
        <v>1.1205730200772901</v>
      </c>
      <c r="L9">
        <v>1.26635276408813</v>
      </c>
      <c r="M9">
        <v>0.75730633786116297</v>
      </c>
      <c r="N9">
        <v>0.28133692657255399</v>
      </c>
      <c r="O9">
        <v>0.67157265528269305</v>
      </c>
      <c r="P9">
        <v>1.3580986546719001</v>
      </c>
      <c r="Q9">
        <v>0.69060016214948505</v>
      </c>
      <c r="R9">
        <v>1.59416836666992</v>
      </c>
      <c r="S9">
        <v>0.61888777076867396</v>
      </c>
      <c r="V9">
        <v>5.6437381526075097</v>
      </c>
      <c r="W9">
        <v>61.015723974259203</v>
      </c>
      <c r="X9">
        <v>-5.5629517301188596</v>
      </c>
      <c r="Y9">
        <v>2.6580698612803699</v>
      </c>
      <c r="Z9">
        <v>0</v>
      </c>
      <c r="AA9">
        <v>209445.05506209499</v>
      </c>
      <c r="AB9">
        <v>251.84270681315601</v>
      </c>
      <c r="AC9">
        <v>8</v>
      </c>
      <c r="AD9">
        <v>115</v>
      </c>
      <c r="AE9">
        <v>519.68541362631095</v>
      </c>
      <c r="AF9">
        <v>10.572674382783401</v>
      </c>
      <c r="AG9">
        <v>2.4463900064891899E-3</v>
      </c>
      <c r="AH9" t="s">
        <v>35</v>
      </c>
      <c r="AI9">
        <v>0.99044997347425101</v>
      </c>
      <c r="AK9">
        <f t="shared" si="1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-2.913970171340621E-3</v>
      </c>
      <c r="AP9">
        <f t="shared" si="0"/>
        <v>1.4260495489893366E-3</v>
      </c>
      <c r="AQ9">
        <f t="shared" si="0"/>
        <v>1.1864955973408865E-3</v>
      </c>
      <c r="AR9">
        <f t="shared" si="0"/>
        <v>2.7413586378584927E-3</v>
      </c>
      <c r="AS9">
        <f t="shared" si="0"/>
        <v>3.0979927467551641E-3</v>
      </c>
      <c r="AT9">
        <f t="shared" si="0"/>
        <v>1.8526666567944751E-3</v>
      </c>
      <c r="AU9">
        <f t="shared" si="0"/>
        <v>6.882598456234791E-4</v>
      </c>
      <c r="AV9">
        <f t="shared" si="0"/>
        <v>1.6429286325149899E-3</v>
      </c>
      <c r="AW9">
        <f t="shared" si="0"/>
        <v>3.3224389766157497E-3</v>
      </c>
      <c r="AX9">
        <f t="shared" si="0"/>
        <v>1.6894773351623143E-3</v>
      </c>
      <c r="AY9">
        <f t="shared" si="0"/>
        <v>3.8999575608824871E-3</v>
      </c>
      <c r="AZ9">
        <f t="shared" si="0"/>
        <v>1.5140408575468566E-3</v>
      </c>
      <c r="BA9">
        <f t="shared" si="0"/>
        <v>0</v>
      </c>
      <c r="BB9">
        <f t="shared" si="0"/>
        <v>0</v>
      </c>
      <c r="BC9">
        <f t="shared" si="0"/>
        <v>1.3806784615780774E-2</v>
      </c>
      <c r="BD9">
        <f t="shared" si="0"/>
        <v>0.14926825736933058</v>
      </c>
    </row>
    <row r="10" spans="1:56" x14ac:dyDescent="0.2">
      <c r="A10">
        <v>9</v>
      </c>
      <c r="B10" t="s">
        <v>50</v>
      </c>
      <c r="C10" t="s">
        <v>51</v>
      </c>
      <c r="H10">
        <v>-0.72451700511446604</v>
      </c>
      <c r="I10">
        <v>0.31018722761032302</v>
      </c>
      <c r="V10">
        <v>2.8627533679759298</v>
      </c>
      <c r="W10">
        <v>22.644712844576102</v>
      </c>
      <c r="X10">
        <v>-5.0823863457637097</v>
      </c>
      <c r="Y10">
        <v>1.01996334129449</v>
      </c>
      <c r="Z10">
        <v>0</v>
      </c>
      <c r="AA10">
        <v>22269.830343491099</v>
      </c>
      <c r="AB10">
        <v>256.85286178004401</v>
      </c>
      <c r="AC10">
        <v>3</v>
      </c>
      <c r="AD10">
        <v>115</v>
      </c>
      <c r="AE10">
        <v>519.70572356008904</v>
      </c>
      <c r="AF10">
        <v>10.592984316560701</v>
      </c>
      <c r="AG10">
        <v>2.42167271104547E-3</v>
      </c>
      <c r="AH10" t="s">
        <v>35</v>
      </c>
      <c r="AI10">
        <v>0.992871646185296</v>
      </c>
      <c r="AK10">
        <f t="shared" si="1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-1.7545430599740937E-3</v>
      </c>
      <c r="AP10">
        <f t="shared" si="0"/>
        <v>7.5117194441876923E-4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6.9326517096808199E-3</v>
      </c>
      <c r="BD10">
        <f t="shared" si="0"/>
        <v>5.4838083145170788E-2</v>
      </c>
    </row>
    <row r="11" spans="1:56" x14ac:dyDescent="0.2">
      <c r="A11">
        <v>1</v>
      </c>
      <c r="B11" t="s">
        <v>52</v>
      </c>
      <c r="C11" t="s">
        <v>53</v>
      </c>
      <c r="H11">
        <v>-0.71645314899944801</v>
      </c>
      <c r="I11">
        <v>0.31276475692469502</v>
      </c>
      <c r="X11">
        <v>-4.9950376548842002</v>
      </c>
      <c r="Y11">
        <v>0.31170057306742899</v>
      </c>
      <c r="Z11">
        <v>0</v>
      </c>
      <c r="AA11">
        <v>7.4874245599303197</v>
      </c>
      <c r="AB11">
        <v>257.87943769138701</v>
      </c>
      <c r="AC11">
        <v>2</v>
      </c>
      <c r="AD11">
        <v>115</v>
      </c>
      <c r="AE11">
        <v>519.758875382773</v>
      </c>
      <c r="AF11">
        <v>10.646136139245201</v>
      </c>
      <c r="AG11">
        <v>2.3581622144078899E-3</v>
      </c>
      <c r="AH11" t="s">
        <v>35</v>
      </c>
      <c r="AI11">
        <v>0.99522980839970399</v>
      </c>
      <c r="AK11">
        <f t="shared" si="1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-1.6895127443640441E-3</v>
      </c>
      <c r="AP11">
        <f t="shared" si="0"/>
        <v>7.3755003177828423E-4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0</v>
      </c>
      <c r="BD11">
        <f t="shared" si="0"/>
        <v>0</v>
      </c>
    </row>
    <row r="12" spans="1:56" x14ac:dyDescent="0.2">
      <c r="A12">
        <v>7</v>
      </c>
      <c r="B12" t="s">
        <v>54</v>
      </c>
      <c r="C12" t="s">
        <v>55</v>
      </c>
      <c r="F12">
        <v>0.26659862294527498</v>
      </c>
      <c r="G12">
        <v>0.26958353057600398</v>
      </c>
      <c r="H12">
        <v>-1.2552557812148799</v>
      </c>
      <c r="I12">
        <v>0.60092690168350404</v>
      </c>
      <c r="J12">
        <v>1.0816692911649299</v>
      </c>
      <c r="K12">
        <v>1.2823085627627699</v>
      </c>
      <c r="L12">
        <v>1.32324074153666</v>
      </c>
      <c r="M12">
        <v>0.76120194710676503</v>
      </c>
      <c r="N12">
        <v>0.23536541564111399</v>
      </c>
      <c r="O12">
        <v>0.67329819096050703</v>
      </c>
      <c r="P12">
        <v>1.3603726051952401</v>
      </c>
      <c r="Q12">
        <v>0.68732467106819295</v>
      </c>
      <c r="R12">
        <v>1.8899670441257199</v>
      </c>
      <c r="S12">
        <v>0.68301033851772597</v>
      </c>
      <c r="V12">
        <v>6.5521869379558799</v>
      </c>
      <c r="W12">
        <v>74.278367840817197</v>
      </c>
      <c r="X12">
        <v>-5.6608457169637898</v>
      </c>
      <c r="Y12">
        <v>3.22456136398936</v>
      </c>
      <c r="Z12">
        <v>0</v>
      </c>
      <c r="AA12">
        <v>318017.66406531603</v>
      </c>
      <c r="AB12">
        <v>251.36220035347</v>
      </c>
      <c r="AC12">
        <v>9</v>
      </c>
      <c r="AD12">
        <v>115</v>
      </c>
      <c r="AE12">
        <v>520.72440070693995</v>
      </c>
      <c r="AF12">
        <v>11.6116614634117</v>
      </c>
      <c r="AG12">
        <v>1.4551659234886599E-3</v>
      </c>
      <c r="AH12" t="s">
        <v>35</v>
      </c>
      <c r="AI12">
        <v>0.99668497432319303</v>
      </c>
      <c r="AK12">
        <f t="shared" si="1"/>
        <v>0</v>
      </c>
      <c r="AL12">
        <f t="shared" si="0"/>
        <v>0</v>
      </c>
      <c r="AM12">
        <f t="shared" si="0"/>
        <v>3.8794523135896611E-4</v>
      </c>
      <c r="AN12">
        <f t="shared" si="0"/>
        <v>3.9228876722796423E-4</v>
      </c>
      <c r="AO12">
        <f t="shared" si="0"/>
        <v>-1.8266054380860299E-3</v>
      </c>
      <c r="AP12">
        <f t="shared" si="0"/>
        <v>8.7444834983745534E-4</v>
      </c>
      <c r="AQ12">
        <f t="shared" si="0"/>
        <v>1.5740082929873395E-3</v>
      </c>
      <c r="AR12">
        <f t="shared" si="0"/>
        <v>1.8659717239301024E-3</v>
      </c>
      <c r="AS12">
        <f t="shared" si="0"/>
        <v>1.9255348356560132E-3</v>
      </c>
      <c r="AT12">
        <f t="shared" si="0"/>
        <v>1.1076751343229818E-3</v>
      </c>
      <c r="AU12">
        <f t="shared" si="0"/>
        <v>3.4249573240869392E-4</v>
      </c>
      <c r="AV12">
        <f t="shared" si="0"/>
        <v>9.7976058383229033E-4</v>
      </c>
      <c r="AW12">
        <f t="shared" si="0"/>
        <v>1.9795678583276058E-3</v>
      </c>
      <c r="AX12">
        <f t="shared" si="0"/>
        <v>1.0001714397114864E-3</v>
      </c>
      <c r="AY12">
        <f t="shared" si="0"/>
        <v>2.7502156391283361E-3</v>
      </c>
      <c r="AZ12">
        <f t="shared" si="0"/>
        <v>9.93893370001449E-4</v>
      </c>
      <c r="BA12">
        <f t="shared" si="0"/>
        <v>0</v>
      </c>
      <c r="BB12">
        <f t="shared" si="0"/>
        <v>0</v>
      </c>
      <c r="BC12">
        <f t="shared" si="0"/>
        <v>9.5345191564409036E-3</v>
      </c>
      <c r="BD12">
        <f t="shared" si="0"/>
        <v>0.10808734973431314</v>
      </c>
    </row>
    <row r="13" spans="1:56" x14ac:dyDescent="0.2">
      <c r="A13">
        <v>4</v>
      </c>
      <c r="B13" t="s">
        <v>56</v>
      </c>
      <c r="C13" t="s">
        <v>57</v>
      </c>
      <c r="D13">
        <v>0.49192531750810298</v>
      </c>
      <c r="E13">
        <v>0.40918728450209901</v>
      </c>
      <c r="F13">
        <v>3.7630227740193797E-2</v>
      </c>
      <c r="G13">
        <v>0.327508942054207</v>
      </c>
      <c r="H13">
        <v>-0.85892833033104499</v>
      </c>
      <c r="I13">
        <v>0.67242132206375504</v>
      </c>
      <c r="J13">
        <v>0.67418987852777601</v>
      </c>
      <c r="K13">
        <v>1.2911603010696899</v>
      </c>
      <c r="L13">
        <v>1.15871279634928</v>
      </c>
      <c r="M13">
        <v>0.76718426230293602</v>
      </c>
      <c r="N13">
        <v>-0.64093867005248595</v>
      </c>
      <c r="O13">
        <v>1.0163467685757299</v>
      </c>
      <c r="P13">
        <v>1.5186929583989901</v>
      </c>
      <c r="Q13">
        <v>0.70448512928889395</v>
      </c>
      <c r="R13">
        <v>1.4209634022954201</v>
      </c>
      <c r="S13">
        <v>0.74582327934402304</v>
      </c>
      <c r="V13">
        <v>13.1628815098733</v>
      </c>
      <c r="W13">
        <v>266.74745089455701</v>
      </c>
      <c r="X13">
        <v>-5.9630439462851399</v>
      </c>
      <c r="Y13">
        <v>11.463829020791099</v>
      </c>
      <c r="Z13">
        <v>0</v>
      </c>
      <c r="AA13">
        <v>4128597.0087357699</v>
      </c>
      <c r="AB13">
        <v>250.61144658670199</v>
      </c>
      <c r="AC13">
        <v>10</v>
      </c>
      <c r="AD13">
        <v>115</v>
      </c>
      <c r="AE13">
        <v>521.22289317340403</v>
      </c>
      <c r="AF13">
        <v>12.110153929876301</v>
      </c>
      <c r="AG13">
        <v>1.1341389148280701E-3</v>
      </c>
      <c r="AH13" t="s">
        <v>35</v>
      </c>
      <c r="AI13">
        <v>0.99781911323802097</v>
      </c>
      <c r="AK13">
        <f t="shared" si="1"/>
        <v>5.5791164577509379E-4</v>
      </c>
      <c r="AL13">
        <f t="shared" si="0"/>
        <v>4.6407522280665539E-4</v>
      </c>
      <c r="AM13">
        <f t="shared" si="0"/>
        <v>4.2677905653996531E-5</v>
      </c>
      <c r="AN13">
        <f t="shared" si="0"/>
        <v>3.7144063613784759E-4</v>
      </c>
      <c r="AO13">
        <f t="shared" si="0"/>
        <v>-9.7414404447673754E-4</v>
      </c>
      <c r="AP13">
        <f t="shared" si="0"/>
        <v>7.626191885126434E-4</v>
      </c>
      <c r="AQ13">
        <f t="shared" si="0"/>
        <v>7.6462497722156028E-4</v>
      </c>
      <c r="AR13">
        <f t="shared" si="0"/>
        <v>1.4643551427242624E-3</v>
      </c>
      <c r="AS13">
        <f t="shared" si="0"/>
        <v>1.3141412734489709E-3</v>
      </c>
      <c r="AT13">
        <f t="shared" si="0"/>
        <v>8.7009352672142532E-4</v>
      </c>
      <c r="AU13">
        <f t="shared" si="0"/>
        <v>-7.2691348772467286E-4</v>
      </c>
      <c r="AV13">
        <f t="shared" si="0"/>
        <v>1.1526784212014941E-3</v>
      </c>
      <c r="AW13">
        <f t="shared" si="0"/>
        <v>1.722408783795662E-3</v>
      </c>
      <c r="AX13">
        <f t="shared" si="0"/>
        <v>7.9898400004421884E-4</v>
      </c>
      <c r="AY13">
        <f t="shared" si="0"/>
        <v>1.6115698910897302E-3</v>
      </c>
      <c r="AZ13">
        <f t="shared" si="0"/>
        <v>8.4586720468874288E-4</v>
      </c>
      <c r="BA13">
        <f t="shared" si="0"/>
        <v>0</v>
      </c>
      <c r="BB13">
        <f t="shared" si="0"/>
        <v>0</v>
      </c>
      <c r="BC13">
        <f t="shared" si="0"/>
        <v>1.4928536151618172E-2</v>
      </c>
      <c r="BD13">
        <f t="shared" si="0"/>
        <v>0.30252866449070681</v>
      </c>
    </row>
    <row r="14" spans="1:56" x14ac:dyDescent="0.2">
      <c r="A14">
        <v>2</v>
      </c>
      <c r="B14" t="s">
        <v>58</v>
      </c>
      <c r="C14" t="s">
        <v>59</v>
      </c>
      <c r="F14">
        <v>-5.2788081873751898E-2</v>
      </c>
      <c r="G14">
        <v>0.21055656589962299</v>
      </c>
      <c r="H14">
        <v>-0.71745757145942901</v>
      </c>
      <c r="I14">
        <v>0.31236541629613801</v>
      </c>
      <c r="V14">
        <v>2.77040942688439</v>
      </c>
      <c r="W14">
        <v>21.2782488799512</v>
      </c>
      <c r="X14">
        <v>-5.0830771774564099</v>
      </c>
      <c r="Y14">
        <v>0.964730928770822</v>
      </c>
      <c r="Z14">
        <v>0</v>
      </c>
      <c r="AA14">
        <v>19729.874075898799</v>
      </c>
      <c r="AB14">
        <v>256.821845050104</v>
      </c>
      <c r="AC14">
        <v>4</v>
      </c>
      <c r="AD14">
        <v>115</v>
      </c>
      <c r="AE14">
        <v>521.64369010020698</v>
      </c>
      <c r="AF14">
        <v>12.5309508566795</v>
      </c>
      <c r="AG14">
        <v>9.1894889663625304E-4</v>
      </c>
      <c r="AH14" t="s">
        <v>35</v>
      </c>
      <c r="AI14">
        <v>0.99873806213465699</v>
      </c>
      <c r="AK14">
        <f t="shared" si="1"/>
        <v>0</v>
      </c>
      <c r="AL14">
        <f t="shared" si="0"/>
        <v>0</v>
      </c>
      <c r="AM14">
        <f t="shared" si="0"/>
        <v>-4.8509549593428492E-5</v>
      </c>
      <c r="AN14">
        <f t="shared" si="0"/>
        <v>1.9349072391297705E-4</v>
      </c>
      <c r="AO14">
        <f t="shared" si="0"/>
        <v>-6.5930684367596797E-4</v>
      </c>
      <c r="AP14">
        <f t="shared" si="0"/>
        <v>2.8704785465265986E-4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  <c r="BB14">
        <f t="shared" si="0"/>
        <v>0</v>
      </c>
      <c r="BC14">
        <f t="shared" si="0"/>
        <v>2.5458646860660843E-3</v>
      </c>
      <c r="BD14">
        <f t="shared" si="0"/>
        <v>1.9553623330582741E-2</v>
      </c>
    </row>
    <row r="15" spans="1:56" x14ac:dyDescent="0.2">
      <c r="A15">
        <v>8</v>
      </c>
      <c r="B15" t="s">
        <v>60</v>
      </c>
      <c r="C15" t="s">
        <v>61</v>
      </c>
      <c r="D15">
        <v>3.5835214504527098E-2</v>
      </c>
      <c r="E15">
        <v>0.19635690809373699</v>
      </c>
      <c r="H15">
        <v>-0.721558953358585</v>
      </c>
      <c r="I15">
        <v>0.31108579714884299</v>
      </c>
      <c r="V15">
        <v>3.6927687482879401</v>
      </c>
      <c r="W15">
        <v>34.564344173788797</v>
      </c>
      <c r="X15">
        <v>-5.1203693289913197</v>
      </c>
      <c r="Y15">
        <v>1.5160686527673299</v>
      </c>
      <c r="Z15">
        <v>0</v>
      </c>
      <c r="AA15">
        <v>51983.035613954598</v>
      </c>
      <c r="AB15">
        <v>256.83526731160799</v>
      </c>
      <c r="AC15">
        <v>4</v>
      </c>
      <c r="AD15">
        <v>115</v>
      </c>
      <c r="AE15">
        <v>521.67053462321599</v>
      </c>
      <c r="AF15">
        <v>12.557795379688301</v>
      </c>
      <c r="AG15">
        <v>9.0669693270758599E-4</v>
      </c>
      <c r="AH15" t="s">
        <v>35</v>
      </c>
      <c r="AI15">
        <v>0.99964475906736505</v>
      </c>
      <c r="AK15">
        <f t="shared" si="1"/>
        <v>3.2491679074173119E-5</v>
      </c>
      <c r="AL15">
        <f t="shared" si="0"/>
        <v>1.7803620628453669E-4</v>
      </c>
      <c r="AM15">
        <f t="shared" si="0"/>
        <v>0</v>
      </c>
      <c r="AN15">
        <f t="shared" si="0"/>
        <v>0</v>
      </c>
      <c r="AO15">
        <f t="shared" si="0"/>
        <v>-6.5423528977792515E-4</v>
      </c>
      <c r="AP15">
        <f t="shared" si="0"/>
        <v>2.8206053808375024E-4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ref="AT15:BD16" si="2">M15*$AG15</f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3.3482220972711071E-3</v>
      </c>
      <c r="BD15">
        <f t="shared" si="2"/>
        <v>3.1339384843423621E-2</v>
      </c>
    </row>
    <row r="16" spans="1:56" x14ac:dyDescent="0.2">
      <c r="A16">
        <v>3</v>
      </c>
      <c r="B16" t="s">
        <v>62</v>
      </c>
      <c r="C16" t="s">
        <v>63</v>
      </c>
      <c r="D16">
        <v>6.9097131469553499E-2</v>
      </c>
      <c r="E16">
        <v>0.22007005643871499</v>
      </c>
      <c r="F16">
        <v>-8.4433136514287396E-2</v>
      </c>
      <c r="G16">
        <v>0.23429098842182999</v>
      </c>
      <c r="H16">
        <v>-0.70701724469141902</v>
      </c>
      <c r="I16">
        <v>0.31528616207208698</v>
      </c>
      <c r="V16">
        <v>2.8741322322149698</v>
      </c>
      <c r="W16">
        <v>22.3764808563839</v>
      </c>
      <c r="X16">
        <v>-5.0951142714762501</v>
      </c>
      <c r="Y16">
        <v>1.0101855388383101</v>
      </c>
      <c r="Z16">
        <v>0</v>
      </c>
      <c r="AA16">
        <v>21940.1963977999</v>
      </c>
      <c r="AB16">
        <v>256.77227932058202</v>
      </c>
      <c r="AC16">
        <v>5</v>
      </c>
      <c r="AD16">
        <v>115</v>
      </c>
      <c r="AE16">
        <v>523.54455864116403</v>
      </c>
      <c r="AF16">
        <v>14.4318193976356</v>
      </c>
      <c r="AG16">
        <v>3.552409326354E-4</v>
      </c>
      <c r="AH16" t="s">
        <v>35</v>
      </c>
      <c r="AI16">
        <v>1</v>
      </c>
      <c r="AK16">
        <f t="shared" si="1"/>
        <v>2.4546129425675033E-5</v>
      </c>
      <c r="AL16">
        <f t="shared" si="1"/>
        <v>7.817789209441423E-5</v>
      </c>
      <c r="AM16">
        <f t="shared" si="1"/>
        <v>-2.9994106160667501E-5</v>
      </c>
      <c r="AN16">
        <f t="shared" si="1"/>
        <v>8.3229749235040585E-5</v>
      </c>
      <c r="AO16">
        <f t="shared" si="1"/>
        <v>-2.5116146539349053E-4</v>
      </c>
      <c r="AP16">
        <f t="shared" si="1"/>
        <v>1.1200255026152405E-4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1.02100941468951E-3</v>
      </c>
      <c r="BD16">
        <f t="shared" si="2"/>
        <v>7.9490419285199905E-3</v>
      </c>
    </row>
    <row r="20" spans="36:56" x14ac:dyDescent="0.2">
      <c r="AJ20" t="s">
        <v>64</v>
      </c>
    </row>
    <row r="21" spans="36:56" x14ac:dyDescent="0.2">
      <c r="AJ21" t="s">
        <v>65</v>
      </c>
      <c r="AK21">
        <f>SUM(AK2:AK18)</f>
        <v>0.24450698514661662</v>
      </c>
      <c r="AL21">
        <f>SUM(AL2:AL18)</f>
        <v>0.18167903334138757</v>
      </c>
      <c r="AM21">
        <f t="shared" ref="AM21:BD21" si="3">SUM(AM2:AM18)</f>
        <v>2.0065994549400359E-2</v>
      </c>
      <c r="AN21">
        <f t="shared" si="3"/>
        <v>0.13624118614340386</v>
      </c>
      <c r="AO21">
        <f t="shared" si="3"/>
        <v>-0.63653116373553931</v>
      </c>
      <c r="AP21">
        <f t="shared" si="3"/>
        <v>0.70204219742879936</v>
      </c>
      <c r="AQ21">
        <f t="shared" si="3"/>
        <v>0.45117054899227543</v>
      </c>
      <c r="AR21">
        <f t="shared" si="3"/>
        <v>1.0689451341301377</v>
      </c>
      <c r="AS21">
        <f t="shared" si="3"/>
        <v>1.0108452023457695</v>
      </c>
      <c r="AT21">
        <f t="shared" si="3"/>
        <v>0.67663372255956511</v>
      </c>
      <c r="AU21">
        <f t="shared" si="3"/>
        <v>-0.19319170686785569</v>
      </c>
      <c r="AV21">
        <f t="shared" si="3"/>
        <v>0.76276366373436311</v>
      </c>
      <c r="AW21">
        <f t="shared" si="3"/>
        <v>1.2205544800163046</v>
      </c>
      <c r="AX21">
        <f t="shared" si="3"/>
        <v>0.61189301372290716</v>
      </c>
      <c r="AY21">
        <f t="shared" si="3"/>
        <v>1.7622136298826563</v>
      </c>
      <c r="AZ21">
        <f t="shared" si="3"/>
        <v>0.59200690184564075</v>
      </c>
      <c r="BA21">
        <f t="shared" si="3"/>
        <v>12.52831814778542</v>
      </c>
      <c r="BB21">
        <f t="shared" si="3"/>
        <v>255.6061945256732</v>
      </c>
      <c r="BC21">
        <f t="shared" si="3"/>
        <v>8.9686873441087069</v>
      </c>
      <c r="BD21">
        <f t="shared" si="3"/>
        <v>124.30103210252295</v>
      </c>
    </row>
    <row r="23" spans="36:56" x14ac:dyDescent="0.2">
      <c r="AK23" t="s">
        <v>66</v>
      </c>
      <c r="AL23" t="s">
        <v>67</v>
      </c>
      <c r="AM23" t="s">
        <v>68</v>
      </c>
      <c r="AN23" t="s">
        <v>69</v>
      </c>
      <c r="AO23" t="s">
        <v>70</v>
      </c>
      <c r="AP23" t="s">
        <v>71</v>
      </c>
      <c r="AQ23" t="s">
        <v>72</v>
      </c>
      <c r="AR23" t="s">
        <v>69</v>
      </c>
      <c r="AS23" t="s">
        <v>70</v>
      </c>
      <c r="AT23" t="s">
        <v>71</v>
      </c>
      <c r="AU23" t="s">
        <v>73</v>
      </c>
    </row>
    <row r="25" spans="36:56" x14ac:dyDescent="0.2">
      <c r="AJ25" t="s">
        <v>74</v>
      </c>
      <c r="AK25">
        <f>AK21</f>
        <v>0.24450698514661662</v>
      </c>
      <c r="AL25">
        <f>AL21</f>
        <v>0.18167903334138757</v>
      </c>
      <c r="AM25">
        <f>1.95*AL25</f>
        <v>0.35427411501570577</v>
      </c>
      <c r="AN25">
        <f>AK25-AM25</f>
        <v>-0.10976712986908915</v>
      </c>
      <c r="AO25">
        <f>AK25+AM25</f>
        <v>0.59878110016232244</v>
      </c>
      <c r="AP25" t="s">
        <v>86</v>
      </c>
      <c r="AQ25">
        <f>1.99*AL25</f>
        <v>0.36154127634936128</v>
      </c>
      <c r="AR25">
        <f>AK25-AQ25</f>
        <v>-0.11703429120274467</v>
      </c>
      <c r="AS25">
        <f>AK25+AQ25</f>
        <v>0.6060482614959779</v>
      </c>
      <c r="AU25" t="s">
        <v>76</v>
      </c>
    </row>
    <row r="26" spans="36:56" x14ac:dyDescent="0.2">
      <c r="AJ26" t="s">
        <v>77</v>
      </c>
      <c r="AK26">
        <f>AM21</f>
        <v>2.0065994549400359E-2</v>
      </c>
      <c r="AL26">
        <f>AN21</f>
        <v>0.13624118614340386</v>
      </c>
      <c r="AM26">
        <f>1.95*AL26</f>
        <v>0.2656703129796375</v>
      </c>
      <c r="AN26">
        <f t="shared" ref="AN26:AN35" si="4">AK26-AM26</f>
        <v>-0.24560431843023714</v>
      </c>
      <c r="AO26">
        <f t="shared" ref="AO26:AO35" si="5">AK26+AM26</f>
        <v>0.28573630752903784</v>
      </c>
      <c r="AQ26">
        <f t="shared" ref="AQ26:AQ35" si="6">1.99*AL26</f>
        <v>0.27111996042537367</v>
      </c>
      <c r="AR26">
        <f t="shared" ref="AR26:AR35" si="7">AK26-AQ26</f>
        <v>-0.25105396587597334</v>
      </c>
      <c r="AS26">
        <f t="shared" ref="AS26:AS35" si="8">AK26+AQ26</f>
        <v>0.29118595497477401</v>
      </c>
    </row>
    <row r="27" spans="36:56" x14ac:dyDescent="0.2">
      <c r="AJ27" t="s">
        <v>78</v>
      </c>
      <c r="AK27">
        <f>AO21</f>
        <v>-0.63653116373553931</v>
      </c>
      <c r="AL27">
        <f>AP21</f>
        <v>0.70204219742879936</v>
      </c>
      <c r="AM27">
        <f>1.95*AL27</f>
        <v>1.3689822849861588</v>
      </c>
      <c r="AN27">
        <f t="shared" si="4"/>
        <v>-2.0055134487216981</v>
      </c>
      <c r="AO27">
        <f t="shared" si="5"/>
        <v>0.73245112125061951</v>
      </c>
      <c r="AQ27">
        <f t="shared" si="6"/>
        <v>1.3970639728833107</v>
      </c>
      <c r="AR27">
        <f t="shared" si="7"/>
        <v>-2.0335951366188501</v>
      </c>
      <c r="AS27">
        <f t="shared" si="8"/>
        <v>0.76053280914777144</v>
      </c>
    </row>
    <row r="28" spans="36:56" x14ac:dyDescent="0.2">
      <c r="AJ28" t="s">
        <v>79</v>
      </c>
      <c r="AK28">
        <f>AQ21</f>
        <v>0.45117054899227543</v>
      </c>
      <c r="AL28">
        <f>AR21</f>
        <v>1.0689451341301377</v>
      </c>
      <c r="AM28">
        <f t="shared" ref="AM28:AM35" si="9">1.95*AL28</f>
        <v>2.0844430115537684</v>
      </c>
      <c r="AN28">
        <f>AK28-AM28</f>
        <v>-1.6332724625614929</v>
      </c>
      <c r="AO28">
        <f t="shared" si="5"/>
        <v>2.5356135605460439</v>
      </c>
      <c r="AQ28">
        <f t="shared" si="6"/>
        <v>2.127200816918974</v>
      </c>
      <c r="AR28">
        <f t="shared" si="7"/>
        <v>-1.6760302679266985</v>
      </c>
      <c r="AS28">
        <f t="shared" si="8"/>
        <v>2.5783713659112495</v>
      </c>
    </row>
    <row r="29" spans="36:56" x14ac:dyDescent="0.2">
      <c r="AJ29" t="s">
        <v>80</v>
      </c>
      <c r="AK29">
        <f>AS21</f>
        <v>1.0108452023457695</v>
      </c>
      <c r="AL29">
        <f>AT21</f>
        <v>0.67663372255956511</v>
      </c>
      <c r="AM29">
        <f t="shared" si="9"/>
        <v>1.3194357589911518</v>
      </c>
      <c r="AN29">
        <f t="shared" si="4"/>
        <v>-0.30859055664538237</v>
      </c>
      <c r="AO29">
        <f t="shared" si="5"/>
        <v>2.3302809613369213</v>
      </c>
      <c r="AQ29">
        <f t="shared" si="6"/>
        <v>1.3465011078935345</v>
      </c>
      <c r="AR29">
        <f t="shared" si="7"/>
        <v>-0.33565590554776503</v>
      </c>
      <c r="AS29">
        <f t="shared" si="8"/>
        <v>2.3573463102393042</v>
      </c>
    </row>
    <row r="30" spans="36:56" x14ac:dyDescent="0.2">
      <c r="AJ30" t="s">
        <v>81</v>
      </c>
      <c r="AK30">
        <f>AU21</f>
        <v>-0.19319170686785569</v>
      </c>
      <c r="AL30">
        <f>AV21</f>
        <v>0.76276366373436311</v>
      </c>
      <c r="AM30">
        <f t="shared" si="9"/>
        <v>1.487389144282008</v>
      </c>
      <c r="AN30">
        <f t="shared" si="4"/>
        <v>-1.6805808511498637</v>
      </c>
      <c r="AO30">
        <f t="shared" si="5"/>
        <v>1.2941974374141523</v>
      </c>
      <c r="AQ30">
        <f t="shared" si="6"/>
        <v>1.5178996908313827</v>
      </c>
      <c r="AR30">
        <f t="shared" si="7"/>
        <v>-1.7110913976992383</v>
      </c>
      <c r="AS30">
        <f t="shared" si="8"/>
        <v>1.324707983963527</v>
      </c>
    </row>
    <row r="31" spans="36:56" x14ac:dyDescent="0.2">
      <c r="AJ31" t="s">
        <v>82</v>
      </c>
      <c r="AK31">
        <f>AW21</f>
        <v>1.2205544800163046</v>
      </c>
      <c r="AL31">
        <f>AX21</f>
        <v>0.61189301372290716</v>
      </c>
      <c r="AM31">
        <f t="shared" si="9"/>
        <v>1.1931913767596689</v>
      </c>
      <c r="AN31">
        <f t="shared" si="4"/>
        <v>2.7363103256635712E-2</v>
      </c>
      <c r="AO31">
        <f t="shared" si="5"/>
        <v>2.4137458567759733</v>
      </c>
      <c r="AP31" t="s">
        <v>75</v>
      </c>
      <c r="AQ31">
        <f t="shared" si="6"/>
        <v>1.2176670973085852</v>
      </c>
      <c r="AR31">
        <f t="shared" si="7"/>
        <v>2.887382707719377E-3</v>
      </c>
      <c r="AS31">
        <f t="shared" si="8"/>
        <v>2.4382215773248896</v>
      </c>
      <c r="AT31" t="s">
        <v>75</v>
      </c>
      <c r="AU31" t="s">
        <v>76</v>
      </c>
    </row>
    <row r="32" spans="36:56" x14ac:dyDescent="0.2">
      <c r="AJ32" t="s">
        <v>83</v>
      </c>
      <c r="AK32">
        <f>AY21</f>
        <v>1.7622136298826563</v>
      </c>
      <c r="AL32">
        <f>AZ21</f>
        <v>0.59200690184564075</v>
      </c>
      <c r="AM32">
        <f>1.95*AL32</f>
        <v>1.1544134585989994</v>
      </c>
      <c r="AN32">
        <f>AK32-AM32</f>
        <v>0.60780017128365693</v>
      </c>
      <c r="AO32">
        <f>AK32+AM32</f>
        <v>2.9166270884816559</v>
      </c>
      <c r="AP32" t="s">
        <v>75</v>
      </c>
      <c r="AQ32">
        <f t="shared" si="6"/>
        <v>1.1780937346728251</v>
      </c>
      <c r="AR32">
        <f t="shared" si="7"/>
        <v>0.58411989520983121</v>
      </c>
      <c r="AS32">
        <f t="shared" si="8"/>
        <v>2.9403073645554816</v>
      </c>
      <c r="AT32" t="s">
        <v>75</v>
      </c>
      <c r="AU32" t="s">
        <v>76</v>
      </c>
    </row>
    <row r="34" spans="36:45" x14ac:dyDescent="0.2">
      <c r="AJ34" t="s">
        <v>84</v>
      </c>
      <c r="AK34">
        <f>BA21</f>
        <v>12.52831814778542</v>
      </c>
      <c r="AL34">
        <f>BB21</f>
        <v>255.6061945256732</v>
      </c>
      <c r="AM34">
        <f t="shared" si="9"/>
        <v>498.43207932506272</v>
      </c>
      <c r="AN34">
        <f t="shared" si="4"/>
        <v>-485.90376117727732</v>
      </c>
      <c r="AO34">
        <f t="shared" si="5"/>
        <v>510.96039747284811</v>
      </c>
      <c r="AQ34">
        <f t="shared" si="6"/>
        <v>508.65632710608969</v>
      </c>
      <c r="AR34">
        <f t="shared" si="7"/>
        <v>-496.12800895830429</v>
      </c>
      <c r="AS34">
        <f t="shared" si="8"/>
        <v>521.18464525387515</v>
      </c>
    </row>
    <row r="35" spans="36:45" x14ac:dyDescent="0.2">
      <c r="AJ35" t="s">
        <v>85</v>
      </c>
      <c r="AK35">
        <f>BC21</f>
        <v>8.9686873441087069</v>
      </c>
      <c r="AL35">
        <f>BD21</f>
        <v>124.30103210252295</v>
      </c>
      <c r="AM35">
        <f t="shared" si="9"/>
        <v>242.38701259991976</v>
      </c>
      <c r="AN35">
        <f t="shared" si="4"/>
        <v>-233.41832525581106</v>
      </c>
      <c r="AO35">
        <f t="shared" si="5"/>
        <v>251.35569994402846</v>
      </c>
      <c r="AQ35">
        <f t="shared" si="6"/>
        <v>247.35905388402068</v>
      </c>
      <c r="AR35">
        <f t="shared" si="7"/>
        <v>-238.39036653991198</v>
      </c>
      <c r="AS35">
        <f t="shared" si="8"/>
        <v>256.32774122812941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ModelsCovs_maskedpalmcivet_CAM_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2016-03-07T20:51:42Z</dcterms:created>
  <dcterms:modified xsi:type="dcterms:W3CDTF">2016-03-31T05:09:38Z</dcterms:modified>
</cp:coreProperties>
</file>