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chencheng/Desktop/data/occupancy/result/"/>
    </mc:Choice>
  </mc:AlternateContent>
  <bookViews>
    <workbookView xWindow="80" yWindow="460" windowWidth="25520" windowHeight="15540" tabRatio="500"/>
  </bookViews>
  <sheets>
    <sheet name="ModelsCovs_wildboar_dis.v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2" i="1" l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21" i="1"/>
  <c r="AM33" i="1"/>
  <c r="BG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21" i="1"/>
  <c r="AM37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21" i="1"/>
  <c r="AN37" i="1"/>
  <c r="AS37" i="1"/>
  <c r="AU37" i="1"/>
  <c r="AT37" i="1"/>
  <c r="AO37" i="1"/>
  <c r="AQ37" i="1"/>
  <c r="AP37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1" i="1"/>
  <c r="AM36" i="1"/>
  <c r="BF2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21" i="1"/>
  <c r="AN36" i="1"/>
  <c r="AS36" i="1"/>
  <c r="AU36" i="1"/>
  <c r="AT36" i="1"/>
  <c r="AO36" i="1"/>
  <c r="AQ36" i="1"/>
  <c r="AP36" i="1"/>
  <c r="BD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21" i="1"/>
  <c r="AN33" i="1"/>
  <c r="AS33" i="1"/>
  <c r="AU33" i="1"/>
  <c r="AT33" i="1"/>
  <c r="AO33" i="1"/>
  <c r="AQ33" i="1"/>
  <c r="AP33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21" i="1"/>
  <c r="AM32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21" i="1"/>
  <c r="AN32" i="1"/>
  <c r="AS32" i="1"/>
  <c r="AU32" i="1"/>
  <c r="AT32" i="1"/>
  <c r="AO32" i="1"/>
  <c r="AQ32" i="1"/>
  <c r="AP32" i="1"/>
  <c r="AY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21" i="1"/>
  <c r="AM31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21" i="1"/>
  <c r="AN31" i="1"/>
  <c r="AS31" i="1"/>
  <c r="AU31" i="1"/>
  <c r="AT31" i="1"/>
  <c r="AO31" i="1"/>
  <c r="AQ31" i="1"/>
  <c r="AP31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21" i="1"/>
  <c r="AM30" i="1"/>
  <c r="AX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21" i="1"/>
  <c r="AN30" i="1"/>
  <c r="AS30" i="1"/>
  <c r="AU30" i="1"/>
  <c r="AT30" i="1"/>
  <c r="AO30" i="1"/>
  <c r="AQ30" i="1"/>
  <c r="AP30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21" i="1"/>
  <c r="AM29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21" i="1"/>
  <c r="AN29" i="1"/>
  <c r="AS29" i="1"/>
  <c r="AU29" i="1"/>
  <c r="AT29" i="1"/>
  <c r="AO29" i="1"/>
  <c r="AQ29" i="1"/>
  <c r="AP29" i="1"/>
  <c r="AS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21" i="1"/>
  <c r="AM28" i="1"/>
  <c r="AT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21" i="1"/>
  <c r="AN28" i="1"/>
  <c r="AS28" i="1"/>
  <c r="AU28" i="1"/>
  <c r="AT28" i="1"/>
  <c r="AO28" i="1"/>
  <c r="AQ28" i="1"/>
  <c r="AP28" i="1"/>
  <c r="AQ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21" i="1"/>
  <c r="AM27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21" i="1"/>
  <c r="AN27" i="1"/>
  <c r="AS27" i="1"/>
  <c r="AU27" i="1"/>
  <c r="AT27" i="1"/>
  <c r="AO27" i="1"/>
  <c r="AQ27" i="1"/>
  <c r="AP27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21" i="1"/>
  <c r="AM26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21" i="1"/>
  <c r="AN26" i="1"/>
  <c r="AS26" i="1"/>
  <c r="AU26" i="1"/>
  <c r="AT26" i="1"/>
  <c r="AO26" i="1"/>
  <c r="AQ26" i="1"/>
  <c r="AP2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21" i="1"/>
  <c r="AM25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21" i="1"/>
  <c r="AN25" i="1"/>
  <c r="AS25" i="1"/>
  <c r="AU25" i="1"/>
  <c r="AT25" i="1"/>
  <c r="AO25" i="1"/>
  <c r="AQ25" i="1"/>
  <c r="AP25" i="1"/>
  <c r="BJ18" i="1"/>
  <c r="BI18" i="1"/>
  <c r="BJ17" i="1"/>
  <c r="BI17" i="1"/>
  <c r="BJ16" i="1"/>
  <c r="BI16" i="1"/>
  <c r="BJ15" i="1"/>
  <c r="BI15" i="1"/>
  <c r="BJ14" i="1"/>
  <c r="BI14" i="1"/>
  <c r="BJ13" i="1"/>
  <c r="BI13" i="1"/>
  <c r="BJ12" i="1"/>
  <c r="BI12" i="1"/>
  <c r="BJ11" i="1"/>
  <c r="BI11" i="1"/>
  <c r="BJ10" i="1"/>
  <c r="BI10" i="1"/>
  <c r="BJ9" i="1"/>
  <c r="BI9" i="1"/>
  <c r="BJ8" i="1"/>
  <c r="BI8" i="1"/>
  <c r="BJ7" i="1"/>
  <c r="BI7" i="1"/>
  <c r="BJ6" i="1"/>
  <c r="BI6" i="1"/>
  <c r="BJ5" i="1"/>
  <c r="BI5" i="1"/>
  <c r="BJ4" i="1"/>
  <c r="BI4" i="1"/>
  <c r="BJ3" i="1"/>
  <c r="BI3" i="1"/>
  <c r="BJ2" i="1"/>
  <c r="BI2" i="1"/>
</calcChain>
</file>

<file path=xl/sharedStrings.xml><?xml version="1.0" encoding="utf-8"?>
<sst xmlns="http://schemas.openxmlformats.org/spreadsheetml/2006/main" count="137" uniqueCount="93">
  <si>
    <t>model</t>
  </si>
  <si>
    <t>formula</t>
  </si>
  <si>
    <t>lam(dis.v.s)</t>
  </si>
  <si>
    <t>SElam(dis.v.s)</t>
  </si>
  <si>
    <t>lam(ele.s)</t>
  </si>
  <si>
    <t>SElam(ele.s)</t>
  </si>
  <si>
    <t>lam(Int)</t>
  </si>
  <si>
    <t>SElam(Int)</t>
  </si>
  <si>
    <t>lam(PASLvshilin)</t>
  </si>
  <si>
    <t>SElam(PASLvshilin)</t>
  </si>
  <si>
    <t>lam(PASMangao)</t>
  </si>
  <si>
    <t>SElam(PASMangao)</t>
  </si>
  <si>
    <t>lam(PASMengla)</t>
  </si>
  <si>
    <t>SElam(PASMengla)</t>
  </si>
  <si>
    <t>lam(PASMengsong)</t>
  </si>
  <si>
    <t>SElam(PASMengsong)</t>
  </si>
  <si>
    <t>lam(PASNabanhe)</t>
  </si>
  <si>
    <t>SElam(PASNabanhe)</t>
  </si>
  <si>
    <t>lam(pop.s)</t>
  </si>
  <si>
    <t>SElam(pop.s)</t>
  </si>
  <si>
    <t>p(cam_angle)</t>
  </si>
  <si>
    <t>SEp(cam_angle)</t>
  </si>
  <si>
    <t>p(camhours)</t>
  </si>
  <si>
    <t>SEp(camhours)</t>
  </si>
  <si>
    <t>p(Int)</t>
  </si>
  <si>
    <t>SEp(Int)</t>
  </si>
  <si>
    <t>Converge</t>
  </si>
  <si>
    <t>CondNum</t>
  </si>
  <si>
    <t>negLogLike</t>
  </si>
  <si>
    <t>nPars</t>
  </si>
  <si>
    <t>n</t>
  </si>
  <si>
    <t>AIC</t>
  </si>
  <si>
    <t>delta</t>
  </si>
  <si>
    <t>AICwt</t>
  </si>
  <si>
    <t>Rsq</t>
  </si>
  <si>
    <t>cumltvWt</t>
  </si>
  <si>
    <t>m013</t>
  </si>
  <si>
    <t>~camhours + cam_angle ~ PAS</t>
  </si>
  <si>
    <t>NA</t>
  </si>
  <si>
    <t>m007</t>
  </si>
  <si>
    <t>~camhours ~ ele.s + PAS</t>
  </si>
  <si>
    <t>m005</t>
  </si>
  <si>
    <t>~camhours ~ PAS</t>
  </si>
  <si>
    <t>m014</t>
  </si>
  <si>
    <t>~camhours + cam_angle ~ pop.s + PAS</t>
  </si>
  <si>
    <t>m018</t>
  </si>
  <si>
    <t>~camhours ~ ele.s + pop.s + PAS + dis.v.s</t>
  </si>
  <si>
    <t>m020</t>
  </si>
  <si>
    <t>~camhours + cam_angle ~ ele.s + pop.s + PAS + dis.v.s</t>
  </si>
  <si>
    <t>m006</t>
  </si>
  <si>
    <t>~camhours ~ pop.s + PAS</t>
  </si>
  <si>
    <t>m012</t>
  </si>
  <si>
    <t>~camhours + cam_angle ~ pop.s + dis.v.s + PAS</t>
  </si>
  <si>
    <t>m002</t>
  </si>
  <si>
    <t>~camhours ~ ele.s</t>
  </si>
  <si>
    <t>m001</t>
  </si>
  <si>
    <t>~1 ~ 1</t>
  </si>
  <si>
    <t>m003</t>
  </si>
  <si>
    <t>~camhours ~ ele.s + pop.s</t>
  </si>
  <si>
    <t>m009</t>
  </si>
  <si>
    <t>~camhours ~ pop.s + dis.v.s</t>
  </si>
  <si>
    <t>m008</t>
  </si>
  <si>
    <t>~camhours ~ pop.s</t>
  </si>
  <si>
    <t>m010</t>
  </si>
  <si>
    <t>~camhours + cam_angle ~ ele.s + pop.s + dis.v.s</t>
  </si>
  <si>
    <t>m011</t>
  </si>
  <si>
    <t>~camhours + cam_angle ~ pop.s + dis.v.s</t>
  </si>
  <si>
    <t>m017</t>
  </si>
  <si>
    <t>~camhours + cam_angle ~ 1</t>
  </si>
  <si>
    <t>m016</t>
  </si>
  <si>
    <t>~camhours + cam_angle ~ pop.s</t>
  </si>
  <si>
    <t>Standerdize</t>
  </si>
  <si>
    <t>sum</t>
  </si>
  <si>
    <t>Mean</t>
  </si>
  <si>
    <t>SE</t>
  </si>
  <si>
    <t>95%CI</t>
  </si>
  <si>
    <t>low CI</t>
  </si>
  <si>
    <t>hi CI</t>
  </si>
  <si>
    <t>significant</t>
  </si>
  <si>
    <t>99%CI</t>
  </si>
  <si>
    <t>trend</t>
  </si>
  <si>
    <t>Distance</t>
  </si>
  <si>
    <t>Elevation</t>
  </si>
  <si>
    <t>*</t>
  </si>
  <si>
    <t>int</t>
  </si>
  <si>
    <t>lsl</t>
  </si>
  <si>
    <t>PASMangao</t>
  </si>
  <si>
    <t>PASMengla</t>
  </si>
  <si>
    <t>PAMengsong</t>
  </si>
  <si>
    <t>PANABANHE</t>
  </si>
  <si>
    <t>Pop</t>
  </si>
  <si>
    <t>Cam_angle</t>
  </si>
  <si>
    <t>camhour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</si>
</sst>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7"/>
  <sheetViews>
    <sheetView tabSelected="1" topLeftCell="AF1" workbookViewId="0">
      <selection activeCell="BG30" sqref="BG30"/>
    </sheetView>
  </sheetViews>
  <sheetFormatPr baseColWidth="10" defaultRowHeight="16" x14ac:dyDescent="0.2"/>
  <cols>
    <col min="3" max="3" width="51.83203125" customWidth="1"/>
  </cols>
  <sheetData>
    <row r="1" spans="1:6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M1" t="s">
        <v>2</v>
      </c>
      <c r="AN1" t="s">
        <v>3</v>
      </c>
      <c r="AO1" t="s">
        <v>4</v>
      </c>
      <c r="AP1" t="s">
        <v>5</v>
      </c>
      <c r="AQ1" t="s">
        <v>6</v>
      </c>
      <c r="AR1" t="s">
        <v>7</v>
      </c>
      <c r="AS1" t="s">
        <v>8</v>
      </c>
      <c r="AT1" t="s">
        <v>9</v>
      </c>
      <c r="AU1" t="s">
        <v>10</v>
      </c>
      <c r="AV1" t="s">
        <v>11</v>
      </c>
      <c r="AW1" t="s">
        <v>12</v>
      </c>
      <c r="AX1" t="s">
        <v>13</v>
      </c>
      <c r="AY1" t="s">
        <v>14</v>
      </c>
      <c r="AZ1" t="s">
        <v>15</v>
      </c>
      <c r="BA1" t="s">
        <v>16</v>
      </c>
      <c r="BB1" t="s">
        <v>17</v>
      </c>
      <c r="BC1" t="s">
        <v>18</v>
      </c>
      <c r="BD1" t="s">
        <v>19</v>
      </c>
      <c r="BE1" t="s">
        <v>20</v>
      </c>
      <c r="BF1" t="s">
        <v>21</v>
      </c>
      <c r="BG1" t="s">
        <v>22</v>
      </c>
      <c r="BH1" t="s">
        <v>23</v>
      </c>
      <c r="BI1" t="s">
        <v>24</v>
      </c>
      <c r="BJ1" t="s">
        <v>25</v>
      </c>
    </row>
    <row r="2" spans="1:62" x14ac:dyDescent="0.2">
      <c r="A2">
        <v>12</v>
      </c>
      <c r="B2" t="s">
        <v>36</v>
      </c>
      <c r="C2" t="s">
        <v>37</v>
      </c>
      <c r="H2">
        <v>0.152612092640596</v>
      </c>
      <c r="I2">
        <v>0.24225735285321301</v>
      </c>
      <c r="J2">
        <v>-10.8329625350411</v>
      </c>
      <c r="K2">
        <v>97.331867397385196</v>
      </c>
      <c r="L2">
        <v>-9.6025027016539308</v>
      </c>
      <c r="M2">
        <v>42.686396574504002</v>
      </c>
      <c r="N2">
        <v>1.11620061384836</v>
      </c>
      <c r="O2">
        <v>0.25241075530641099</v>
      </c>
      <c r="P2">
        <v>-0.71748500578214203</v>
      </c>
      <c r="Q2">
        <v>0.54652500569222995</v>
      </c>
      <c r="R2">
        <v>1.14886700046317</v>
      </c>
      <c r="S2">
        <v>0.27561394759409402</v>
      </c>
      <c r="V2">
        <v>0.42217411852539199</v>
      </c>
      <c r="W2">
        <v>0.25284777055943403</v>
      </c>
      <c r="X2">
        <v>6.5822158337272493E-2</v>
      </c>
      <c r="Y2">
        <v>7.8607446062404204E-2</v>
      </c>
      <c r="Z2">
        <v>-4.7198929223550596</v>
      </c>
      <c r="AA2">
        <v>0.28647147521411198</v>
      </c>
      <c r="AB2">
        <v>0</v>
      </c>
      <c r="AC2">
        <v>3808929.37234759</v>
      </c>
      <c r="AD2">
        <v>1239.76155308532</v>
      </c>
      <c r="AE2">
        <v>9</v>
      </c>
      <c r="AF2">
        <v>115</v>
      </c>
      <c r="AG2">
        <v>2497.5231061706399</v>
      </c>
      <c r="AH2">
        <v>0</v>
      </c>
      <c r="AI2">
        <v>0.24211276728391101</v>
      </c>
      <c r="AJ2" t="s">
        <v>38</v>
      </c>
      <c r="AK2">
        <v>0.24211276728391101</v>
      </c>
      <c r="AM2">
        <f>D2*$AI2</f>
        <v>0</v>
      </c>
      <c r="AN2">
        <f t="shared" ref="AN2:BI13" si="0">E2*$AI2</f>
        <v>0</v>
      </c>
      <c r="AO2">
        <f t="shared" si="0"/>
        <v>0</v>
      </c>
      <c r="AP2">
        <f t="shared" si="0"/>
        <v>0</v>
      </c>
      <c r="AQ2">
        <f t="shared" si="0"/>
        <v>3.6949336070203287E-2</v>
      </c>
      <c r="AR2">
        <f t="shared" si="0"/>
        <v>5.865359809416628E-2</v>
      </c>
      <c r="AS2">
        <f t="shared" si="0"/>
        <v>-2.6227985372417324</v>
      </c>
      <c r="AT2">
        <f t="shared" si="0"/>
        <v>23.565287760491607</v>
      </c>
      <c r="AU2">
        <f t="shared" si="0"/>
        <v>-2.3248885019486649</v>
      </c>
      <c r="AV2">
        <f t="shared" si="0"/>
        <v>10.334921600031624</v>
      </c>
      <c r="AW2">
        <f t="shared" si="0"/>
        <v>0.27024641946282663</v>
      </c>
      <c r="AX2">
        <f t="shared" si="0"/>
        <v>6.1111866459457292E-2</v>
      </c>
      <c r="AY2">
        <f t="shared" si="0"/>
        <v>-0.17371228023462729</v>
      </c>
      <c r="AZ2">
        <f t="shared" si="0"/>
        <v>0.132320681518001</v>
      </c>
      <c r="BA2">
        <f t="shared" si="0"/>
        <v>0.27815536872330437</v>
      </c>
      <c r="BB2">
        <f t="shared" si="0"/>
        <v>6.6729655554048931E-2</v>
      </c>
      <c r="BC2">
        <f t="shared" si="0"/>
        <v>0</v>
      </c>
      <c r="BD2">
        <f t="shared" si="0"/>
        <v>0</v>
      </c>
      <c r="BE2">
        <f t="shared" si="0"/>
        <v>0.1022137441118285</v>
      </c>
      <c r="BF2">
        <f t="shared" si="0"/>
        <v>6.1217673431711979E-2</v>
      </c>
      <c r="BG2">
        <f t="shared" si="0"/>
        <v>1.5936384903636799E-2</v>
      </c>
      <c r="BH2">
        <f t="shared" si="0"/>
        <v>1.9031866295289458E-2</v>
      </c>
      <c r="BI2">
        <f t="shared" si="0"/>
        <v>-1.1427463367151292</v>
      </c>
      <c r="BJ2">
        <f>AA2*$AI2</f>
        <v>6.935840161199297E-2</v>
      </c>
    </row>
    <row r="3" spans="1:62" x14ac:dyDescent="0.2">
      <c r="A3">
        <v>6</v>
      </c>
      <c r="B3" t="s">
        <v>39</v>
      </c>
      <c r="C3" t="s">
        <v>40</v>
      </c>
      <c r="F3">
        <v>0.186372797435469</v>
      </c>
      <c r="G3">
        <v>0.115717293544607</v>
      </c>
      <c r="H3">
        <v>5.2592366510732E-2</v>
      </c>
      <c r="I3">
        <v>0.24669034799855399</v>
      </c>
      <c r="J3">
        <v>-10.3213500750546</v>
      </c>
      <c r="K3">
        <v>94.716118937821904</v>
      </c>
      <c r="L3">
        <v>-26.384786703626201</v>
      </c>
      <c r="M3">
        <v>4194.3040596946103</v>
      </c>
      <c r="N3">
        <v>1.11473210779212</v>
      </c>
      <c r="O3">
        <v>0.25430990278147098</v>
      </c>
      <c r="P3">
        <v>-0.69247900877170199</v>
      </c>
      <c r="Q3">
        <v>0.54549211629818295</v>
      </c>
      <c r="R3">
        <v>1.2413010990445399</v>
      </c>
      <c r="S3">
        <v>0.29497261476887399</v>
      </c>
      <c r="X3">
        <v>6.5133649341807404E-2</v>
      </c>
      <c r="Y3">
        <v>7.8819035211525001E-2</v>
      </c>
      <c r="Z3">
        <v>-4.3257647638591896</v>
      </c>
      <c r="AA3">
        <v>0.153057234008556</v>
      </c>
      <c r="AB3">
        <v>0</v>
      </c>
      <c r="AC3">
        <v>5448816320.0268097</v>
      </c>
      <c r="AD3">
        <v>1239.79934708769</v>
      </c>
      <c r="AE3">
        <v>9</v>
      </c>
      <c r="AF3">
        <v>115</v>
      </c>
      <c r="AG3">
        <v>2497.5986941753899</v>
      </c>
      <c r="AH3">
        <v>7.5588004753171803E-2</v>
      </c>
      <c r="AI3">
        <v>0.23313311414048801</v>
      </c>
      <c r="AJ3" t="s">
        <v>38</v>
      </c>
      <c r="AK3">
        <v>0.4752458814244</v>
      </c>
      <c r="AM3">
        <f t="shared" ref="AM3:AZ18" si="1">D3*$AI3</f>
        <v>0</v>
      </c>
      <c r="AN3">
        <f t="shared" si="0"/>
        <v>0</v>
      </c>
      <c r="AO3">
        <f t="shared" si="0"/>
        <v>4.3449670657205244E-2</v>
      </c>
      <c r="AP3">
        <f t="shared" si="0"/>
        <v>2.697753300396322E-2</v>
      </c>
      <c r="AQ3">
        <f t="shared" si="0"/>
        <v>1.2261022184664863E-2</v>
      </c>
      <c r="AR3">
        <f t="shared" si="0"/>
        <v>5.7511689057303597E-2</v>
      </c>
      <c r="AS3">
        <f t="shared" si="0"/>
        <v>-2.4062484851316386</v>
      </c>
      <c r="AT3">
        <f t="shared" si="0"/>
        <v>22.08146376727527</v>
      </c>
      <c r="AU3">
        <f t="shared" si="0"/>
        <v>-6.1511674901489179</v>
      </c>
      <c r="AV3">
        <f t="shared" si="0"/>
        <v>977.83116708869579</v>
      </c>
      <c r="AW3">
        <f t="shared" si="0"/>
        <v>0.25988096772196706</v>
      </c>
      <c r="AX3">
        <f t="shared" si="0"/>
        <v>5.9288059592209084E-2</v>
      </c>
      <c r="AY3">
        <f t="shared" si="0"/>
        <v>-0.16143978779186519</v>
      </c>
      <c r="AZ3">
        <f t="shared" si="0"/>
        <v>0.12717227581168064</v>
      </c>
      <c r="BA3">
        <f t="shared" si="0"/>
        <v>0.28938839080626394</v>
      </c>
      <c r="BB3">
        <f t="shared" si="0"/>
        <v>6.8767884267230101E-2</v>
      </c>
      <c r="BC3">
        <f t="shared" si="0"/>
        <v>0</v>
      </c>
      <c r="BD3">
        <f t="shared" si="0"/>
        <v>0</v>
      </c>
      <c r="BE3">
        <f t="shared" si="0"/>
        <v>0</v>
      </c>
      <c r="BF3">
        <f t="shared" si="0"/>
        <v>0</v>
      </c>
      <c r="BG3">
        <f t="shared" si="0"/>
        <v>1.5184810506390107E-2</v>
      </c>
      <c r="BH3">
        <f t="shared" si="0"/>
        <v>1.8375327132411603E-2</v>
      </c>
      <c r="BI3">
        <f t="shared" si="0"/>
        <v>-1.0084790104376857</v>
      </c>
      <c r="BJ3">
        <f t="shared" ref="BJ3:BJ18" si="2">AA3*$AI3</f>
        <v>3.5682709606144072E-2</v>
      </c>
    </row>
    <row r="4" spans="1:62" x14ac:dyDescent="0.2">
      <c r="A4">
        <v>4</v>
      </c>
      <c r="B4" t="s">
        <v>41</v>
      </c>
      <c r="C4" t="s">
        <v>42</v>
      </c>
      <c r="H4">
        <v>0.10736019163522501</v>
      </c>
      <c r="I4">
        <v>0.24235499875910599</v>
      </c>
      <c r="J4">
        <v>-10.9436286231404</v>
      </c>
      <c r="K4">
        <v>105.552805305446</v>
      </c>
      <c r="L4">
        <v>-13.779843545431801</v>
      </c>
      <c r="M4">
        <v>353.22418457705299</v>
      </c>
      <c r="N4">
        <v>1.1350600820211201</v>
      </c>
      <c r="O4">
        <v>0.25432663196140898</v>
      </c>
      <c r="P4">
        <v>-0.66746096002524202</v>
      </c>
      <c r="Q4">
        <v>0.54649987626678498</v>
      </c>
      <c r="R4">
        <v>1.07373798367264</v>
      </c>
      <c r="S4">
        <v>0.27655272493423999</v>
      </c>
      <c r="X4">
        <v>6.56316849542075E-2</v>
      </c>
      <c r="Y4">
        <v>7.8700535229296598E-2</v>
      </c>
      <c r="Z4">
        <v>-4.3085179030056002</v>
      </c>
      <c r="AA4">
        <v>0.151654563368982</v>
      </c>
      <c r="AB4">
        <v>0</v>
      </c>
      <c r="AC4">
        <v>36649482.140119299</v>
      </c>
      <c r="AD4">
        <v>1241.0985160549301</v>
      </c>
      <c r="AE4">
        <v>8</v>
      </c>
      <c r="AF4">
        <v>115</v>
      </c>
      <c r="AG4">
        <v>2498.1970321098502</v>
      </c>
      <c r="AH4">
        <v>0.67392593921522304</v>
      </c>
      <c r="AI4">
        <v>0.17285284550747801</v>
      </c>
      <c r="AJ4" t="s">
        <v>38</v>
      </c>
      <c r="AK4">
        <v>0.64809872693187798</v>
      </c>
      <c r="AM4">
        <f t="shared" si="1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1.8557514618376781E-2</v>
      </c>
      <c r="AR4">
        <f t="shared" si="0"/>
        <v>4.1891751158472774E-2</v>
      </c>
      <c r="AS4">
        <f t="shared" si="0"/>
        <v>-1.8916373476869019</v>
      </c>
      <c r="AT4">
        <f t="shared" si="0"/>
        <v>18.245102748343161</v>
      </c>
      <c r="AU4">
        <f t="shared" si="0"/>
        <v>-2.3818851674757409</v>
      </c>
      <c r="AV4">
        <f t="shared" si="0"/>
        <v>61.055805406202239</v>
      </c>
      <c r="AW4">
        <f t="shared" si="0"/>
        <v>0.19619836499930199</v>
      </c>
      <c r="AX4">
        <f t="shared" si="0"/>
        <v>4.3961082022862648E-2</v>
      </c>
      <c r="AY4">
        <f t="shared" si="0"/>
        <v>-0.11537252620551612</v>
      </c>
      <c r="AZ4">
        <f t="shared" si="0"/>
        <v>9.4464058682198426E-2</v>
      </c>
      <c r="BA4">
        <f t="shared" si="0"/>
        <v>0.18559866580727777</v>
      </c>
      <c r="BB4">
        <f t="shared" si="0"/>
        <v>4.7802925437730244E-2</v>
      </c>
      <c r="BC4">
        <f t="shared" si="0"/>
        <v>0</v>
      </c>
      <c r="BD4">
        <f t="shared" si="0"/>
        <v>0</v>
      </c>
      <c r="BE4">
        <f t="shared" si="0"/>
        <v>0</v>
      </c>
      <c r="BF4">
        <f t="shared" si="0"/>
        <v>0</v>
      </c>
      <c r="BG4">
        <f t="shared" si="0"/>
        <v>1.1344623499785099E-2</v>
      </c>
      <c r="BH4">
        <f t="shared" si="0"/>
        <v>1.3603611457345436E-2</v>
      </c>
      <c r="BI4">
        <f t="shared" si="0"/>
        <v>-0.74473957945443015</v>
      </c>
      <c r="BJ4">
        <f t="shared" si="2"/>
        <v>2.6213922812522682E-2</v>
      </c>
    </row>
    <row r="5" spans="1:62" x14ac:dyDescent="0.2">
      <c r="A5">
        <v>13</v>
      </c>
      <c r="B5" t="s">
        <v>43</v>
      </c>
      <c r="C5" t="s">
        <v>44</v>
      </c>
      <c r="H5">
        <v>0.19879845378408001</v>
      </c>
      <c r="I5">
        <v>0.31375742760377801</v>
      </c>
      <c r="J5">
        <v>-12.1749001985609</v>
      </c>
      <c r="K5">
        <v>171.37715109269399</v>
      </c>
      <c r="L5">
        <v>-15.608580079693001</v>
      </c>
      <c r="M5">
        <v>822.57073869128396</v>
      </c>
      <c r="N5">
        <v>1.1375874480788</v>
      </c>
      <c r="O5">
        <v>0.26856342637132302</v>
      </c>
      <c r="P5">
        <v>-0.742978162152379</v>
      </c>
      <c r="Q5">
        <v>0.55816993800358505</v>
      </c>
      <c r="R5">
        <v>1.00191591908081</v>
      </c>
      <c r="S5">
        <v>0.69594596317525803</v>
      </c>
      <c r="T5">
        <v>8.1055246069301201E-2</v>
      </c>
      <c r="U5">
        <v>0.34999478900942299</v>
      </c>
      <c r="V5">
        <v>0.417975610418304</v>
      </c>
      <c r="W5">
        <v>0.25352941857683398</v>
      </c>
      <c r="X5">
        <v>6.5866349991589496E-2</v>
      </c>
      <c r="Y5">
        <v>7.86385439037907E-2</v>
      </c>
      <c r="Z5">
        <v>-4.7159800197785504</v>
      </c>
      <c r="AA5">
        <v>0.28685378621887903</v>
      </c>
      <c r="AB5">
        <v>0</v>
      </c>
      <c r="AC5">
        <v>276494076.65642101</v>
      </c>
      <c r="AD5">
        <v>1239.7339115070799</v>
      </c>
      <c r="AE5">
        <v>10</v>
      </c>
      <c r="AF5">
        <v>115</v>
      </c>
      <c r="AG5">
        <v>2499.4678230141699</v>
      </c>
      <c r="AH5">
        <v>1.9447168435331199</v>
      </c>
      <c r="AI5">
        <v>9.1564640495826105E-2</v>
      </c>
      <c r="AJ5" t="s">
        <v>38</v>
      </c>
      <c r="AK5">
        <v>0.739663367427704</v>
      </c>
      <c r="AM5">
        <f t="shared" si="1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1.8202908951865385E-2</v>
      </c>
      <c r="AR5">
        <f t="shared" si="0"/>
        <v>2.8729086061435118E-2</v>
      </c>
      <c r="AS5">
        <f t="shared" si="0"/>
        <v>-1.1147903597537907</v>
      </c>
      <c r="AT5">
        <f t="shared" si="0"/>
        <v>15.692087229001398</v>
      </c>
      <c r="AU5">
        <f t="shared" si="0"/>
        <v>-1.4291940236474023</v>
      </c>
      <c r="AV5">
        <f t="shared" si="0"/>
        <v>75.318393970653531</v>
      </c>
      <c r="AW5">
        <f t="shared" si="0"/>
        <v>0.10416278571589957</v>
      </c>
      <c r="AX5">
        <f t="shared" si="0"/>
        <v>2.4590913586017456E-2</v>
      </c>
      <c r="AY5">
        <f t="shared" si="0"/>
        <v>-6.8030528313732172E-2</v>
      </c>
      <c r="AZ5">
        <f t="shared" si="0"/>
        <v>5.1108629708875808E-2</v>
      </c>
      <c r="BA5">
        <f t="shared" si="0"/>
        <v>9.1740070937679566E-2</v>
      </c>
      <c r="BB5">
        <f t="shared" si="0"/>
        <v>6.372404192266394E-2</v>
      </c>
      <c r="BC5">
        <f t="shared" si="0"/>
        <v>7.4217944666362867E-3</v>
      </c>
      <c r="BD5">
        <f t="shared" si="0"/>
        <v>3.2047147031060326E-2</v>
      </c>
      <c r="BE5">
        <f t="shared" si="0"/>
        <v>3.8271786503975475E-2</v>
      </c>
      <c r="BF5">
        <f t="shared" si="0"/>
        <v>2.321433006710362E-2</v>
      </c>
      <c r="BG5">
        <f t="shared" si="0"/>
        <v>6.0310286577521513E-3</v>
      </c>
      <c r="BH5">
        <f t="shared" si="0"/>
        <v>7.2005100016658326E-3</v>
      </c>
      <c r="BI5">
        <f t="shared" si="0"/>
        <v>-0.43181701509652187</v>
      </c>
      <c r="BJ5">
        <f t="shared" si="2"/>
        <v>2.6265663809998216E-2</v>
      </c>
    </row>
    <row r="6" spans="1:62" x14ac:dyDescent="0.2">
      <c r="A6">
        <v>16</v>
      </c>
      <c r="B6" t="s">
        <v>45</v>
      </c>
      <c r="C6" t="s">
        <v>46</v>
      </c>
      <c r="D6">
        <v>-1.11885358034445E-2</v>
      </c>
      <c r="E6">
        <v>9.3256078113379604E-2</v>
      </c>
      <c r="F6">
        <v>0.28112837775781702</v>
      </c>
      <c r="G6">
        <v>0.13906584612030901</v>
      </c>
      <c r="H6">
        <v>0.33655361888503199</v>
      </c>
      <c r="I6">
        <v>0.31889899720296699</v>
      </c>
      <c r="J6">
        <v>-10.5458306217533</v>
      </c>
      <c r="K6">
        <v>56.719437927306203</v>
      </c>
      <c r="L6">
        <v>-16.373968711595101</v>
      </c>
      <c r="M6">
        <v>1120.97495958893</v>
      </c>
      <c r="N6">
        <v>1.27646828101926</v>
      </c>
      <c r="O6">
        <v>0.28434324276249701</v>
      </c>
      <c r="P6">
        <v>-0.89950591049537998</v>
      </c>
      <c r="Q6">
        <v>0.574628139598654</v>
      </c>
      <c r="R6">
        <v>0.33626430178220001</v>
      </c>
      <c r="S6">
        <v>0.74413219892910099</v>
      </c>
      <c r="T6">
        <v>0.56586289480858598</v>
      </c>
      <c r="U6">
        <v>0.41890576070181601</v>
      </c>
      <c r="X6">
        <v>6.4253287759761593E-2</v>
      </c>
      <c r="Y6">
        <v>7.8819275524842997E-2</v>
      </c>
      <c r="Z6">
        <v>-4.3410195715508699</v>
      </c>
      <c r="AA6">
        <v>0.15423726422461601</v>
      </c>
      <c r="AB6">
        <v>0</v>
      </c>
      <c r="AC6">
        <v>447706849.68371099</v>
      </c>
      <c r="AD6">
        <v>1238.8475199817501</v>
      </c>
      <c r="AE6">
        <v>11</v>
      </c>
      <c r="AF6">
        <v>115</v>
      </c>
      <c r="AG6">
        <v>2499.6950399635102</v>
      </c>
      <c r="AH6">
        <v>2.17193379287301</v>
      </c>
      <c r="AI6">
        <v>8.1731272559817103E-2</v>
      </c>
      <c r="AJ6" t="s">
        <v>38</v>
      </c>
      <c r="AK6">
        <v>0.82139463998752105</v>
      </c>
      <c r="AM6">
        <f t="shared" si="1"/>
        <v>-9.1445326929659465E-4</v>
      </c>
      <c r="AN6">
        <f t="shared" si="0"/>
        <v>7.6219379381442225E-3</v>
      </c>
      <c r="AO6">
        <f t="shared" si="0"/>
        <v>2.2976980066823367E-2</v>
      </c>
      <c r="AP6">
        <f t="shared" si="0"/>
        <v>1.1366028573020558E-2</v>
      </c>
      <c r="AQ6">
        <f t="shared" si="0"/>
        <v>2.7506955556085358E-2</v>
      </c>
      <c r="AR6">
        <f t="shared" si="0"/>
        <v>2.6064020859448048E-2</v>
      </c>
      <c r="AS6">
        <f t="shared" si="0"/>
        <v>-0.8619241569161844</v>
      </c>
      <c r="AT6">
        <f t="shared" si="0"/>
        <v>4.6357518406762912</v>
      </c>
      <c r="AU6">
        <f t="shared" si="0"/>
        <v>-1.3382652996532964</v>
      </c>
      <c r="AV6">
        <f t="shared" si="0"/>
        <v>91.618709954892807</v>
      </c>
      <c r="AW6">
        <f t="shared" si="0"/>
        <v>0.10432737698994635</v>
      </c>
      <c r="AX6">
        <f t="shared" si="0"/>
        <v>2.3239735074763884E-2</v>
      </c>
      <c r="AY6">
        <f t="shared" si="0"/>
        <v>-7.3517762739864351E-2</v>
      </c>
      <c r="AZ6">
        <f t="shared" si="0"/>
        <v>4.6965089098078221E-2</v>
      </c>
      <c r="BA6">
        <f t="shared" si="0"/>
        <v>2.7483309301097582E-2</v>
      </c>
      <c r="BB6">
        <f t="shared" si="0"/>
        <v>6.0818871571210395E-2</v>
      </c>
      <c r="BC6">
        <f t="shared" si="0"/>
        <v>4.6248694487087655E-2</v>
      </c>
      <c r="BD6">
        <f t="shared" si="0"/>
        <v>3.4237700904797642E-2</v>
      </c>
      <c r="BE6">
        <f t="shared" si="0"/>
        <v>0</v>
      </c>
      <c r="BF6">
        <f t="shared" si="0"/>
        <v>0</v>
      </c>
      <c r="BG6">
        <f t="shared" si="0"/>
        <v>5.2515029747574353E-3</v>
      </c>
      <c r="BH6">
        <f t="shared" si="0"/>
        <v>6.4419996908882645E-3</v>
      </c>
      <c r="BI6">
        <f t="shared" si="0"/>
        <v>-0.3547970537899246</v>
      </c>
      <c r="BJ6">
        <f t="shared" si="2"/>
        <v>1.2606007881222618E-2</v>
      </c>
    </row>
    <row r="7" spans="1:62" x14ac:dyDescent="0.2">
      <c r="A7">
        <v>17</v>
      </c>
      <c r="B7" t="s">
        <v>47</v>
      </c>
      <c r="C7" t="s">
        <v>48</v>
      </c>
      <c r="D7">
        <v>-7.9263651730952199E-3</v>
      </c>
      <c r="E7">
        <v>9.2563370016596702E-2</v>
      </c>
      <c r="F7">
        <v>0.25576734950202101</v>
      </c>
      <c r="G7">
        <v>0.13912390885435599</v>
      </c>
      <c r="H7">
        <v>0.34248367498604498</v>
      </c>
      <c r="I7">
        <v>0.31627367110039001</v>
      </c>
      <c r="J7">
        <v>-16.114425765407798</v>
      </c>
      <c r="K7">
        <v>988.60747857202898</v>
      </c>
      <c r="L7">
        <v>-13.631780090916999</v>
      </c>
      <c r="M7">
        <v>280.87155829352702</v>
      </c>
      <c r="N7">
        <v>1.2447791055575601</v>
      </c>
      <c r="O7">
        <v>0.283056293528263</v>
      </c>
      <c r="P7">
        <v>-0.90797239483737402</v>
      </c>
      <c r="Q7">
        <v>0.57374711077041496</v>
      </c>
      <c r="R7">
        <v>0.512313299174882</v>
      </c>
      <c r="S7">
        <v>0.74000255346250898</v>
      </c>
      <c r="T7">
        <v>0.49218051361340298</v>
      </c>
      <c r="U7">
        <v>0.41498980919545198</v>
      </c>
      <c r="V7">
        <v>0.356325109881861</v>
      </c>
      <c r="W7">
        <v>0.25893708474198801</v>
      </c>
      <c r="X7">
        <v>6.4622873241661494E-2</v>
      </c>
      <c r="Y7">
        <v>7.8773886947480096E-2</v>
      </c>
      <c r="Z7">
        <v>-4.6897307449836099</v>
      </c>
      <c r="AA7">
        <v>0.29449671795346799</v>
      </c>
      <c r="AB7">
        <v>0</v>
      </c>
      <c r="AC7">
        <v>437940282.86611497</v>
      </c>
      <c r="AD7">
        <v>1237.93855680303</v>
      </c>
      <c r="AE7">
        <v>12</v>
      </c>
      <c r="AF7">
        <v>115</v>
      </c>
      <c r="AG7">
        <v>2499.87711360606</v>
      </c>
      <c r="AH7">
        <v>2.3540074354245899</v>
      </c>
      <c r="AI7">
        <v>7.4619351751132601E-2</v>
      </c>
      <c r="AJ7" t="s">
        <v>38</v>
      </c>
      <c r="AK7">
        <v>0.89601399173865404</v>
      </c>
      <c r="AM7">
        <f t="shared" si="1"/>
        <v>-5.9146023095911927E-4</v>
      </c>
      <c r="AN7">
        <f t="shared" si="0"/>
        <v>6.9070186665386698E-3</v>
      </c>
      <c r="AO7">
        <f t="shared" si="0"/>
        <v>1.9085193818946175E-2</v>
      </c>
      <c r="AP7">
        <f t="shared" si="0"/>
        <v>1.0381335891795702E-2</v>
      </c>
      <c r="AQ7">
        <f t="shared" si="0"/>
        <v>2.5555909812804263E-2</v>
      </c>
      <c r="AR7">
        <f t="shared" si="0"/>
        <v>2.3600136313462024E-2</v>
      </c>
      <c r="AS7">
        <f t="shared" si="0"/>
        <v>-1.2024480044564787</v>
      </c>
      <c r="AT7">
        <f t="shared" si="0"/>
        <v>73.769249187366512</v>
      </c>
      <c r="AU7">
        <f t="shared" si="0"/>
        <v>-1.0171945935982218</v>
      </c>
      <c r="AV7">
        <f t="shared" si="0"/>
        <v>20.958453605193437</v>
      </c>
      <c r="AW7">
        <f t="shared" si="0"/>
        <v>9.28846099300598E-2</v>
      </c>
      <c r="AX7">
        <f t="shared" si="0"/>
        <v>2.1121477132157295E-2</v>
      </c>
      <c r="AY7">
        <f t="shared" si="0"/>
        <v>-6.7752311510688265E-2</v>
      </c>
      <c r="AZ7">
        <f t="shared" si="0"/>
        <v>4.2812637474773631E-2</v>
      </c>
      <c r="BA7">
        <f t="shared" si="0"/>
        <v>3.8228486277913754E-2</v>
      </c>
      <c r="BB7">
        <f t="shared" si="0"/>
        <v>5.5218510833555265E-2</v>
      </c>
      <c r="BC7">
        <f t="shared" si="0"/>
        <v>3.6726190870371628E-2</v>
      </c>
      <c r="BD7">
        <f t="shared" si="0"/>
        <v>3.0966270545490834E-2</v>
      </c>
      <c r="BE7">
        <f t="shared" si="0"/>
        <v>2.6588748712035561E-2</v>
      </c>
      <c r="BF7">
        <f t="shared" si="0"/>
        <v>1.9321717407775232E-2</v>
      </c>
      <c r="BG7">
        <f t="shared" si="0"/>
        <v>4.8221169095883937E-3</v>
      </c>
      <c r="BH7">
        <f t="shared" si="0"/>
        <v>5.8780563789379708E-3</v>
      </c>
      <c r="BI7">
        <f t="shared" si="0"/>
        <v>-0.34994466807803315</v>
      </c>
      <c r="BJ7">
        <f t="shared" si="2"/>
        <v>2.1975154186523915E-2</v>
      </c>
    </row>
    <row r="8" spans="1:62" x14ac:dyDescent="0.2">
      <c r="A8">
        <v>5</v>
      </c>
      <c r="B8" t="s">
        <v>49</v>
      </c>
      <c r="C8" t="s">
        <v>50</v>
      </c>
      <c r="H8">
        <v>0.17864767001823301</v>
      </c>
      <c r="I8">
        <v>0.31856897043406901</v>
      </c>
      <c r="J8">
        <v>-8.3209374253670401</v>
      </c>
      <c r="K8">
        <v>24.2763738389773</v>
      </c>
      <c r="L8">
        <v>-25.259022087199501</v>
      </c>
      <c r="N8">
        <v>1.16682014870319</v>
      </c>
      <c r="O8">
        <v>0.27076564696872402</v>
      </c>
      <c r="P8">
        <v>-0.70864417200108198</v>
      </c>
      <c r="Q8">
        <v>0.559438708134116</v>
      </c>
      <c r="R8">
        <v>0.85224781462236199</v>
      </c>
      <c r="S8">
        <v>0.70811285846982996</v>
      </c>
      <c r="T8">
        <v>0.122667772648863</v>
      </c>
      <c r="U8">
        <v>0.358296381981828</v>
      </c>
      <c r="X8">
        <v>6.5498544646478196E-2</v>
      </c>
      <c r="Y8">
        <v>7.8687915047990303E-2</v>
      </c>
      <c r="Z8">
        <v>-4.3091664968674701</v>
      </c>
      <c r="AA8">
        <v>0.151626284950892</v>
      </c>
      <c r="AB8">
        <v>0</v>
      </c>
      <c r="AC8">
        <v>-5314884610.8976202</v>
      </c>
      <c r="AD8">
        <v>1241.04037741564</v>
      </c>
      <c r="AE8">
        <v>9</v>
      </c>
      <c r="AF8">
        <v>115</v>
      </c>
      <c r="AG8">
        <v>2500.0807548312901</v>
      </c>
      <c r="AH8">
        <v>2.5576486606491899</v>
      </c>
      <c r="AI8">
        <v>6.7395568588314705E-2</v>
      </c>
      <c r="AJ8" t="s">
        <v>38</v>
      </c>
      <c r="AK8">
        <v>0.96340956032696901</v>
      </c>
      <c r="AM8">
        <f t="shared" si="1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1.2040061297856435E-2</v>
      </c>
      <c r="AR8">
        <f t="shared" si="0"/>
        <v>2.1470136896998098E-2</v>
      </c>
      <c r="AS8">
        <f t="shared" si="0"/>
        <v>-0.56079430897039917</v>
      </c>
      <c r="AT8">
        <f t="shared" si="0"/>
        <v>1.6361200181403635</v>
      </c>
      <c r="AU8">
        <f t="shared" si="0"/>
        <v>-1.70234615555161</v>
      </c>
      <c r="AV8">
        <f t="shared" si="0"/>
        <v>0</v>
      </c>
      <c r="AW8">
        <f t="shared" si="0"/>
        <v>7.8638507362153401E-2</v>
      </c>
      <c r="AX8">
        <f t="shared" si="0"/>
        <v>1.8248404731640046E-2</v>
      </c>
      <c r="AY8">
        <f t="shared" si="0"/>
        <v>-4.7759476898808405E-2</v>
      </c>
      <c r="AZ8">
        <f t="shared" si="0"/>
        <v>3.7703689825010989E-2</v>
      </c>
      <c r="BA8">
        <f t="shared" si="0"/>
        <v>5.7437726044622717E-2</v>
      </c>
      <c r="BB8">
        <f t="shared" si="0"/>
        <v>4.7723668721271012E-2</v>
      </c>
      <c r="BC8">
        <f t="shared" si="0"/>
        <v>8.2672642851322406E-3</v>
      </c>
      <c r="BD8">
        <f t="shared" si="0"/>
        <v>2.4147588386801293E-2</v>
      </c>
      <c r="BE8">
        <f t="shared" si="0"/>
        <v>0</v>
      </c>
      <c r="BF8">
        <f t="shared" si="0"/>
        <v>0</v>
      </c>
      <c r="BG8">
        <f t="shared" si="0"/>
        <v>4.4143116581565143E-3</v>
      </c>
      <c r="BH8">
        <f t="shared" si="0"/>
        <v>5.3032167756883117E-3</v>
      </c>
      <c r="BI8">
        <f t="shared" si="0"/>
        <v>-0.29041872619809939</v>
      </c>
      <c r="BJ8">
        <f t="shared" si="2"/>
        <v>1.0218939687199191E-2</v>
      </c>
    </row>
    <row r="9" spans="1:62" x14ac:dyDescent="0.2">
      <c r="A9">
        <v>11</v>
      </c>
      <c r="B9" t="s">
        <v>51</v>
      </c>
      <c r="C9" t="s">
        <v>52</v>
      </c>
      <c r="D9">
        <v>-3.6838417043096497E-2</v>
      </c>
      <c r="E9">
        <v>9.1040490243664701E-2</v>
      </c>
      <c r="H9">
        <v>0.20948781904055699</v>
      </c>
      <c r="I9">
        <v>0.31468594051322502</v>
      </c>
      <c r="J9">
        <v>-13.169313104657499</v>
      </c>
      <c r="K9">
        <v>275.96654017919701</v>
      </c>
      <c r="L9">
        <v>-14.3098422927928</v>
      </c>
      <c r="M9">
        <v>434.92917840658401</v>
      </c>
      <c r="N9">
        <v>1.1670650925811901</v>
      </c>
      <c r="O9">
        <v>0.27838969479173598</v>
      </c>
      <c r="P9">
        <v>-0.79184217646007204</v>
      </c>
      <c r="Q9">
        <v>0.57025794335630198</v>
      </c>
      <c r="R9">
        <v>0.96243146877402497</v>
      </c>
      <c r="S9">
        <v>0.70231317626593404</v>
      </c>
      <c r="T9">
        <v>9.4495364092189102E-2</v>
      </c>
      <c r="U9">
        <v>0.35131469569917401</v>
      </c>
      <c r="V9">
        <v>0.41354245908446702</v>
      </c>
      <c r="W9">
        <v>0.25442390713750801</v>
      </c>
      <c r="X9">
        <v>6.5871769828730303E-2</v>
      </c>
      <c r="Y9">
        <v>7.8638132860179705E-2</v>
      </c>
      <c r="Z9">
        <v>-4.7161127203249897</v>
      </c>
      <c r="AA9">
        <v>0.28839583340696701</v>
      </c>
      <c r="AB9">
        <v>0</v>
      </c>
      <c r="AC9">
        <v>79850466.782070994</v>
      </c>
      <c r="AD9">
        <v>1239.6511696882901</v>
      </c>
      <c r="AE9">
        <v>11</v>
      </c>
      <c r="AF9">
        <v>115</v>
      </c>
      <c r="AG9">
        <v>2501.3023393765702</v>
      </c>
      <c r="AH9">
        <v>3.7792332059343599</v>
      </c>
      <c r="AI9">
        <v>3.6590439673029197E-2</v>
      </c>
      <c r="AJ9" t="s">
        <v>38</v>
      </c>
      <c r="AK9">
        <v>0.999999999999998</v>
      </c>
      <c r="AM9">
        <f t="shared" si="1"/>
        <v>-1.347933876465313E-3</v>
      </c>
      <c r="AN9">
        <f t="shared" si="0"/>
        <v>3.3312115660638166E-3</v>
      </c>
      <c r="AO9">
        <f t="shared" si="0"/>
        <v>0</v>
      </c>
      <c r="AP9">
        <f t="shared" si="0"/>
        <v>0</v>
      </c>
      <c r="AQ9">
        <f t="shared" si="0"/>
        <v>7.665251404837958E-3</v>
      </c>
      <c r="AR9">
        <f t="shared" si="0"/>
        <v>1.1514496922299614E-2</v>
      </c>
      <c r="AS9">
        <f t="shared" si="0"/>
        <v>-0.48187095669120306</v>
      </c>
      <c r="AT9">
        <f t="shared" si="0"/>
        <v>10.097737040201496</v>
      </c>
      <c r="AU9">
        <f t="shared" si="0"/>
        <v>-0.52360342114499669</v>
      </c>
      <c r="AV9">
        <f t="shared" si="0"/>
        <v>15.914249864526266</v>
      </c>
      <c r="AW9">
        <f t="shared" si="0"/>
        <v>4.2703424864590271E-2</v>
      </c>
      <c r="AX9">
        <f t="shared" si="0"/>
        <v>1.0186401332870026E-2</v>
      </c>
      <c r="AY9">
        <f t="shared" si="0"/>
        <v>-2.8973853388322406E-2</v>
      </c>
      <c r="AZ9">
        <f t="shared" si="0"/>
        <v>2.086598887444447E-2</v>
      </c>
      <c r="BA9">
        <f t="shared" si="0"/>
        <v>3.5215790597600848E-2</v>
      </c>
      <c r="BB9">
        <f t="shared" si="0"/>
        <v>2.569794790773218E-2</v>
      </c>
      <c r="BC9">
        <f t="shared" si="0"/>
        <v>3.4576269191961746E-3</v>
      </c>
      <c r="BD9">
        <f t="shared" si="0"/>
        <v>1.2854759179229236E-2</v>
      </c>
      <c r="BE9">
        <f t="shared" si="0"/>
        <v>1.5131700401366336E-2</v>
      </c>
      <c r="BF9">
        <f t="shared" si="0"/>
        <v>9.3094826254913696E-3</v>
      </c>
      <c r="BG9">
        <f t="shared" si="0"/>
        <v>2.4102770200738208E-3</v>
      </c>
      <c r="BH9">
        <f t="shared" si="0"/>
        <v>2.8774038564200605E-3</v>
      </c>
      <c r="BI9">
        <f t="shared" si="0"/>
        <v>-0.17256463798425717</v>
      </c>
      <c r="BJ9">
        <f t="shared" si="2"/>
        <v>1.0552530344230605E-2</v>
      </c>
    </row>
    <row r="10" spans="1:62" x14ac:dyDescent="0.2">
      <c r="A10">
        <v>2</v>
      </c>
      <c r="B10" t="s">
        <v>53</v>
      </c>
      <c r="C10" t="s">
        <v>54</v>
      </c>
      <c r="F10">
        <v>0.23096583686281899</v>
      </c>
      <c r="G10">
        <v>0.111169505030929</v>
      </c>
      <c r="H10">
        <v>0.29296989338534501</v>
      </c>
      <c r="I10">
        <v>0.13313063695407501</v>
      </c>
      <c r="X10">
        <v>6.8446443865415998E-2</v>
      </c>
      <c r="Y10">
        <v>7.8050703855015099E-2</v>
      </c>
      <c r="Z10">
        <v>-3.9554736434195998</v>
      </c>
      <c r="AA10">
        <v>0.11083315403218599</v>
      </c>
      <c r="AB10">
        <v>0</v>
      </c>
      <c r="AC10">
        <v>5.4177494857590798</v>
      </c>
      <c r="AD10">
        <v>1278.3481381757499</v>
      </c>
      <c r="AE10">
        <v>4</v>
      </c>
      <c r="AF10">
        <v>115</v>
      </c>
      <c r="AG10">
        <v>2564.6962763514998</v>
      </c>
      <c r="AH10">
        <v>67.173170180863494</v>
      </c>
      <c r="AI10" s="1">
        <v>6.27406654776664E-16</v>
      </c>
      <c r="AJ10" t="s">
        <v>38</v>
      </c>
      <c r="AK10">
        <v>0.999999999999999</v>
      </c>
      <c r="AM10">
        <f t="shared" si="1"/>
        <v>0</v>
      </c>
      <c r="AN10">
        <f t="shared" si="0"/>
        <v>0</v>
      </c>
      <c r="AO10">
        <f t="shared" si="0"/>
        <v>1.4490950307379397E-16</v>
      </c>
      <c r="AP10">
        <f t="shared" si="0"/>
        <v>6.9748487264632675E-17</v>
      </c>
      <c r="AQ10">
        <f t="shared" si="0"/>
        <v>1.8381126075917522E-16</v>
      </c>
      <c r="AR10">
        <f t="shared" si="0"/>
        <v>8.3527047579642731E-17</v>
      </c>
      <c r="AS10">
        <f t="shared" si="0"/>
        <v>0</v>
      </c>
      <c r="AT10">
        <f t="shared" si="0"/>
        <v>0</v>
      </c>
      <c r="AU10">
        <f t="shared" si="0"/>
        <v>0</v>
      </c>
      <c r="AV10">
        <f t="shared" si="0"/>
        <v>0</v>
      </c>
      <c r="AW10">
        <f t="shared" si="0"/>
        <v>0</v>
      </c>
      <c r="AX10">
        <f t="shared" si="0"/>
        <v>0</v>
      </c>
      <c r="AY10">
        <f t="shared" si="0"/>
        <v>0</v>
      </c>
      <c r="AZ10">
        <f t="shared" si="0"/>
        <v>0</v>
      </c>
      <c r="BA10">
        <f t="shared" si="0"/>
        <v>0</v>
      </c>
      <c r="BB10">
        <f t="shared" si="0"/>
        <v>0</v>
      </c>
      <c r="BC10">
        <f t="shared" si="0"/>
        <v>0</v>
      </c>
      <c r="BD10">
        <f t="shared" si="0"/>
        <v>0</v>
      </c>
      <c r="BE10">
        <f t="shared" si="0"/>
        <v>0</v>
      </c>
      <c r="BF10">
        <f t="shared" si="0"/>
        <v>0</v>
      </c>
      <c r="BG10">
        <f t="shared" si="0"/>
        <v>4.2943754376959367E-17</v>
      </c>
      <c r="BH10">
        <f t="shared" si="0"/>
        <v>4.8969531008639096E-17</v>
      </c>
      <c r="BI10">
        <f t="shared" si="0"/>
        <v>-2.4816904866751542E-15</v>
      </c>
      <c r="BJ10">
        <f t="shared" si="2"/>
        <v>6.9537458409680543E-17</v>
      </c>
    </row>
    <row r="11" spans="1:62" x14ac:dyDescent="0.2">
      <c r="A11">
        <v>1</v>
      </c>
      <c r="B11" t="s">
        <v>55</v>
      </c>
      <c r="C11" t="s">
        <v>56</v>
      </c>
      <c r="H11">
        <v>0.31952903869327698</v>
      </c>
      <c r="I11">
        <v>0.131187111781608</v>
      </c>
      <c r="Z11">
        <v>-3.9549295693170201</v>
      </c>
      <c r="AA11">
        <v>0.111382206035623</v>
      </c>
      <c r="AB11">
        <v>0</v>
      </c>
      <c r="AC11">
        <v>5.0600357762753996</v>
      </c>
      <c r="AD11">
        <v>1281.0597629671299</v>
      </c>
      <c r="AE11">
        <v>2</v>
      </c>
      <c r="AF11">
        <v>115</v>
      </c>
      <c r="AG11">
        <v>2566.1195259342499</v>
      </c>
      <c r="AH11">
        <v>68.596419763616296</v>
      </c>
      <c r="AI11" s="1">
        <v>3.0796006369420798E-16</v>
      </c>
      <c r="AJ11" t="s">
        <v>38</v>
      </c>
      <c r="AK11">
        <v>0.999999999999999</v>
      </c>
      <c r="AM11">
        <f t="shared" si="1"/>
        <v>0</v>
      </c>
      <c r="AN11">
        <f t="shared" si="0"/>
        <v>0</v>
      </c>
      <c r="AO11">
        <f t="shared" si="0"/>
        <v>0</v>
      </c>
      <c r="AP11">
        <f t="shared" si="0"/>
        <v>0</v>
      </c>
      <c r="AQ11">
        <f t="shared" si="0"/>
        <v>9.8402183108130624E-17</v>
      </c>
      <c r="AR11">
        <f t="shared" si="0"/>
        <v>4.0400391300123178E-17</v>
      </c>
      <c r="AS11">
        <f t="shared" si="0"/>
        <v>0</v>
      </c>
      <c r="AT11">
        <f t="shared" si="0"/>
        <v>0</v>
      </c>
      <c r="AU11">
        <f t="shared" si="0"/>
        <v>0</v>
      </c>
      <c r="AV11">
        <f t="shared" si="0"/>
        <v>0</v>
      </c>
      <c r="AW11">
        <f t="shared" si="0"/>
        <v>0</v>
      </c>
      <c r="AX11">
        <f t="shared" si="0"/>
        <v>0</v>
      </c>
      <c r="AY11">
        <f t="shared" si="0"/>
        <v>0</v>
      </c>
      <c r="AZ11">
        <f t="shared" si="0"/>
        <v>0</v>
      </c>
      <c r="BA11">
        <f t="shared" si="0"/>
        <v>0</v>
      </c>
      <c r="BB11">
        <f t="shared" si="0"/>
        <v>0</v>
      </c>
      <c r="BC11">
        <f t="shared" si="0"/>
        <v>0</v>
      </c>
      <c r="BD11">
        <f t="shared" si="0"/>
        <v>0</v>
      </c>
      <c r="BE11">
        <f t="shared" si="0"/>
        <v>0</v>
      </c>
      <c r="BF11">
        <f t="shared" si="0"/>
        <v>0</v>
      </c>
      <c r="BG11">
        <f t="shared" si="0"/>
        <v>0</v>
      </c>
      <c r="BH11">
        <f t="shared" si="0"/>
        <v>0</v>
      </c>
      <c r="BI11">
        <f t="shared" si="0"/>
        <v>-1.2179603620729761E-15</v>
      </c>
      <c r="BJ11">
        <f t="shared" si="2"/>
        <v>3.4301271265131853E-17</v>
      </c>
    </row>
    <row r="12" spans="1:62" x14ac:dyDescent="0.2">
      <c r="A12">
        <v>3</v>
      </c>
      <c r="B12" t="s">
        <v>57</v>
      </c>
      <c r="C12" t="s">
        <v>58</v>
      </c>
      <c r="F12">
        <v>0.21718043411188101</v>
      </c>
      <c r="G12">
        <v>0.13838766491061999</v>
      </c>
      <c r="H12">
        <v>0.28997263221338898</v>
      </c>
      <c r="I12">
        <v>0.13448946477461299</v>
      </c>
      <c r="T12">
        <v>-2.5177608935463201E-2</v>
      </c>
      <c r="U12">
        <v>0.15110191416836899</v>
      </c>
      <c r="X12">
        <v>6.8496113176811702E-2</v>
      </c>
      <c r="Y12">
        <v>7.8070838996570899E-2</v>
      </c>
      <c r="Z12">
        <v>-3.9542506475799901</v>
      </c>
      <c r="AA12">
        <v>0.11110584112083401</v>
      </c>
      <c r="AB12">
        <v>0</v>
      </c>
      <c r="AC12">
        <v>7.5001386344503196</v>
      </c>
      <c r="AD12">
        <v>1278.33421746619</v>
      </c>
      <c r="AE12">
        <v>5</v>
      </c>
      <c r="AF12">
        <v>115</v>
      </c>
      <c r="AG12">
        <v>2566.66843493239</v>
      </c>
      <c r="AH12">
        <v>69.145328761751898</v>
      </c>
      <c r="AI12" s="1">
        <v>2.3404551667994901E-16</v>
      </c>
      <c r="AJ12" t="s">
        <v>38</v>
      </c>
      <c r="AK12">
        <v>0.999999999999999</v>
      </c>
      <c r="AM12">
        <f t="shared" si="1"/>
        <v>0</v>
      </c>
      <c r="AN12">
        <f t="shared" si="0"/>
        <v>0</v>
      </c>
      <c r="AO12">
        <f t="shared" si="0"/>
        <v>5.0830106914490812E-17</v>
      </c>
      <c r="AP12">
        <f t="shared" si="0"/>
        <v>3.2389012536137706E-17</v>
      </c>
      <c r="AQ12">
        <f t="shared" si="0"/>
        <v>6.7866794529427452E-17</v>
      </c>
      <c r="AR12">
        <f t="shared" si="0"/>
        <v>3.1476656271184102E-17</v>
      </c>
      <c r="AS12">
        <f t="shared" si="0"/>
        <v>0</v>
      </c>
      <c r="AT12">
        <f t="shared" si="0"/>
        <v>0</v>
      </c>
      <c r="AU12">
        <f t="shared" si="0"/>
        <v>0</v>
      </c>
      <c r="AV12">
        <f t="shared" si="0"/>
        <v>0</v>
      </c>
      <c r="AW12">
        <f t="shared" si="0"/>
        <v>0</v>
      </c>
      <c r="AX12">
        <f t="shared" si="0"/>
        <v>0</v>
      </c>
      <c r="AY12">
        <f t="shared" si="0"/>
        <v>0</v>
      </c>
      <c r="AZ12">
        <f t="shared" si="0"/>
        <v>0</v>
      </c>
      <c r="BA12">
        <f t="shared" si="0"/>
        <v>0</v>
      </c>
      <c r="BB12">
        <f t="shared" si="0"/>
        <v>0</v>
      </c>
      <c r="BC12">
        <f t="shared" si="0"/>
        <v>-5.8927064920661857E-18</v>
      </c>
      <c r="BD12">
        <f t="shared" si="0"/>
        <v>3.5364725572865227E-17</v>
      </c>
      <c r="BE12">
        <f t="shared" si="0"/>
        <v>0</v>
      </c>
      <c r="BF12">
        <f t="shared" si="0"/>
        <v>0</v>
      </c>
      <c r="BG12">
        <f t="shared" si="0"/>
        <v>1.6031208199035157E-17</v>
      </c>
      <c r="BH12">
        <f t="shared" si="0"/>
        <v>1.8272129850589548E-17</v>
      </c>
      <c r="BI12">
        <f t="shared" si="0"/>
        <v>-9.2547463589488182E-16</v>
      </c>
      <c r="BJ12">
        <f t="shared" si="2"/>
        <v>2.600382399128592E-17</v>
      </c>
    </row>
    <row r="13" spans="1:62" x14ac:dyDescent="0.2">
      <c r="A13">
        <v>8</v>
      </c>
      <c r="B13" t="s">
        <v>59</v>
      </c>
      <c r="C13" t="s">
        <v>60</v>
      </c>
      <c r="D13">
        <v>0.128618675812602</v>
      </c>
      <c r="E13">
        <v>8.5044579827926695E-2</v>
      </c>
      <c r="H13">
        <v>0.29898602416676401</v>
      </c>
      <c r="I13">
        <v>0.134492572876723</v>
      </c>
      <c r="T13">
        <v>-0.11278242173175999</v>
      </c>
      <c r="U13">
        <v>0.121405276786623</v>
      </c>
      <c r="X13">
        <v>6.8314222760852E-2</v>
      </c>
      <c r="Y13">
        <v>7.7890152346379707E-2</v>
      </c>
      <c r="Z13">
        <v>-3.9555317226257101</v>
      </c>
      <c r="AA13">
        <v>0.112187441055183</v>
      </c>
      <c r="AB13">
        <v>0</v>
      </c>
      <c r="AC13">
        <v>5.9484767538913799</v>
      </c>
      <c r="AD13">
        <v>1278.4802158165601</v>
      </c>
      <c r="AE13">
        <v>5</v>
      </c>
      <c r="AF13">
        <v>115</v>
      </c>
      <c r="AG13">
        <v>2566.9604316331202</v>
      </c>
      <c r="AH13">
        <v>69.4373254624834</v>
      </c>
      <c r="AI13" s="1">
        <v>2.0225256977729999E-16</v>
      </c>
      <c r="AJ13" t="s">
        <v>38</v>
      </c>
      <c r="AK13">
        <v>0.999999999999999</v>
      </c>
      <c r="AM13">
        <f t="shared" si="1"/>
        <v>2.6013457704452214E-17</v>
      </c>
      <c r="AN13">
        <f t="shared" si="0"/>
        <v>1.7200484815828903E-17</v>
      </c>
      <c r="AO13">
        <f t="shared" si="0"/>
        <v>0</v>
      </c>
      <c r="AP13">
        <f t="shared" si="0"/>
        <v>0</v>
      </c>
      <c r="AQ13">
        <f t="shared" si="0"/>
        <v>6.0470691715225935E-17</v>
      </c>
      <c r="AR13">
        <f t="shared" si="0"/>
        <v>2.7201468480278023E-17</v>
      </c>
      <c r="AS13">
        <f t="shared" si="0"/>
        <v>0</v>
      </c>
      <c r="AT13">
        <f t="shared" si="0"/>
        <v>0</v>
      </c>
      <c r="AU13">
        <f t="shared" si="0"/>
        <v>0</v>
      </c>
      <c r="AV13">
        <f t="shared" si="0"/>
        <v>0</v>
      </c>
      <c r="AW13">
        <f t="shared" si="0"/>
        <v>0</v>
      </c>
      <c r="AX13">
        <f t="shared" si="0"/>
        <v>0</v>
      </c>
      <c r="AY13">
        <f t="shared" si="0"/>
        <v>0</v>
      </c>
      <c r="AZ13">
        <f t="shared" si="0"/>
        <v>0</v>
      </c>
      <c r="BA13">
        <f t="shared" ref="BA13:BI18" si="3">R13*$AI13</f>
        <v>0</v>
      </c>
      <c r="BB13">
        <f t="shared" si="3"/>
        <v>0</v>
      </c>
      <c r="BC13">
        <f t="shared" si="3"/>
        <v>-2.2810534620955663E-17</v>
      </c>
      <c r="BD13">
        <f t="shared" si="3"/>
        <v>2.4554529214618887E-17</v>
      </c>
      <c r="BE13">
        <f t="shared" si="3"/>
        <v>0</v>
      </c>
      <c r="BF13">
        <f t="shared" si="3"/>
        <v>0</v>
      </c>
      <c r="BG13">
        <f t="shared" si="3"/>
        <v>1.3816727105721235E-17</v>
      </c>
      <c r="BH13">
        <f t="shared" si="3"/>
        <v>1.5753483472400687E-17</v>
      </c>
      <c r="BI13">
        <f t="shared" si="3"/>
        <v>-8.000164557366801E-16</v>
      </c>
      <c r="BJ13">
        <f t="shared" si="2"/>
        <v>2.2690198250150129E-17</v>
      </c>
    </row>
    <row r="14" spans="1:62" x14ac:dyDescent="0.2">
      <c r="A14">
        <v>7</v>
      </c>
      <c r="B14" t="s">
        <v>61</v>
      </c>
      <c r="C14" t="s">
        <v>62</v>
      </c>
      <c r="H14">
        <v>0.29099706985960899</v>
      </c>
      <c r="I14">
        <v>0.13398378808092901</v>
      </c>
      <c r="T14">
        <v>-0.16221899948900501</v>
      </c>
      <c r="U14">
        <v>0.118990435374331</v>
      </c>
      <c r="X14">
        <v>6.8872870144154705E-2</v>
      </c>
      <c r="Y14">
        <v>7.79787085807951E-2</v>
      </c>
      <c r="Z14">
        <v>-3.9421534422744999</v>
      </c>
      <c r="AA14">
        <v>0.11104682832716201</v>
      </c>
      <c r="AB14">
        <v>0</v>
      </c>
      <c r="AC14">
        <v>5.4572069336598199</v>
      </c>
      <c r="AD14">
        <v>1279.5762323747099</v>
      </c>
      <c r="AE14">
        <v>4</v>
      </c>
      <c r="AF14">
        <v>115</v>
      </c>
      <c r="AG14">
        <v>2567.1524647494298</v>
      </c>
      <c r="AH14">
        <v>69.629358578789393</v>
      </c>
      <c r="AI14" s="1">
        <v>1.83736139443807E-16</v>
      </c>
      <c r="AJ14" t="s">
        <v>38</v>
      </c>
      <c r="AK14">
        <v>1</v>
      </c>
      <c r="AM14">
        <f t="shared" si="1"/>
        <v>0</v>
      </c>
      <c r="AN14">
        <f t="shared" si="1"/>
        <v>0</v>
      </c>
      <c r="AO14">
        <f t="shared" si="1"/>
        <v>0</v>
      </c>
      <c r="AP14">
        <f t="shared" si="1"/>
        <v>0</v>
      </c>
      <c r="AQ14">
        <f t="shared" si="1"/>
        <v>5.3466678205464364E-17</v>
      </c>
      <c r="AR14">
        <f t="shared" si="1"/>
        <v>2.4617663970047056E-17</v>
      </c>
      <c r="AS14">
        <f t="shared" si="1"/>
        <v>0</v>
      </c>
      <c r="AT14">
        <f t="shared" si="1"/>
        <v>0</v>
      </c>
      <c r="AU14">
        <f t="shared" si="1"/>
        <v>0</v>
      </c>
      <c r="AV14">
        <f t="shared" si="1"/>
        <v>0</v>
      </c>
      <c r="AW14">
        <f t="shared" si="1"/>
        <v>0</v>
      </c>
      <c r="AX14">
        <f t="shared" si="1"/>
        <v>0</v>
      </c>
      <c r="AY14">
        <f t="shared" si="1"/>
        <v>0</v>
      </c>
      <c r="AZ14">
        <f t="shared" si="1"/>
        <v>0</v>
      </c>
      <c r="BA14">
        <f t="shared" si="3"/>
        <v>0</v>
      </c>
      <c r="BB14">
        <f t="shared" si="3"/>
        <v>0</v>
      </c>
      <c r="BC14">
        <f t="shared" si="3"/>
        <v>-2.9805492710546682E-17</v>
      </c>
      <c r="BD14">
        <f t="shared" si="3"/>
        <v>2.1862843226417387E-17</v>
      </c>
      <c r="BE14">
        <f t="shared" si="3"/>
        <v>0</v>
      </c>
      <c r="BF14">
        <f t="shared" si="3"/>
        <v>0</v>
      </c>
      <c r="BG14">
        <f t="shared" si="3"/>
        <v>1.265443527270162E-17</v>
      </c>
      <c r="BH14">
        <f t="shared" si="3"/>
        <v>1.4327506873448957E-17</v>
      </c>
      <c r="BI14">
        <f t="shared" si="3"/>
        <v>-7.2431605457863125E-16</v>
      </c>
      <c r="BJ14">
        <f t="shared" si="2"/>
        <v>2.0403315534311934E-17</v>
      </c>
    </row>
    <row r="15" spans="1:62" x14ac:dyDescent="0.2">
      <c r="A15">
        <v>9</v>
      </c>
      <c r="B15" t="s">
        <v>63</v>
      </c>
      <c r="C15" t="s">
        <v>64</v>
      </c>
      <c r="D15">
        <v>0.14851924075457101</v>
      </c>
      <c r="E15">
        <v>8.5464233915342094E-2</v>
      </c>
      <c r="F15">
        <v>0.23801955046168799</v>
      </c>
      <c r="G15">
        <v>0.138132385807852</v>
      </c>
      <c r="H15">
        <v>0.301372468342263</v>
      </c>
      <c r="I15">
        <v>0.135150114982382</v>
      </c>
      <c r="T15">
        <v>5.2320925536598298E-2</v>
      </c>
      <c r="U15">
        <v>0.15640266721318699</v>
      </c>
      <c r="V15">
        <v>6.8427220633683797E-2</v>
      </c>
      <c r="W15">
        <v>0.25867099471152899</v>
      </c>
      <c r="X15">
        <v>6.7955368185094595E-2</v>
      </c>
      <c r="Y15">
        <v>7.7986278482288299E-2</v>
      </c>
      <c r="Z15">
        <v>-4.0303609587072904</v>
      </c>
      <c r="AA15">
        <v>0.25509887634364398</v>
      </c>
      <c r="AB15">
        <v>0</v>
      </c>
      <c r="AC15">
        <v>41.918986189643</v>
      </c>
      <c r="AD15">
        <v>1276.87922433221</v>
      </c>
      <c r="AE15">
        <v>7</v>
      </c>
      <c r="AF15">
        <v>115</v>
      </c>
      <c r="AG15">
        <v>2567.75844866442</v>
      </c>
      <c r="AH15">
        <v>70.235342493780493</v>
      </c>
      <c r="AI15" s="1">
        <v>1.3570843799511999E-16</v>
      </c>
      <c r="AJ15" t="s">
        <v>38</v>
      </c>
      <c r="AK15">
        <v>1</v>
      </c>
      <c r="AM15">
        <f t="shared" si="1"/>
        <v>2.0155314175023998E-17</v>
      </c>
      <c r="AN15">
        <f t="shared" si="1"/>
        <v>1.1598217689100634E-17</v>
      </c>
      <c r="AO15">
        <f t="shared" si="1"/>
        <v>3.2301261405456317E-17</v>
      </c>
      <c r="AP15">
        <f t="shared" si="1"/>
        <v>1.8745730314522878E-17</v>
      </c>
      <c r="AQ15">
        <f t="shared" si="1"/>
        <v>4.0898786933462259E-17</v>
      </c>
      <c r="AR15">
        <f t="shared" si="1"/>
        <v>1.8341010999119924E-17</v>
      </c>
      <c r="AS15">
        <f t="shared" si="1"/>
        <v>0</v>
      </c>
      <c r="AT15">
        <f t="shared" si="1"/>
        <v>0</v>
      </c>
      <c r="AU15">
        <f t="shared" si="1"/>
        <v>0</v>
      </c>
      <c r="AV15">
        <f t="shared" si="1"/>
        <v>0</v>
      </c>
      <c r="AW15">
        <f t="shared" si="1"/>
        <v>0</v>
      </c>
      <c r="AX15">
        <f t="shared" si="1"/>
        <v>0</v>
      </c>
      <c r="AY15">
        <f t="shared" si="1"/>
        <v>0</v>
      </c>
      <c r="AZ15">
        <f t="shared" si="1"/>
        <v>0</v>
      </c>
      <c r="BA15">
        <f t="shared" si="3"/>
        <v>0</v>
      </c>
      <c r="BB15">
        <f t="shared" si="3"/>
        <v>0</v>
      </c>
      <c r="BC15">
        <f t="shared" si="3"/>
        <v>7.1003910790307411E-18</v>
      </c>
      <c r="BD15">
        <f t="shared" si="3"/>
        <v>2.1225161665772173E-17</v>
      </c>
      <c r="BE15">
        <f t="shared" si="3"/>
        <v>9.2861512285446723E-18</v>
      </c>
      <c r="BF15">
        <f t="shared" si="3"/>
        <v>3.5103836646945544E-17</v>
      </c>
      <c r="BG15">
        <f t="shared" si="3"/>
        <v>9.2221168697824598E-18</v>
      </c>
      <c r="BH15">
        <f t="shared" si="3"/>
        <v>1.0583396037883782E-17</v>
      </c>
      <c r="BI15">
        <f t="shared" si="3"/>
        <v>-5.4695399026268074E-16</v>
      </c>
      <c r="BJ15">
        <f t="shared" si="2"/>
        <v>3.4619070042906191E-17</v>
      </c>
    </row>
    <row r="16" spans="1:62" x14ac:dyDescent="0.2">
      <c r="A16">
        <v>10</v>
      </c>
      <c r="B16" t="s">
        <v>65</v>
      </c>
      <c r="C16" t="s">
        <v>66</v>
      </c>
      <c r="D16">
        <v>0.131209991835952</v>
      </c>
      <c r="E16">
        <v>8.5146419282435507E-2</v>
      </c>
      <c r="H16">
        <v>0.30248724129487398</v>
      </c>
      <c r="I16">
        <v>0.13472258288418101</v>
      </c>
      <c r="T16">
        <v>-0.105318161963603</v>
      </c>
      <c r="U16">
        <v>0.121850632434701</v>
      </c>
      <c r="V16">
        <v>0.121237527730924</v>
      </c>
      <c r="W16">
        <v>0.25776331623316501</v>
      </c>
      <c r="X16">
        <v>6.8999186352389497E-2</v>
      </c>
      <c r="Y16">
        <v>7.7989269706962697E-2</v>
      </c>
      <c r="Z16">
        <v>-4.0633434369181902</v>
      </c>
      <c r="AA16">
        <v>0.255626740729539</v>
      </c>
      <c r="AB16">
        <v>0</v>
      </c>
      <c r="AC16">
        <v>40.436041107921099</v>
      </c>
      <c r="AD16">
        <v>1278.3691452246801</v>
      </c>
      <c r="AE16">
        <v>6</v>
      </c>
      <c r="AF16">
        <v>115</v>
      </c>
      <c r="AG16">
        <v>2568.7382904493702</v>
      </c>
      <c r="AH16">
        <v>71.215184278731201</v>
      </c>
      <c r="AI16" s="1">
        <v>8.3145148176057805E-17</v>
      </c>
      <c r="AJ16" t="s">
        <v>38</v>
      </c>
      <c r="AK16">
        <v>1</v>
      </c>
      <c r="AM16">
        <f t="shared" si="1"/>
        <v>1.0909474213379563E-17</v>
      </c>
      <c r="AN16">
        <f t="shared" si="1"/>
        <v>7.0795116478988455E-18</v>
      </c>
      <c r="AO16">
        <f t="shared" si="1"/>
        <v>0</v>
      </c>
      <c r="AP16">
        <f t="shared" si="1"/>
        <v>0</v>
      </c>
      <c r="AQ16">
        <f t="shared" si="1"/>
        <v>2.5150346498829248E-17</v>
      </c>
      <c r="AR16">
        <f t="shared" si="1"/>
        <v>1.120152911656646E-17</v>
      </c>
      <c r="AS16">
        <f t="shared" si="1"/>
        <v>0</v>
      </c>
      <c r="AT16">
        <f t="shared" si="1"/>
        <v>0</v>
      </c>
      <c r="AU16">
        <f t="shared" si="1"/>
        <v>0</v>
      </c>
      <c r="AV16">
        <f t="shared" si="1"/>
        <v>0</v>
      </c>
      <c r="AW16">
        <f t="shared" si="1"/>
        <v>0</v>
      </c>
      <c r="AX16">
        <f t="shared" si="1"/>
        <v>0</v>
      </c>
      <c r="AY16">
        <f t="shared" si="1"/>
        <v>0</v>
      </c>
      <c r="AZ16">
        <f t="shared" si="1"/>
        <v>0</v>
      </c>
      <c r="BA16">
        <f t="shared" si="3"/>
        <v>0</v>
      </c>
      <c r="BB16">
        <f t="shared" si="3"/>
        <v>0</v>
      </c>
      <c r="BC16">
        <f t="shared" si="3"/>
        <v>-8.7566941820938263E-18</v>
      </c>
      <c r="BD16">
        <f t="shared" si="3"/>
        <v>1.013128888912957E-17</v>
      </c>
      <c r="BE16">
        <f t="shared" si="3"/>
        <v>1.0080312207686593E-17</v>
      </c>
      <c r="BF16">
        <f t="shared" si="3"/>
        <v>2.143176912255855E-17</v>
      </c>
      <c r="BG16">
        <f t="shared" si="3"/>
        <v>5.7369475732968498E-18</v>
      </c>
      <c r="BH16">
        <f t="shared" si="3"/>
        <v>6.48442938592795E-18</v>
      </c>
      <c r="BI16">
        <f t="shared" si="3"/>
        <v>-3.3784729215277494E-16</v>
      </c>
      <c r="BJ16">
        <f t="shared" si="2"/>
        <v>2.1254123235720231E-17</v>
      </c>
    </row>
    <row r="17" spans="1:62" x14ac:dyDescent="0.2">
      <c r="A17">
        <v>15</v>
      </c>
      <c r="B17" t="s">
        <v>67</v>
      </c>
      <c r="C17" t="s">
        <v>68</v>
      </c>
      <c r="H17">
        <v>0.32225380691229699</v>
      </c>
      <c r="I17">
        <v>0.13141812856728399</v>
      </c>
      <c r="V17">
        <v>0.13674118594075199</v>
      </c>
      <c r="W17">
        <v>0.25475962588991402</v>
      </c>
      <c r="X17">
        <v>6.9760942939163503E-2</v>
      </c>
      <c r="Y17">
        <v>7.7988361834722797E-2</v>
      </c>
      <c r="Z17">
        <v>-4.07087881487322</v>
      </c>
      <c r="AA17">
        <v>0.25249101600797202</v>
      </c>
      <c r="AB17">
        <v>0</v>
      </c>
      <c r="AC17">
        <v>38.382640649191103</v>
      </c>
      <c r="AD17">
        <v>1280.4413916587901</v>
      </c>
      <c r="AE17">
        <v>4</v>
      </c>
      <c r="AF17">
        <v>115</v>
      </c>
      <c r="AG17">
        <v>2568.8827833175901</v>
      </c>
      <c r="AH17">
        <v>71.359677146951995</v>
      </c>
      <c r="AI17" s="1">
        <v>7.7350065171202997E-17</v>
      </c>
      <c r="AJ17" t="s">
        <v>38</v>
      </c>
      <c r="AK17">
        <v>1</v>
      </c>
      <c r="AM17">
        <f t="shared" si="1"/>
        <v>0</v>
      </c>
      <c r="AN17">
        <f t="shared" si="1"/>
        <v>0</v>
      </c>
      <c r="AO17">
        <f t="shared" si="1"/>
        <v>0</v>
      </c>
      <c r="AP17">
        <f t="shared" si="1"/>
        <v>0</v>
      </c>
      <c r="AQ17">
        <f t="shared" si="1"/>
        <v>2.4926352966334439E-17</v>
      </c>
      <c r="AR17">
        <f t="shared" si="1"/>
        <v>1.0165200809356951E-17</v>
      </c>
      <c r="AS17">
        <f t="shared" si="1"/>
        <v>0</v>
      </c>
      <c r="AT17">
        <f t="shared" si="1"/>
        <v>0</v>
      </c>
      <c r="AU17">
        <f t="shared" si="1"/>
        <v>0</v>
      </c>
      <c r="AV17">
        <f t="shared" si="1"/>
        <v>0</v>
      </c>
      <c r="AW17">
        <f t="shared" si="1"/>
        <v>0</v>
      </c>
      <c r="AX17">
        <f t="shared" si="1"/>
        <v>0</v>
      </c>
      <c r="AY17">
        <f t="shared" si="1"/>
        <v>0</v>
      </c>
      <c r="AZ17">
        <f t="shared" si="1"/>
        <v>0</v>
      </c>
      <c r="BA17">
        <f t="shared" si="3"/>
        <v>0</v>
      </c>
      <c r="BB17">
        <f t="shared" si="3"/>
        <v>0</v>
      </c>
      <c r="BC17">
        <f t="shared" si="3"/>
        <v>0</v>
      </c>
      <c r="BD17">
        <f t="shared" si="3"/>
        <v>0</v>
      </c>
      <c r="BE17">
        <f t="shared" si="3"/>
        <v>1.0576939644104754E-17</v>
      </c>
      <c r="BF17">
        <f t="shared" si="3"/>
        <v>1.9705673665576143E-17</v>
      </c>
      <c r="BG17">
        <f t="shared" si="3"/>
        <v>5.3960134827488708E-18</v>
      </c>
      <c r="BH17">
        <f t="shared" si="3"/>
        <v>6.0324048705111689E-18</v>
      </c>
      <c r="BI17">
        <f t="shared" si="3"/>
        <v>-3.1488274163451319E-16</v>
      </c>
      <c r="BJ17">
        <f t="shared" si="2"/>
        <v>1.9530196543359894E-17</v>
      </c>
    </row>
    <row r="18" spans="1:62" x14ac:dyDescent="0.2">
      <c r="A18">
        <v>14</v>
      </c>
      <c r="B18" t="s">
        <v>69</v>
      </c>
      <c r="C18" t="s">
        <v>70</v>
      </c>
      <c r="H18">
        <v>0.29331895411099101</v>
      </c>
      <c r="I18">
        <v>0.134232954692076</v>
      </c>
      <c r="T18">
        <v>-0.15693193381315201</v>
      </c>
      <c r="U18">
        <v>0.119495513449204</v>
      </c>
      <c r="V18">
        <v>9.6331130153297098E-2</v>
      </c>
      <c r="W18">
        <v>0.25776793870312897</v>
      </c>
      <c r="X18">
        <v>6.9095658010278796E-2</v>
      </c>
      <c r="Y18">
        <v>7.7965736746447703E-2</v>
      </c>
      <c r="Z18">
        <v>-4.0273066474907298</v>
      </c>
      <c r="AA18">
        <v>0.254623325084185</v>
      </c>
      <c r="AB18">
        <v>0</v>
      </c>
      <c r="AC18">
        <v>39.405424444180603</v>
      </c>
      <c r="AD18">
        <v>1279.5062203070199</v>
      </c>
      <c r="AE18">
        <v>5</v>
      </c>
      <c r="AF18">
        <v>115</v>
      </c>
      <c r="AG18">
        <v>2569.0124406140399</v>
      </c>
      <c r="AH18">
        <v>71.489334443399898</v>
      </c>
      <c r="AI18" s="1">
        <v>7.2494650384939898E-17</v>
      </c>
      <c r="AJ18" t="s">
        <v>38</v>
      </c>
      <c r="AK18">
        <v>1</v>
      </c>
      <c r="AM18">
        <f t="shared" si="1"/>
        <v>0</v>
      </c>
      <c r="AN18">
        <f t="shared" si="1"/>
        <v>0</v>
      </c>
      <c r="AO18">
        <f t="shared" si="1"/>
        <v>0</v>
      </c>
      <c r="AP18">
        <f t="shared" si="1"/>
        <v>0</v>
      </c>
      <c r="AQ18">
        <f t="shared" si="1"/>
        <v>2.1264055029552523E-17</v>
      </c>
      <c r="AR18">
        <f t="shared" si="1"/>
        <v>9.7311711205395269E-18</v>
      </c>
      <c r="AS18">
        <f t="shared" si="1"/>
        <v>0</v>
      </c>
      <c r="AT18">
        <f t="shared" si="1"/>
        <v>0</v>
      </c>
      <c r="AU18">
        <f t="shared" si="1"/>
        <v>0</v>
      </c>
      <c r="AV18">
        <f t="shared" si="1"/>
        <v>0</v>
      </c>
      <c r="AW18">
        <f t="shared" si="1"/>
        <v>0</v>
      </c>
      <c r="AX18">
        <f t="shared" si="1"/>
        <v>0</v>
      </c>
      <c r="AY18">
        <f t="shared" si="1"/>
        <v>0</v>
      </c>
      <c r="AZ18">
        <f t="shared" si="1"/>
        <v>0</v>
      </c>
      <c r="BA18">
        <f t="shared" si="3"/>
        <v>0</v>
      </c>
      <c r="BB18">
        <f t="shared" si="3"/>
        <v>0</v>
      </c>
      <c r="BC18">
        <f t="shared" si="3"/>
        <v>-1.1376725676016983E-17</v>
      </c>
      <c r="BD18">
        <f t="shared" si="3"/>
        <v>8.6627854700689286E-18</v>
      </c>
      <c r="BE18">
        <f t="shared" si="3"/>
        <v>6.9834916016494147E-18</v>
      </c>
      <c r="BF18">
        <f t="shared" si="3"/>
        <v>1.8686796596729952E-17</v>
      </c>
      <c r="BG18">
        <f t="shared" si="3"/>
        <v>5.0090655705725332E-18</v>
      </c>
      <c r="BH18">
        <f t="shared" si="3"/>
        <v>5.652098827437988E-18</v>
      </c>
      <c r="BI18">
        <f t="shared" si="3"/>
        <v>-2.9195818740278482E-16</v>
      </c>
      <c r="BJ18">
        <f t="shared" si="2"/>
        <v>1.8458828931828889E-17</v>
      </c>
    </row>
    <row r="20" spans="1:62" x14ac:dyDescent="0.2">
      <c r="AL20" t="s">
        <v>71</v>
      </c>
    </row>
    <row r="21" spans="1:62" x14ac:dyDescent="0.2">
      <c r="AL21" t="s">
        <v>72</v>
      </c>
      <c r="AM21">
        <f>SUM(AM2:AM18)</f>
        <v>-2.85384737672097E-3</v>
      </c>
      <c r="AN21">
        <f>SUM(AN2:AN18)</f>
        <v>1.7860168170746746E-2</v>
      </c>
      <c r="AO21">
        <f t="shared" ref="AO21:BF21" si="4">SUM(AO2:AO18)</f>
        <v>8.5511844542975016E-2</v>
      </c>
      <c r="AP21">
        <f t="shared" si="4"/>
        <v>4.8724897468779602E-2</v>
      </c>
      <c r="AQ21">
        <f t="shared" si="4"/>
        <v>0.1587389598966949</v>
      </c>
      <c r="AR21">
        <f t="shared" si="4"/>
        <v>0.26943491536358577</v>
      </c>
      <c r="AS21">
        <f t="shared" si="4"/>
        <v>-11.14251215684833</v>
      </c>
      <c r="AT21">
        <f t="shared" si="4"/>
        <v>169.72279959149611</v>
      </c>
      <c r="AU21">
        <f t="shared" si="4"/>
        <v>-16.868544653168851</v>
      </c>
      <c r="AV21">
        <f t="shared" si="4"/>
        <v>1253.0317014901957</v>
      </c>
      <c r="AW21">
        <f t="shared" si="4"/>
        <v>1.149042457046745</v>
      </c>
      <c r="AX21">
        <f t="shared" si="4"/>
        <v>0.2617479399319777</v>
      </c>
      <c r="AY21">
        <f t="shared" si="4"/>
        <v>-0.73655852708342417</v>
      </c>
      <c r="AZ21">
        <f t="shared" si="4"/>
        <v>0.55341305099306326</v>
      </c>
      <c r="BA21">
        <f t="shared" si="4"/>
        <v>1.0032478084957606</v>
      </c>
      <c r="BB21">
        <f t="shared" si="4"/>
        <v>0.43648350621544207</v>
      </c>
      <c r="BC21">
        <f t="shared" si="4"/>
        <v>0.10212157102842392</v>
      </c>
      <c r="BD21">
        <f t="shared" si="4"/>
        <v>0.13425346604737945</v>
      </c>
      <c r="BE21">
        <f t="shared" si="4"/>
        <v>0.18220597972920588</v>
      </c>
      <c r="BF21">
        <f t="shared" si="4"/>
        <v>0.11306320353208231</v>
      </c>
      <c r="BG21">
        <f>SUM(BG1:BG18)</f>
        <v>6.5395056130140419E-2</v>
      </c>
      <c r="BH21">
        <f>SUM(BH1:BH18)</f>
        <v>7.8711991588647043E-2</v>
      </c>
    </row>
    <row r="23" spans="1:62" x14ac:dyDescent="0.2">
      <c r="AM23" t="s">
        <v>73</v>
      </c>
      <c r="AN23" t="s">
        <v>74</v>
      </c>
      <c r="AO23" t="s">
        <v>75</v>
      </c>
      <c r="AP23" t="s">
        <v>76</v>
      </c>
      <c r="AQ23" t="s">
        <v>77</v>
      </c>
      <c r="AR23" t="s">
        <v>78</v>
      </c>
      <c r="AS23" t="s">
        <v>79</v>
      </c>
      <c r="AT23" t="s">
        <v>76</v>
      </c>
      <c r="AU23" t="s">
        <v>77</v>
      </c>
      <c r="AV23" t="s">
        <v>78</v>
      </c>
      <c r="AW23" t="s">
        <v>80</v>
      </c>
    </row>
    <row r="25" spans="1:62" x14ac:dyDescent="0.2">
      <c r="AL25" t="s">
        <v>81</v>
      </c>
      <c r="AM25">
        <f>AM21</f>
        <v>-2.85384737672097E-3</v>
      </c>
      <c r="AN25">
        <f>AN21</f>
        <v>1.7860168170746746E-2</v>
      </c>
      <c r="AO25">
        <f>1.95*AN25</f>
        <v>3.4827327932956155E-2</v>
      </c>
      <c r="AP25">
        <f>AM25-AO25</f>
        <v>-3.7681175309677128E-2</v>
      </c>
      <c r="AQ25">
        <f>AM25+AO25</f>
        <v>3.1973480556235181E-2</v>
      </c>
      <c r="AS25">
        <f>1.99*AN25</f>
        <v>3.5541734659786023E-2</v>
      </c>
      <c r="AT25">
        <f>AM25-AS25</f>
        <v>-3.8395582036506989E-2</v>
      </c>
      <c r="AU25">
        <f>AM25+AS25</f>
        <v>3.2687887283065056E-2</v>
      </c>
    </row>
    <row r="26" spans="1:62" x14ac:dyDescent="0.2">
      <c r="AL26" t="s">
        <v>82</v>
      </c>
      <c r="AM26">
        <f>AO21</f>
        <v>8.5511844542975016E-2</v>
      </c>
      <c r="AN26">
        <f>AP21</f>
        <v>4.8724897468779602E-2</v>
      </c>
      <c r="AO26">
        <f>1.95*AN26</f>
        <v>9.5013550064120225E-2</v>
      </c>
      <c r="AP26">
        <f t="shared" ref="AP26:AP37" si="5">AM26-AO26</f>
        <v>-9.5017055211452095E-3</v>
      </c>
      <c r="AQ26">
        <f t="shared" ref="AQ26:AQ37" si="6">AM26+AO26</f>
        <v>0.18052539460709524</v>
      </c>
      <c r="AS26">
        <f t="shared" ref="AS26:AS37" si="7">1.99*AN26</f>
        <v>9.6962545962871405E-2</v>
      </c>
      <c r="AT26">
        <f t="shared" ref="AT26:AT37" si="8">AM26-AS26</f>
        <v>-1.1450701419896389E-2</v>
      </c>
      <c r="AU26">
        <f t="shared" ref="AU26:AU37" si="9">AM26+AS26</f>
        <v>0.18247439050584641</v>
      </c>
    </row>
    <row r="27" spans="1:62" x14ac:dyDescent="0.2">
      <c r="AL27" t="s">
        <v>84</v>
      </c>
      <c r="AM27">
        <f>AQ21</f>
        <v>0.1587389598966949</v>
      </c>
      <c r="AN27">
        <f>AR21</f>
        <v>0.26943491536358577</v>
      </c>
      <c r="AO27">
        <f>1.95*AN27</f>
        <v>0.52539808495899221</v>
      </c>
      <c r="AP27">
        <f t="shared" si="5"/>
        <v>-0.36665912506229731</v>
      </c>
      <c r="AQ27">
        <f t="shared" si="6"/>
        <v>0.68413704485568716</v>
      </c>
      <c r="AS27">
        <f t="shared" si="7"/>
        <v>0.53617548157353567</v>
      </c>
      <c r="AT27">
        <f t="shared" si="8"/>
        <v>-0.37743652167684077</v>
      </c>
      <c r="AU27">
        <f t="shared" si="9"/>
        <v>0.69491444147023063</v>
      </c>
    </row>
    <row r="28" spans="1:62" x14ac:dyDescent="0.2">
      <c r="AL28" t="s">
        <v>85</v>
      </c>
      <c r="AM28">
        <f>AS21</f>
        <v>-11.14251215684833</v>
      </c>
      <c r="AN28">
        <f>AT21</f>
        <v>169.72279959149611</v>
      </c>
      <c r="AO28">
        <f t="shared" ref="AO28:AO37" si="10">1.95*AN28</f>
        <v>330.9594592034174</v>
      </c>
      <c r="AP28">
        <f>AM28-AO28</f>
        <v>-342.10197136026574</v>
      </c>
      <c r="AQ28">
        <f t="shared" si="6"/>
        <v>319.81694704656906</v>
      </c>
      <c r="AS28">
        <f t="shared" si="7"/>
        <v>337.74837118707728</v>
      </c>
      <c r="AT28">
        <f t="shared" si="8"/>
        <v>-348.89088334392562</v>
      </c>
      <c r="AU28">
        <f t="shared" si="9"/>
        <v>326.60585903022894</v>
      </c>
    </row>
    <row r="29" spans="1:62" x14ac:dyDescent="0.2">
      <c r="AL29" t="s">
        <v>86</v>
      </c>
      <c r="AM29">
        <f>AU21</f>
        <v>-16.868544653168851</v>
      </c>
      <c r="AN29">
        <f>AV21</f>
        <v>1253.0317014901957</v>
      </c>
      <c r="AO29">
        <f t="shared" si="10"/>
        <v>2443.4118179058814</v>
      </c>
      <c r="AP29">
        <f t="shared" si="5"/>
        <v>-2460.2803625590504</v>
      </c>
      <c r="AQ29">
        <f t="shared" si="6"/>
        <v>2426.5432732527124</v>
      </c>
      <c r="AS29">
        <f t="shared" si="7"/>
        <v>2493.5330859654896</v>
      </c>
      <c r="AT29">
        <f t="shared" si="8"/>
        <v>-2510.4016306186586</v>
      </c>
      <c r="AU29">
        <f t="shared" si="9"/>
        <v>2476.6645413123206</v>
      </c>
    </row>
    <row r="30" spans="1:62" x14ac:dyDescent="0.2">
      <c r="AL30" t="s">
        <v>87</v>
      </c>
      <c r="AM30">
        <f>AW21</f>
        <v>1.149042457046745</v>
      </c>
      <c r="AN30">
        <f>AX21</f>
        <v>0.2617479399319777</v>
      </c>
      <c r="AO30">
        <f t="shared" si="10"/>
        <v>0.51040848286735652</v>
      </c>
      <c r="AP30">
        <f t="shared" si="5"/>
        <v>0.6386339741793885</v>
      </c>
      <c r="AQ30">
        <f t="shared" si="6"/>
        <v>1.6594509399141015</v>
      </c>
      <c r="AR30" t="s">
        <v>83</v>
      </c>
      <c r="AS30">
        <f t="shared" si="7"/>
        <v>0.52087840046463563</v>
      </c>
      <c r="AT30">
        <f t="shared" si="8"/>
        <v>0.62816405658210939</v>
      </c>
      <c r="AU30">
        <f t="shared" si="9"/>
        <v>1.6699208575113806</v>
      </c>
    </row>
    <row r="31" spans="1:62" x14ac:dyDescent="0.2">
      <c r="AL31" t="s">
        <v>88</v>
      </c>
      <c r="AM31">
        <f>AY21</f>
        <v>-0.73655852708342417</v>
      </c>
      <c r="AN31">
        <f>AZ21</f>
        <v>0.55341305099306326</v>
      </c>
      <c r="AO31">
        <f t="shared" si="10"/>
        <v>1.0791554494364732</v>
      </c>
      <c r="AP31">
        <f t="shared" si="5"/>
        <v>-1.8157139765198975</v>
      </c>
      <c r="AQ31">
        <f t="shared" si="6"/>
        <v>0.34259692235304906</v>
      </c>
      <c r="AS31">
        <f t="shared" si="7"/>
        <v>1.101291971476196</v>
      </c>
      <c r="AT31">
        <f t="shared" si="8"/>
        <v>-1.8378504985596202</v>
      </c>
      <c r="AU31">
        <f t="shared" si="9"/>
        <v>0.36473344439277178</v>
      </c>
    </row>
    <row r="32" spans="1:62" x14ac:dyDescent="0.2">
      <c r="AL32" t="s">
        <v>89</v>
      </c>
      <c r="AM32">
        <f>BA21</f>
        <v>1.0032478084957606</v>
      </c>
      <c r="AN32">
        <f>BB21</f>
        <v>0.43648350621544207</v>
      </c>
      <c r="AO32">
        <f>1.95*AN32</f>
        <v>0.85114283712011207</v>
      </c>
      <c r="AP32">
        <f>AM32-AO32</f>
        <v>0.15210497137564849</v>
      </c>
      <c r="AQ32">
        <f>AM32+AO32</f>
        <v>1.8543906456158727</v>
      </c>
      <c r="AR32" t="s">
        <v>83</v>
      </c>
      <c r="AS32">
        <f t="shared" si="7"/>
        <v>0.86860217736872969</v>
      </c>
      <c r="AT32">
        <f t="shared" si="8"/>
        <v>0.13464563112703087</v>
      </c>
      <c r="AU32">
        <f t="shared" si="9"/>
        <v>1.8718499858644901</v>
      </c>
    </row>
    <row r="33" spans="38:47" x14ac:dyDescent="0.2">
      <c r="AL33" t="s">
        <v>90</v>
      </c>
      <c r="AM33">
        <f>BC21</f>
        <v>0.10212157102842392</v>
      </c>
      <c r="AN33">
        <f>BD21</f>
        <v>0.13425346604737945</v>
      </c>
      <c r="AO33">
        <f>1.95*AN33</f>
        <v>0.26179425879238993</v>
      </c>
      <c r="AP33">
        <f>AM33-AO33</f>
        <v>-0.15967268776396601</v>
      </c>
      <c r="AQ33">
        <f>AM33+AO33</f>
        <v>0.36391582982081383</v>
      </c>
      <c r="AS33">
        <f>1.99*AN33</f>
        <v>0.26716439743428511</v>
      </c>
      <c r="AT33">
        <f t="shared" si="8"/>
        <v>-0.16504282640586118</v>
      </c>
      <c r="AU33">
        <f t="shared" si="9"/>
        <v>0.369285968462709</v>
      </c>
    </row>
    <row r="36" spans="38:47" x14ac:dyDescent="0.2">
      <c r="AL36" t="s">
        <v>91</v>
      </c>
      <c r="AM36">
        <f>BE21</f>
        <v>0.18220597972920588</v>
      </c>
      <c r="AN36">
        <f>BF21</f>
        <v>0.11306320353208231</v>
      </c>
      <c r="AO36">
        <f t="shared" si="10"/>
        <v>0.22047324688756051</v>
      </c>
      <c r="AP36">
        <f t="shared" si="5"/>
        <v>-3.8267267158354629E-2</v>
      </c>
      <c r="AQ36">
        <f t="shared" si="6"/>
        <v>0.40267922661676636</v>
      </c>
      <c r="AS36">
        <f t="shared" si="7"/>
        <v>0.2249957750288438</v>
      </c>
      <c r="AT36">
        <f t="shared" si="8"/>
        <v>-4.2789795299637917E-2</v>
      </c>
      <c r="AU36">
        <f t="shared" si="9"/>
        <v>0.40720175475804965</v>
      </c>
    </row>
    <row r="37" spans="38:47" x14ac:dyDescent="0.2">
      <c r="AL37" t="s">
        <v>92</v>
      </c>
      <c r="AM37">
        <f>BG21</f>
        <v>6.5395056130140419E-2</v>
      </c>
      <c r="AN37">
        <f>BH21</f>
        <v>7.8711991588647043E-2</v>
      </c>
      <c r="AO37">
        <f t="shared" si="10"/>
        <v>0.15348838359786174</v>
      </c>
      <c r="AP37">
        <f t="shared" si="5"/>
        <v>-8.8093327467721319E-2</v>
      </c>
      <c r="AQ37">
        <f t="shared" si="6"/>
        <v>0.21888343972800217</v>
      </c>
      <c r="AS37">
        <f t="shared" si="7"/>
        <v>0.15663686326140761</v>
      </c>
      <c r="AT37">
        <f t="shared" si="8"/>
        <v>-9.1241807131267186E-2</v>
      </c>
      <c r="AU37">
        <f t="shared" si="9"/>
        <v>0.22203191939154804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ModelsCovs_wildboar_dis.v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2016-03-31T22:41:37Z</dcterms:created>
  <dcterms:modified xsi:type="dcterms:W3CDTF">2016-04-05T04:36:02Z</dcterms:modified>
</cp:coreProperties>
</file>