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result/"/>
    </mc:Choice>
  </mc:AlternateContent>
  <bookViews>
    <workbookView xWindow="80" yWindow="460" windowWidth="25520" windowHeight="15540" tabRatio="500"/>
  </bookViews>
  <sheets>
    <sheet name="Wildboar_index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2" i="1" l="1"/>
  <c r="AP22" i="1"/>
  <c r="AO22" i="1"/>
  <c r="AM22" i="1"/>
  <c r="AL22" i="1"/>
  <c r="AK22" i="1"/>
  <c r="AJ22" i="1"/>
  <c r="AI22" i="1"/>
  <c r="AJ21" i="1"/>
  <c r="AI21" i="1"/>
  <c r="AJ20" i="1"/>
  <c r="AI20" i="1"/>
  <c r="AI18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AI3" i="1"/>
  <c r="AI4" i="1"/>
  <c r="AI5" i="1"/>
  <c r="AI6" i="1"/>
  <c r="AI7" i="1"/>
  <c r="AI8" i="1"/>
  <c r="AI9" i="1"/>
  <c r="AI10" i="1"/>
  <c r="AI11" i="1"/>
  <c r="AI12" i="1"/>
  <c r="AI2" i="1"/>
  <c r="AR14" i="1"/>
  <c r="AJ19" i="1"/>
  <c r="AQ14" i="1"/>
  <c r="AI19" i="1"/>
  <c r="AP14" i="1"/>
  <c r="AJ18" i="1"/>
  <c r="AO14" i="1"/>
  <c r="AJ14" i="1"/>
  <c r="AJ17" i="1"/>
  <c r="AI14" i="1"/>
  <c r="AI17" i="1"/>
  <c r="AK14" i="1"/>
  <c r="AL14" i="1"/>
  <c r="AM14" i="1"/>
  <c r="AN14" i="1"/>
  <c r="AS14" i="1"/>
  <c r="AT14" i="1"/>
  <c r="AU14" i="1"/>
  <c r="AV14" i="1"/>
  <c r="AW14" i="1"/>
  <c r="AX14" i="1"/>
  <c r="AY14" i="1"/>
  <c r="AZ14" i="1"/>
  <c r="BA14" i="1"/>
  <c r="BB14" i="1"/>
  <c r="AI24" i="1"/>
  <c r="AJ24" i="1"/>
  <c r="AO24" i="1"/>
  <c r="AQ24" i="1"/>
  <c r="AP24" i="1"/>
  <c r="AK24" i="1"/>
  <c r="AM24" i="1"/>
  <c r="AL24" i="1"/>
  <c r="AI23" i="1"/>
  <c r="AJ23" i="1"/>
  <c r="AO23" i="1"/>
  <c r="AQ23" i="1"/>
  <c r="AP23" i="1"/>
  <c r="AK23" i="1"/>
  <c r="AM23" i="1"/>
  <c r="AL23" i="1"/>
  <c r="AO21" i="1"/>
  <c r="AQ21" i="1"/>
  <c r="AP21" i="1"/>
  <c r="AK21" i="1"/>
  <c r="AM21" i="1"/>
  <c r="AL21" i="1"/>
  <c r="AO20" i="1"/>
  <c r="AQ20" i="1"/>
  <c r="AP20" i="1"/>
  <c r="AK20" i="1"/>
  <c r="AM20" i="1"/>
  <c r="AL20" i="1"/>
  <c r="AO19" i="1"/>
  <c r="AQ19" i="1"/>
  <c r="AP19" i="1"/>
  <c r="AK19" i="1"/>
  <c r="AM19" i="1"/>
  <c r="AL19" i="1"/>
  <c r="AO18" i="1"/>
  <c r="AQ18" i="1"/>
  <c r="AP18" i="1"/>
  <c r="AK18" i="1"/>
  <c r="AM18" i="1"/>
  <c r="AL18" i="1"/>
  <c r="AO17" i="1"/>
  <c r="AQ17" i="1"/>
  <c r="AP17" i="1"/>
  <c r="AK17" i="1"/>
  <c r="AM17" i="1"/>
  <c r="AL17" i="1"/>
</calcChain>
</file>

<file path=xl/sharedStrings.xml><?xml version="1.0" encoding="utf-8"?>
<sst xmlns="http://schemas.openxmlformats.org/spreadsheetml/2006/main" count="94" uniqueCount="71">
  <si>
    <t>model</t>
  </si>
  <si>
    <t>formula</t>
  </si>
  <si>
    <t>lam(ele.s)</t>
  </si>
  <si>
    <t>SElam(ele.s)</t>
  </si>
  <si>
    <t>lam(index)</t>
  </si>
  <si>
    <t>SElam(index)</t>
  </si>
  <si>
    <t>lam(Int)</t>
  </si>
  <si>
    <t>SElam(Int)</t>
  </si>
  <si>
    <t>lam(pop)</t>
  </si>
  <si>
    <t>SElam(pop)</t>
  </si>
  <si>
    <t>lam(popP)</t>
  </si>
  <si>
    <t>SElam(popP)</t>
  </si>
  <si>
    <t>lam(popSH)</t>
  </si>
  <si>
    <t>SElam(popSH)</t>
  </si>
  <si>
    <t>lam(size)</t>
  </si>
  <si>
    <t>SElam(size)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</si>
  <si>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</si>
  <si>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</si>
  <si>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</si>
  <si>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</si>
  <si>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</si>
  <si>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</si>
  <si>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</si>
  <si>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</si>
  <si>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</si>
  <si>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</si>
  <si>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</si>
  <si>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</si>
  <si>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</si>
  <si>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</si>
  <si>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</si>
  <si>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</si>
  <si>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m008</t>
  </si>
  <si>
    <t>~camhours + cam_angle ~ ele.s + size + popP</t>
  </si>
  <si>
    <t>m007</t>
  </si>
  <si>
    <t>~camhours + cam_angle ~ ele.s + size + pop</t>
  </si>
  <si>
    <t>m011</t>
  </si>
  <si>
    <t>~camhours + cam_angle ~ ele.s + size + index</t>
  </si>
  <si>
    <t>m006</t>
  </si>
  <si>
    <t>~camhours + cam_angle ~ ele.s + size</t>
  </si>
  <si>
    <t>m009</t>
  </si>
  <si>
    <t>~camhours + cam_angle ~ ele.s + size + popSH</t>
  </si>
  <si>
    <t>m010</t>
  </si>
  <si>
    <t>~camhours + cam_angle ~ ele.s + index</t>
  </si>
  <si>
    <t>m005</t>
  </si>
  <si>
    <t>~camhours + cam_angle ~ ele.s + popSH</t>
  </si>
  <si>
    <t>m001</t>
  </si>
  <si>
    <t>~1 ~ 1</t>
  </si>
  <si>
    <t>m002</t>
  </si>
  <si>
    <t>~camhours + cam_angle ~ ele.s</t>
  </si>
  <si>
    <t>m004</t>
  </si>
  <si>
    <t>~camhours + cam_angle ~ ele.s + popP</t>
  </si>
  <si>
    <t>m003</t>
  </si>
  <si>
    <t>~camhours + cam_angle ~ ele.s + pop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</si>
  <si>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</si>
  <si>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</si>
  <si>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</si>
  <si>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</si>
  <si>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</si>
  <si>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</si>
  <si>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</si>
  <si>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</si>
  <si>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</si>
  <si>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ele</t>
  </si>
  <si>
    <t xml:space="preserve">pop </t>
  </si>
  <si>
    <t>popP</t>
  </si>
  <si>
    <t>popSH</t>
  </si>
  <si>
    <t>size</t>
  </si>
  <si>
    <t>cam_a</t>
  </si>
  <si>
    <t>Cam_hour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</si>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</sst>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"/>
  <sheetViews>
    <sheetView tabSelected="1" topLeftCell="AE1" workbookViewId="0">
      <selection activeCell="AM23" sqref="AM23"/>
    </sheetView>
  </sheetViews>
  <sheetFormatPr baseColWidth="10" defaultRowHeight="16" x14ac:dyDescent="0.2"/>
  <cols>
    <col min="3" max="3" width="51.1640625" customWidth="1"/>
    <col min="35" max="35" width="12.33203125" bestFit="1" customWidth="1"/>
    <col min="36" max="36" width="11.83203125" bestFit="1" customWidth="1"/>
  </cols>
  <sheetData>
    <row r="1" spans="1:5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</row>
    <row r="2" spans="1:54" x14ac:dyDescent="0.2">
      <c r="A2">
        <v>8</v>
      </c>
      <c r="B2" t="s">
        <v>32</v>
      </c>
      <c r="C2" t="s">
        <v>33</v>
      </c>
      <c r="D2">
        <v>0.28025020450149601</v>
      </c>
      <c r="E2">
        <v>0.12426212253469</v>
      </c>
      <c r="H2">
        <v>-2.0595198016491199</v>
      </c>
      <c r="I2">
        <v>0.44665098606043402</v>
      </c>
      <c r="L2">
        <v>0.148327735551115</v>
      </c>
      <c r="M2">
        <v>2.6269621954781799E-2</v>
      </c>
      <c r="P2">
        <v>0.31767617984407898</v>
      </c>
      <c r="Q2">
        <v>4.4452587512584997E-2</v>
      </c>
      <c r="R2">
        <v>0.21246902175282201</v>
      </c>
      <c r="S2">
        <v>0.26136468276616698</v>
      </c>
      <c r="T2">
        <v>6.5474759564964499E-2</v>
      </c>
      <c r="U2">
        <v>7.8809414751714005E-2</v>
      </c>
      <c r="V2">
        <v>-4.5029561485090097</v>
      </c>
      <c r="W2">
        <v>0.28875787124241797</v>
      </c>
      <c r="X2">
        <v>0</v>
      </c>
      <c r="Y2">
        <v>2843.1878611925899</v>
      </c>
      <c r="Z2">
        <v>1245.9314325154601</v>
      </c>
      <c r="AA2">
        <v>7</v>
      </c>
      <c r="AB2">
        <v>115</v>
      </c>
      <c r="AC2">
        <v>2505.8628650309302</v>
      </c>
      <c r="AD2">
        <v>0</v>
      </c>
      <c r="AE2">
        <v>0.99972515955318697</v>
      </c>
      <c r="AG2">
        <v>0.99972515955318697</v>
      </c>
      <c r="AI2">
        <f>D2*$AE2</f>
        <v>0.28017318041007139</v>
      </c>
      <c r="AJ2">
        <f t="shared" ref="AJ2:BB12" si="0">E2*$AE2</f>
        <v>0.12422797027741063</v>
      </c>
      <c r="AK2">
        <f t="shared" si="0"/>
        <v>0</v>
      </c>
      <c r="AL2">
        <f t="shared" si="0"/>
        <v>0</v>
      </c>
      <c r="AM2">
        <f t="shared" si="0"/>
        <v>-2.0589537623066145</v>
      </c>
      <c r="AN2">
        <f t="shared" si="0"/>
        <v>0.44652822830385569</v>
      </c>
      <c r="AO2">
        <f t="shared" si="0"/>
        <v>0</v>
      </c>
      <c r="AP2">
        <f t="shared" si="0"/>
        <v>0</v>
      </c>
      <c r="AQ2">
        <f t="shared" si="0"/>
        <v>0.14828696909000136</v>
      </c>
      <c r="AR2">
        <f t="shared" si="0"/>
        <v>2.6262402000146137E-2</v>
      </c>
      <c r="AS2">
        <f t="shared" si="0"/>
        <v>0</v>
      </c>
      <c r="AT2">
        <f t="shared" si="0"/>
        <v>0</v>
      </c>
      <c r="AU2">
        <f t="shared" si="0"/>
        <v>0.31758886958086879</v>
      </c>
      <c r="AV2">
        <f t="shared" si="0"/>
        <v>4.4440370143571044E-2</v>
      </c>
      <c r="AW2">
        <f t="shared" si="0"/>
        <v>0.21241062667194954</v>
      </c>
      <c r="AX2">
        <f t="shared" si="0"/>
        <v>0.26129284917997436</v>
      </c>
      <c r="AY2">
        <f t="shared" si="0"/>
        <v>6.5456764452790694E-2</v>
      </c>
      <c r="AZ2">
        <f t="shared" si="0"/>
        <v>7.8787754736950572E-2</v>
      </c>
      <c r="BA2">
        <f t="shared" si="0"/>
        <v>-4.501718554029174</v>
      </c>
      <c r="BB2">
        <f t="shared" si="0"/>
        <v>0.28867850890006491</v>
      </c>
    </row>
    <row r="3" spans="1:54" x14ac:dyDescent="0.2">
      <c r="A3">
        <v>7</v>
      </c>
      <c r="B3" t="s">
        <v>34</v>
      </c>
      <c r="C3" t="s">
        <v>35</v>
      </c>
      <c r="D3">
        <v>0.38193823614249001</v>
      </c>
      <c r="E3">
        <v>0.13740827152351201</v>
      </c>
      <c r="H3">
        <v>-1.7740523881933601</v>
      </c>
      <c r="I3">
        <v>0.45528769246891698</v>
      </c>
      <c r="J3">
        <v>2.8808825365467201E-2</v>
      </c>
      <c r="K3">
        <v>6.8867338676264498E-3</v>
      </c>
      <c r="P3">
        <v>0.25373802349188401</v>
      </c>
      <c r="Q3">
        <v>3.8905333796512502E-2</v>
      </c>
      <c r="R3">
        <v>4.8640470309833102E-2</v>
      </c>
      <c r="S3">
        <v>0.26609921401102499</v>
      </c>
      <c r="T3">
        <v>6.7162124080992702E-2</v>
      </c>
      <c r="U3">
        <v>7.8931272428695201E-2</v>
      </c>
      <c r="V3">
        <v>-4.3182692174173596</v>
      </c>
      <c r="W3">
        <v>0.29076532863425197</v>
      </c>
      <c r="X3">
        <v>0</v>
      </c>
      <c r="Y3">
        <v>50045.127484217999</v>
      </c>
      <c r="Z3">
        <v>1254.13777293923</v>
      </c>
      <c r="AA3">
        <v>7</v>
      </c>
      <c r="AB3">
        <v>115</v>
      </c>
      <c r="AC3">
        <v>2522.27554587846</v>
      </c>
      <c r="AD3">
        <v>16.4126808475289</v>
      </c>
      <c r="AE3">
        <v>2.7284265015988299E-4</v>
      </c>
      <c r="AG3">
        <v>0.999998002203347</v>
      </c>
      <c r="AI3">
        <f t="shared" ref="AI3:AI12" si="1">D3*$AE3</f>
        <v>1.0420904054650817E-4</v>
      </c>
      <c r="AJ3">
        <f t="shared" si="0"/>
        <v>3.7490836956363802E-5</v>
      </c>
      <c r="AK3">
        <f t="shared" si="0"/>
        <v>0</v>
      </c>
      <c r="AL3">
        <f t="shared" si="0"/>
        <v>0</v>
      </c>
      <c r="AM3">
        <f t="shared" si="0"/>
        <v>-4.8403715511714589E-4</v>
      </c>
      <c r="AN3">
        <f t="shared" si="0"/>
        <v>1.2422190059839712E-4</v>
      </c>
      <c r="AO3">
        <f t="shared" si="0"/>
        <v>7.8602762607073316E-6</v>
      </c>
      <c r="AP3">
        <f t="shared" si="0"/>
        <v>1.8789947193890214E-6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6.9230554775856276E-5</v>
      </c>
      <c r="AV3">
        <f t="shared" si="0"/>
        <v>1.0615034378395332E-5</v>
      </c>
      <c r="AW3">
        <f t="shared" si="0"/>
        <v>1.3271194824357968E-5</v>
      </c>
      <c r="AX3">
        <f t="shared" si="0"/>
        <v>7.2603214756229926E-5</v>
      </c>
      <c r="AY3">
        <f t="shared" si="0"/>
        <v>1.8324691924624946E-5</v>
      </c>
      <c r="AZ3">
        <f t="shared" si="0"/>
        <v>2.1535817549936901E-5</v>
      </c>
      <c r="BA3">
        <f t="shared" si="0"/>
        <v>-1.1782080173839964E-3</v>
      </c>
      <c r="BB3">
        <f t="shared" si="0"/>
        <v>7.933318283917862E-5</v>
      </c>
    </row>
    <row r="4" spans="1:54" x14ac:dyDescent="0.2">
      <c r="A4">
        <v>11</v>
      </c>
      <c r="B4" t="s">
        <v>36</v>
      </c>
      <c r="C4" t="s">
        <v>37</v>
      </c>
      <c r="D4">
        <v>1.5846985851390601E-2</v>
      </c>
      <c r="E4">
        <v>0.115360107240218</v>
      </c>
      <c r="F4">
        <v>-0.26861553338597899</v>
      </c>
      <c r="G4">
        <v>9.6676854887797106E-2</v>
      </c>
      <c r="H4">
        <v>-0.196775207259721</v>
      </c>
      <c r="I4">
        <v>0.21036347367471001</v>
      </c>
      <c r="P4">
        <v>0.142240685285138</v>
      </c>
      <c r="Q4">
        <v>2.71640985740139E-2</v>
      </c>
      <c r="R4">
        <v>-1.5970323876188099E-2</v>
      </c>
      <c r="S4">
        <v>0.27004399869551099</v>
      </c>
      <c r="T4">
        <v>6.8514308931696494E-2</v>
      </c>
      <c r="U4">
        <v>7.8789383255419607E-2</v>
      </c>
      <c r="V4">
        <v>-4.1722679852573101</v>
      </c>
      <c r="W4">
        <v>0.28270745771061101</v>
      </c>
      <c r="X4">
        <v>0</v>
      </c>
      <c r="Y4">
        <v>950.56675586954304</v>
      </c>
      <c r="Z4">
        <v>1259.1597742756401</v>
      </c>
      <c r="AA4">
        <v>7</v>
      </c>
      <c r="AB4">
        <v>115</v>
      </c>
      <c r="AC4">
        <v>2532.3195485512801</v>
      </c>
      <c r="AD4">
        <v>26.456683520355899</v>
      </c>
      <c r="AE4" s="1">
        <v>1.7983937754727001E-6</v>
      </c>
      <c r="AG4">
        <v>0.99999980059712301</v>
      </c>
      <c r="AI4">
        <f t="shared" si="1"/>
        <v>2.8499120715144803E-8</v>
      </c>
      <c r="AJ4">
        <f t="shared" si="0"/>
        <v>2.0746289879867121E-7</v>
      </c>
      <c r="AK4">
        <f t="shared" si="0"/>
        <v>-4.8307650323662382E-7</v>
      </c>
      <c r="AL4">
        <f t="shared" si="0"/>
        <v>1.738630540624918E-7</v>
      </c>
      <c r="AM4">
        <f t="shared" si="0"/>
        <v>-3.538793079032327E-7</v>
      </c>
      <c r="AN4">
        <f t="shared" si="0"/>
        <v>3.7831636164341369E-7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2.5580476303576345E-7</v>
      </c>
      <c r="AV4">
        <f t="shared" si="0"/>
        <v>4.8851745791833446E-8</v>
      </c>
      <c r="AW4">
        <f t="shared" si="0"/>
        <v>-2.8720931051219722E-8</v>
      </c>
      <c r="AX4">
        <f t="shared" si="0"/>
        <v>4.8564544635776486E-7</v>
      </c>
      <c r="AY4">
        <f t="shared" si="0"/>
        <v>1.2321570671357658E-7</v>
      </c>
      <c r="AZ4">
        <f t="shared" si="0"/>
        <v>1.416943364198796E-7</v>
      </c>
      <c r="BA4">
        <f t="shared" si="0"/>
        <v>-7.5033807742907694E-6</v>
      </c>
      <c r="BB4">
        <f t="shared" si="0"/>
        <v>5.0841933222647438E-7</v>
      </c>
    </row>
    <row r="5" spans="1:54" x14ac:dyDescent="0.2">
      <c r="A5">
        <v>6</v>
      </c>
      <c r="B5" t="s">
        <v>38</v>
      </c>
      <c r="C5" t="s">
        <v>39</v>
      </c>
      <c r="D5">
        <v>5.8340238159012098E-2</v>
      </c>
      <c r="E5">
        <v>0.11629264946347199</v>
      </c>
      <c r="H5">
        <v>-0.30722548523413801</v>
      </c>
      <c r="I5">
        <v>0.204804680362938</v>
      </c>
      <c r="P5">
        <v>0.15179182924833801</v>
      </c>
      <c r="Q5">
        <v>2.6763758754577299E-2</v>
      </c>
      <c r="R5">
        <v>-1.24376088119577E-2</v>
      </c>
      <c r="S5">
        <v>0.26971349569008402</v>
      </c>
      <c r="T5">
        <v>6.7792358236739098E-2</v>
      </c>
      <c r="U5">
        <v>7.85911949319235E-2</v>
      </c>
      <c r="V5">
        <v>-4.1031753145309704</v>
      </c>
      <c r="W5">
        <v>0.27375771388356801</v>
      </c>
      <c r="X5">
        <v>0</v>
      </c>
      <c r="Y5">
        <v>864.872518929374</v>
      </c>
      <c r="Z5">
        <v>1262.8043014452401</v>
      </c>
      <c r="AA5">
        <v>6</v>
      </c>
      <c r="AB5">
        <v>115</v>
      </c>
      <c r="AC5">
        <v>2537.6086028904701</v>
      </c>
      <c r="AD5">
        <v>31.745737859542299</v>
      </c>
      <c r="AE5" s="1">
        <v>1.2775597882317999E-7</v>
      </c>
      <c r="AG5">
        <v>0.99999992835310103</v>
      </c>
      <c r="AI5">
        <f t="shared" si="1"/>
        <v>7.4533142307820275E-9</v>
      </c>
      <c r="AJ5">
        <f t="shared" si="0"/>
        <v>1.4857081262146822E-8</v>
      </c>
      <c r="AK5">
        <f t="shared" si="0"/>
        <v>0</v>
      </c>
      <c r="AL5">
        <f t="shared" si="0"/>
        <v>0</v>
      </c>
      <c r="AM5">
        <f t="shared" si="0"/>
        <v>-3.9249892585513731E-8</v>
      </c>
      <c r="AN5">
        <f t="shared" si="0"/>
        <v>2.6165022407335653E-8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1.9392313722982424E-8</v>
      </c>
      <c r="AV5">
        <f t="shared" si="0"/>
        <v>3.4192301966784753E-9</v>
      </c>
      <c r="AW5">
        <f t="shared" si="0"/>
        <v>-1.5889788879914647E-9</v>
      </c>
      <c r="AX5">
        <f t="shared" si="0"/>
        <v>3.4457511643708223E-8</v>
      </c>
      <c r="AY5">
        <f t="shared" si="0"/>
        <v>8.660879083266272E-9</v>
      </c>
      <c r="AZ5">
        <f t="shared" si="0"/>
        <v>1.004049503541123E-8</v>
      </c>
      <c r="BA5">
        <f t="shared" si="0"/>
        <v>-5.2420517859101357E-7</v>
      </c>
      <c r="BB5">
        <f t="shared" si="0"/>
        <v>3.497418469759128E-8</v>
      </c>
    </row>
    <row r="6" spans="1:54" x14ac:dyDescent="0.2">
      <c r="A6">
        <v>9</v>
      </c>
      <c r="B6" t="s">
        <v>40</v>
      </c>
      <c r="C6" t="s">
        <v>41</v>
      </c>
      <c r="D6">
        <v>0.124305911335166</v>
      </c>
      <c r="E6">
        <v>0.136672707413421</v>
      </c>
      <c r="H6">
        <v>-0.60817143804976304</v>
      </c>
      <c r="I6">
        <v>0.39485429850806297</v>
      </c>
      <c r="N6">
        <v>2.6271438267996199E-2</v>
      </c>
      <c r="O6">
        <v>2.8418149036700101E-2</v>
      </c>
      <c r="P6">
        <v>0.16933742554631101</v>
      </c>
      <c r="Q6">
        <v>3.3194623669398703E-2</v>
      </c>
      <c r="R6">
        <v>-3.3138976277471803E-2</v>
      </c>
      <c r="S6">
        <v>0.27017380643359801</v>
      </c>
      <c r="T6">
        <v>6.7511006827660799E-2</v>
      </c>
      <c r="U6">
        <v>7.8556429814475304E-2</v>
      </c>
      <c r="V6">
        <v>-4.1064453099714697</v>
      </c>
      <c r="W6">
        <v>0.274818411686164</v>
      </c>
      <c r="X6">
        <v>0</v>
      </c>
      <c r="Y6">
        <v>2153.3746827667301</v>
      </c>
      <c r="Z6">
        <v>1262.3827877977899</v>
      </c>
      <c r="AA6">
        <v>7</v>
      </c>
      <c r="AB6">
        <v>115</v>
      </c>
      <c r="AC6">
        <v>2538.7655755955798</v>
      </c>
      <c r="AD6">
        <v>32.9027105646487</v>
      </c>
      <c r="AE6" s="1">
        <v>7.1638717598679899E-8</v>
      </c>
      <c r="AG6">
        <v>0.99999999999181899</v>
      </c>
      <c r="AI6">
        <f t="shared" si="1"/>
        <v>8.9051160779864987E-9</v>
      </c>
      <c r="AJ6">
        <f t="shared" si="0"/>
        <v>9.791057489837072E-9</v>
      </c>
      <c r="AK6">
        <f t="shared" si="0"/>
        <v>0</v>
      </c>
      <c r="AL6">
        <f t="shared" si="0"/>
        <v>0</v>
      </c>
      <c r="AM6">
        <f t="shared" si="0"/>
        <v>-4.3568621902030022E-8</v>
      </c>
      <c r="AN6">
        <f t="shared" si="0"/>
        <v>2.8286855583443977E-8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1.8820521469921318E-9</v>
      </c>
      <c r="AT6">
        <f t="shared" si="0"/>
        <v>2.0358397535173558E-9</v>
      </c>
      <c r="AU6">
        <f t="shared" si="0"/>
        <v>1.2131116007599658E-8</v>
      </c>
      <c r="AV6">
        <f t="shared" si="0"/>
        <v>2.3780202708465091E-9</v>
      </c>
      <c r="AW6">
        <f t="shared" si="0"/>
        <v>-2.3740337630511551E-9</v>
      </c>
      <c r="AX6">
        <f t="shared" si="0"/>
        <v>1.9354905021656935E-8</v>
      </c>
      <c r="AY6">
        <f t="shared" si="0"/>
        <v>4.8364019529293429E-9</v>
      </c>
      <c r="AZ6">
        <f t="shared" si="0"/>
        <v>5.6276818910397144E-9</v>
      </c>
      <c r="BA6">
        <f t="shared" si="0"/>
        <v>-2.9418047589546966E-7</v>
      </c>
      <c r="BB6">
        <f t="shared" si="0"/>
        <v>1.9687638585702856E-8</v>
      </c>
    </row>
    <row r="7" spans="1:54" x14ac:dyDescent="0.2">
      <c r="A7">
        <v>10</v>
      </c>
      <c r="B7" t="s">
        <v>42</v>
      </c>
      <c r="C7" t="s">
        <v>43</v>
      </c>
      <c r="D7">
        <v>0.239103510751698</v>
      </c>
      <c r="E7">
        <v>0.107718072747242</v>
      </c>
      <c r="F7">
        <v>-0.31451802952063501</v>
      </c>
      <c r="G7">
        <v>8.8648907141949895E-2</v>
      </c>
      <c r="H7">
        <v>0.36575368490549598</v>
      </c>
      <c r="I7">
        <v>0.140404036286331</v>
      </c>
      <c r="R7">
        <v>2.5601747256881999E-2</v>
      </c>
      <c r="S7">
        <v>0.26163902613708001</v>
      </c>
      <c r="T7">
        <v>7.0244608277713394E-2</v>
      </c>
      <c r="U7">
        <v>7.8480193780551599E-2</v>
      </c>
      <c r="V7">
        <v>-4.0700180651888704</v>
      </c>
      <c r="W7">
        <v>0.26378553329224003</v>
      </c>
      <c r="X7">
        <v>0</v>
      </c>
      <c r="Y7">
        <v>45.550755613641897</v>
      </c>
      <c r="Z7">
        <v>1272.5207398684399</v>
      </c>
      <c r="AA7">
        <v>6</v>
      </c>
      <c r="AB7">
        <v>115</v>
      </c>
      <c r="AC7">
        <v>2557.0414797368699</v>
      </c>
      <c r="AD7">
        <v>51.178614705944298</v>
      </c>
      <c r="AE7" s="1">
        <v>7.7016830641480492E-12</v>
      </c>
      <c r="AG7">
        <v>0.99999999999952105</v>
      </c>
      <c r="AI7">
        <f t="shared" si="1"/>
        <v>1.8414994593346935E-12</v>
      </c>
      <c r="AJ7">
        <f t="shared" si="0"/>
        <v>8.296104565801013E-13</v>
      </c>
      <c r="AK7">
        <f t="shared" si="0"/>
        <v>-2.422318181328291E-12</v>
      </c>
      <c r="AL7">
        <f t="shared" si="0"/>
        <v>6.8274578679038858E-13</v>
      </c>
      <c r="AM7">
        <f t="shared" si="0"/>
        <v>2.8169189606864003E-12</v>
      </c>
      <c r="AN7">
        <f t="shared" si="0"/>
        <v>1.0813473884044636E-12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1.9717654326092686E-13</v>
      </c>
      <c r="AX7">
        <f t="shared" si="0"/>
        <v>2.0150608565201379E-12</v>
      </c>
      <c r="AY7">
        <f t="shared" si="0"/>
        <v>5.4100170992017917E-13</v>
      </c>
      <c r="AZ7">
        <f t="shared" si="0"/>
        <v>6.0442957931073134E-13</v>
      </c>
      <c r="BA7">
        <f t="shared" si="0"/>
        <v>-3.1345989203441736E-11</v>
      </c>
      <c r="BB7">
        <f t="shared" si="0"/>
        <v>2.0315925743241063E-12</v>
      </c>
    </row>
    <row r="8" spans="1:54" x14ac:dyDescent="0.2">
      <c r="A8">
        <v>5</v>
      </c>
      <c r="B8" t="s">
        <v>44</v>
      </c>
      <c r="C8" t="s">
        <v>45</v>
      </c>
      <c r="D8">
        <v>6.2526032277674504E-2</v>
      </c>
      <c r="E8">
        <v>0.13557055274706001</v>
      </c>
      <c r="H8">
        <v>0.74857909386751798</v>
      </c>
      <c r="I8">
        <v>0.23342041573398201</v>
      </c>
      <c r="N8">
        <v>-5.2176570453873902E-2</v>
      </c>
      <c r="O8">
        <v>2.42520123798559E-2</v>
      </c>
      <c r="R8">
        <v>7.5719579351521904E-2</v>
      </c>
      <c r="S8">
        <v>0.26310384440182399</v>
      </c>
      <c r="T8">
        <v>6.7637383839587603E-2</v>
      </c>
      <c r="U8">
        <v>7.7923905932232904E-2</v>
      </c>
      <c r="V8">
        <v>-4.0141818093505099</v>
      </c>
      <c r="W8">
        <v>0.25789321766733603</v>
      </c>
      <c r="X8">
        <v>0</v>
      </c>
      <c r="Y8">
        <v>1074.44350691409</v>
      </c>
      <c r="Z8">
        <v>1275.8445328948101</v>
      </c>
      <c r="AA8">
        <v>6</v>
      </c>
      <c r="AB8">
        <v>115</v>
      </c>
      <c r="AC8">
        <v>2563.6890657896201</v>
      </c>
      <c r="AD8">
        <v>57.826200758693602</v>
      </c>
      <c r="AE8" s="1">
        <v>2.77383531101306E-13</v>
      </c>
      <c r="AG8">
        <v>0.99999999999979805</v>
      </c>
      <c r="AI8">
        <f t="shared" si="1"/>
        <v>1.734369161893559E-14</v>
      </c>
      <c r="AJ8">
        <f t="shared" si="0"/>
        <v>3.7605038634335367E-14</v>
      </c>
      <c r="AK8">
        <f t="shared" si="0"/>
        <v>0</v>
      </c>
      <c r="AL8">
        <f t="shared" si="0"/>
        <v>0</v>
      </c>
      <c r="AM8">
        <f t="shared" si="0"/>
        <v>2.0764351236558814E-13</v>
      </c>
      <c r="AN8">
        <f t="shared" si="0"/>
        <v>6.4746979147426778E-14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-1.4472921353251615E-14</v>
      </c>
      <c r="AT8">
        <f t="shared" si="0"/>
        <v>6.7271088302370172E-15</v>
      </c>
      <c r="AU8">
        <f t="shared" si="0"/>
        <v>0</v>
      </c>
      <c r="AV8">
        <f t="shared" si="0"/>
        <v>0</v>
      </c>
      <c r="AW8">
        <f t="shared" si="0"/>
        <v>2.1003364294030682E-14</v>
      </c>
      <c r="AX8">
        <f t="shared" si="0"/>
        <v>7.2980673406506519E-14</v>
      </c>
      <c r="AY8">
        <f t="shared" si="0"/>
        <v>1.8761496363879219E-14</v>
      </c>
      <c r="AZ8">
        <f t="shared" si="0"/>
        <v>2.1614808184688769E-14</v>
      </c>
      <c r="BA8">
        <f t="shared" si="0"/>
        <v>-1.113467924760274E-12</v>
      </c>
      <c r="BB8">
        <f t="shared" si="0"/>
        <v>7.1535331363643375E-14</v>
      </c>
    </row>
    <row r="9" spans="1:54" x14ac:dyDescent="0.2">
      <c r="A9">
        <v>1</v>
      </c>
      <c r="B9" t="s">
        <v>46</v>
      </c>
      <c r="C9" t="s">
        <v>47</v>
      </c>
      <c r="H9">
        <v>0.31952903869327698</v>
      </c>
      <c r="I9">
        <v>0.131187111781608</v>
      </c>
      <c r="V9">
        <v>-3.9549295693170201</v>
      </c>
      <c r="W9">
        <v>0.111382206035623</v>
      </c>
      <c r="X9">
        <v>0</v>
      </c>
      <c r="Y9">
        <v>5.0600357762753996</v>
      </c>
      <c r="Z9">
        <v>1281.0597629671299</v>
      </c>
      <c r="AA9">
        <v>2</v>
      </c>
      <c r="AB9">
        <v>115</v>
      </c>
      <c r="AC9">
        <v>2566.1195259342499</v>
      </c>
      <c r="AD9">
        <v>60.256660903324203</v>
      </c>
      <c r="AE9" s="1">
        <v>8.2283538135935196E-14</v>
      </c>
      <c r="AG9">
        <v>0.99999999999987998</v>
      </c>
      <c r="AI9">
        <f t="shared" si="1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2.6291979840856969E-14</v>
      </c>
      <c r="AN9">
        <f t="shared" si="0"/>
        <v>1.0794539715225134E-14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0"/>
        <v>0</v>
      </c>
      <c r="AU9">
        <f t="shared" si="0"/>
        <v>0</v>
      </c>
      <c r="AV9">
        <f t="shared" si="0"/>
        <v>0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0</v>
      </c>
      <c r="BA9">
        <f t="shared" si="0"/>
        <v>-3.2542559804183478E-13</v>
      </c>
      <c r="BB9">
        <f t="shared" si="0"/>
        <v>9.1649219979967771E-15</v>
      </c>
    </row>
    <row r="10" spans="1:54" x14ac:dyDescent="0.2">
      <c r="A10">
        <v>2</v>
      </c>
      <c r="B10" t="s">
        <v>48</v>
      </c>
      <c r="C10" t="s">
        <v>49</v>
      </c>
      <c r="D10">
        <v>0.227151344660599</v>
      </c>
      <c r="E10">
        <v>0.112739819118271</v>
      </c>
      <c r="H10">
        <v>0.29454953915007998</v>
      </c>
      <c r="I10">
        <v>0.13333444377261</v>
      </c>
      <c r="R10">
        <v>4.9136593258871798E-2</v>
      </c>
      <c r="S10">
        <v>0.25871987188607398</v>
      </c>
      <c r="T10">
        <v>6.8807113107876197E-2</v>
      </c>
      <c r="U10">
        <v>7.8110857681349094E-2</v>
      </c>
      <c r="V10">
        <v>-3.9988134950696899</v>
      </c>
      <c r="W10">
        <v>0.25391322816044398</v>
      </c>
      <c r="X10">
        <v>0</v>
      </c>
      <c r="Y10">
        <v>40.170889877962303</v>
      </c>
      <c r="Z10">
        <v>1278.33066918388</v>
      </c>
      <c r="AA10">
        <v>5</v>
      </c>
      <c r="AB10">
        <v>115</v>
      </c>
      <c r="AC10">
        <v>2566.66133836776</v>
      </c>
      <c r="AD10">
        <v>60.798473336836203</v>
      </c>
      <c r="AE10" s="1">
        <v>6.2756668813051794E-14</v>
      </c>
      <c r="AG10">
        <v>0.99999999999994305</v>
      </c>
      <c r="AI10">
        <f t="shared" si="1"/>
        <v>1.4255261707304592E-14</v>
      </c>
      <c r="AJ10">
        <f t="shared" si="0"/>
        <v>7.0751754904486977E-15</v>
      </c>
      <c r="AK10">
        <f t="shared" si="0"/>
        <v>0</v>
      </c>
      <c r="AL10">
        <f t="shared" si="0"/>
        <v>0</v>
      </c>
      <c r="AM10">
        <f t="shared" si="0"/>
        <v>1.8484947877478601E-14</v>
      </c>
      <c r="AN10">
        <f t="shared" si="0"/>
        <v>8.3676255292101624E-15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3.0836489097486509E-15</v>
      </c>
      <c r="AX10">
        <f t="shared" si="0"/>
        <v>1.6236397315309535E-14</v>
      </c>
      <c r="AY10">
        <f t="shared" si="0"/>
        <v>4.3181052092931818E-15</v>
      </c>
      <c r="AZ10">
        <f t="shared" si="0"/>
        <v>4.9019772262118479E-15</v>
      </c>
      <c r="BA10">
        <f t="shared" si="0"/>
        <v>-2.5095221415525063E-13</v>
      </c>
      <c r="BB10">
        <f t="shared" si="0"/>
        <v>1.5934748366917838E-14</v>
      </c>
    </row>
    <row r="11" spans="1:54" x14ac:dyDescent="0.2">
      <c r="A11">
        <v>4</v>
      </c>
      <c r="B11" t="s">
        <v>50</v>
      </c>
      <c r="C11" t="s">
        <v>51</v>
      </c>
      <c r="D11">
        <v>0.24133679252114301</v>
      </c>
      <c r="E11">
        <v>0.114598851611293</v>
      </c>
      <c r="H11">
        <v>0.17801550098364</v>
      </c>
      <c r="I11">
        <v>0.193030576662099</v>
      </c>
      <c r="L11">
        <v>1.69496460746229E-2</v>
      </c>
      <c r="M11">
        <v>1.9385122265245702E-2</v>
      </c>
      <c r="R11">
        <v>8.6540546670097598E-2</v>
      </c>
      <c r="S11">
        <v>0.26234017073167099</v>
      </c>
      <c r="T11">
        <v>6.8513766198128295E-2</v>
      </c>
      <c r="U11">
        <v>7.8000544432876795E-2</v>
      </c>
      <c r="V11">
        <v>-4.0314920287675102</v>
      </c>
      <c r="W11">
        <v>0.25743830931253397</v>
      </c>
      <c r="X11">
        <v>0</v>
      </c>
      <c r="Y11">
        <v>1029.4269765597001</v>
      </c>
      <c r="Z11">
        <v>1277.95773943572</v>
      </c>
      <c r="AA11">
        <v>6</v>
      </c>
      <c r="AB11">
        <v>115</v>
      </c>
      <c r="AC11">
        <v>2567.91547887143</v>
      </c>
      <c r="AD11">
        <v>62.052613840506197</v>
      </c>
      <c r="AE11" s="1">
        <v>3.3521753839812098E-14</v>
      </c>
      <c r="AG11">
        <v>0.99999999999997702</v>
      </c>
      <c r="AI11">
        <f t="shared" si="1"/>
        <v>8.0900325513835616E-15</v>
      </c>
      <c r="AJ11">
        <f t="shared" si="0"/>
        <v>3.8415544940389184E-15</v>
      </c>
      <c r="AK11">
        <f t="shared" si="0"/>
        <v>0</v>
      </c>
      <c r="AL11">
        <f t="shared" si="0"/>
        <v>0</v>
      </c>
      <c r="AM11">
        <f t="shared" si="0"/>
        <v>5.9673918036444086E-15</v>
      </c>
      <c r="AN11">
        <f t="shared" si="0"/>
        <v>6.4707234744238607E-15</v>
      </c>
      <c r="AO11">
        <f t="shared" si="0"/>
        <v>0</v>
      </c>
      <c r="AP11">
        <f t="shared" si="0"/>
        <v>0</v>
      </c>
      <c r="AQ11">
        <f t="shared" si="0"/>
        <v>5.6818186338544623E-16</v>
      </c>
      <c r="AR11">
        <f t="shared" si="0"/>
        <v>6.4982329673022714E-16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2.9009909026377821E-15</v>
      </c>
      <c r="AX11">
        <f t="shared" si="0"/>
        <v>8.7941026255613536E-15</v>
      </c>
      <c r="AY11">
        <f t="shared" si="0"/>
        <v>2.2967016051320957E-15</v>
      </c>
      <c r="AZ11">
        <f t="shared" si="0"/>
        <v>2.6147150498502219E-15</v>
      </c>
      <c r="BA11">
        <f t="shared" si="0"/>
        <v>-1.3514268339550916E-13</v>
      </c>
      <c r="BB11">
        <f t="shared" si="0"/>
        <v>8.6297836337121709E-15</v>
      </c>
    </row>
    <row r="12" spans="1:54" x14ac:dyDescent="0.2">
      <c r="A12">
        <v>3</v>
      </c>
      <c r="B12" t="s">
        <v>52</v>
      </c>
      <c r="C12" t="s">
        <v>53</v>
      </c>
      <c r="D12">
        <v>0.21326070268780101</v>
      </c>
      <c r="E12">
        <v>0.139443613394507</v>
      </c>
      <c r="H12">
        <v>0.32791513417538298</v>
      </c>
      <c r="I12">
        <v>0.24177949647160599</v>
      </c>
      <c r="J12">
        <v>-9.2096259100231197E-4</v>
      </c>
      <c r="K12">
        <v>5.5550924345635399E-3</v>
      </c>
      <c r="R12">
        <v>4.68170297172536E-2</v>
      </c>
      <c r="S12">
        <v>0.259022731605074</v>
      </c>
      <c r="T12">
        <v>6.8559450855117596E-2</v>
      </c>
      <c r="U12">
        <v>7.8043812385231504E-2</v>
      </c>
      <c r="V12">
        <v>-3.9951807211814399</v>
      </c>
      <c r="W12">
        <v>0.25441069176348102</v>
      </c>
      <c r="X12">
        <v>0</v>
      </c>
      <c r="Y12">
        <v>21295.573928764501</v>
      </c>
      <c r="Z12">
        <v>1278.31784560386</v>
      </c>
      <c r="AA12">
        <v>6</v>
      </c>
      <c r="AB12">
        <v>115</v>
      </c>
      <c r="AC12">
        <v>2568.6356912077199</v>
      </c>
      <c r="AD12">
        <v>62.772826176788797</v>
      </c>
      <c r="AE12" s="1">
        <v>2.3384851204432099E-14</v>
      </c>
      <c r="AG12">
        <v>1</v>
      </c>
      <c r="AI12">
        <f t="shared" si="1"/>
        <v>4.9870698001068591E-15</v>
      </c>
      <c r="AJ12">
        <f t="shared" si="0"/>
        <v>3.2608681506389012E-15</v>
      </c>
      <c r="AK12">
        <f t="shared" si="0"/>
        <v>0</v>
      </c>
      <c r="AL12">
        <f t="shared" si="0"/>
        <v>0</v>
      </c>
      <c r="AM12">
        <f t="shared" si="0"/>
        <v>7.6682466203727184E-15</v>
      </c>
      <c r="AN12">
        <f t="shared" si="0"/>
        <v>5.6539775492710216E-15</v>
      </c>
      <c r="AO12">
        <f t="shared" si="0"/>
        <v>-2.1536573155437321E-17</v>
      </c>
      <c r="AP12">
        <f t="shared" si="0"/>
        <v>1.2990501000913485E-16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1.0948092737714512E-15</v>
      </c>
      <c r="AX12">
        <f t="shared" si="0"/>
        <v>6.0572080371502069E-15</v>
      </c>
      <c r="AY12">
        <f t="shared" si="0"/>
        <v>1.6032525569045E-15</v>
      </c>
      <c r="AZ12">
        <f t="shared" si="0"/>
        <v>1.8250429400552538E-15</v>
      </c>
      <c r="BA12">
        <f t="shared" si="0"/>
        <v>-9.3426706699643702E-14</v>
      </c>
      <c r="BB12">
        <f t="shared" si="0"/>
        <v>5.9493561717056427E-15</v>
      </c>
    </row>
    <row r="14" spans="1:54" x14ac:dyDescent="0.2">
      <c r="AH14" t="s">
        <v>54</v>
      </c>
      <c r="AI14">
        <f>AVERAGE(AI2:AI12)</f>
        <v>2.5479766755459564E-2</v>
      </c>
      <c r="AJ14">
        <f t="shared" ref="AJ14:BB14" si="2">AVERAGE(AJ2:AJ12)</f>
        <v>1.1296881202389633E-2</v>
      </c>
      <c r="AK14">
        <f t="shared" si="2"/>
        <v>-4.3916265959527746E-8</v>
      </c>
      <c r="AL14">
        <f t="shared" si="2"/>
        <v>1.5805794255298053E-8</v>
      </c>
      <c r="AM14">
        <f t="shared" si="2"/>
        <v>-0.18722165783240652</v>
      </c>
      <c r="AN14">
        <f t="shared" si="2"/>
        <v>4.0604807543079192E-2</v>
      </c>
      <c r="AO14">
        <f t="shared" si="2"/>
        <v>7.1457056915325407E-7</v>
      </c>
      <c r="AP14">
        <f t="shared" si="2"/>
        <v>1.7081770177444785E-7</v>
      </c>
      <c r="AQ14">
        <f t="shared" si="2"/>
        <v>1.3480633553636538E-2</v>
      </c>
      <c r="AR14">
        <f t="shared" si="2"/>
        <v>2.3874910909224352E-3</v>
      </c>
      <c r="AS14">
        <f t="shared" si="2"/>
        <v>1.7109433400643444E-10</v>
      </c>
      <c r="AT14">
        <f t="shared" si="2"/>
        <v>1.8507695278419873E-10</v>
      </c>
      <c r="AU14">
        <f t="shared" si="2"/>
        <v>2.8878035223985219E-2</v>
      </c>
      <c r="AV14">
        <f t="shared" si="2"/>
        <v>4.0410036206314278E-3</v>
      </c>
      <c r="AW14">
        <f t="shared" si="2"/>
        <v>1.9311260471186861E-2</v>
      </c>
      <c r="AX14">
        <f t="shared" si="2"/>
        <v>2.3760544714064788E-2</v>
      </c>
      <c r="AY14">
        <f t="shared" si="2"/>
        <v>5.9522932598428226E-3</v>
      </c>
      <c r="AZ14">
        <f t="shared" si="2"/>
        <v>7.1644952652408396E-3</v>
      </c>
      <c r="BA14">
        <f t="shared" si="2"/>
        <v>-0.40935500762238647</v>
      </c>
      <c r="BB14">
        <f t="shared" si="2"/>
        <v>2.6250764106018402E-2</v>
      </c>
    </row>
    <row r="16" spans="1:54" x14ac:dyDescent="0.2">
      <c r="AI16" t="s">
        <v>55</v>
      </c>
      <c r="AJ16" t="s">
        <v>56</v>
      </c>
      <c r="AK16" t="s">
        <v>57</v>
      </c>
      <c r="AL16" t="s">
        <v>58</v>
      </c>
      <c r="AM16" t="s">
        <v>59</v>
      </c>
      <c r="AN16" t="s">
        <v>60</v>
      </c>
      <c r="AO16" t="s">
        <v>61</v>
      </c>
      <c r="AP16" t="s">
        <v>58</v>
      </c>
      <c r="AQ16" t="s">
        <v>59</v>
      </c>
      <c r="AR16" t="s">
        <v>60</v>
      </c>
      <c r="AS16" t="s">
        <v>62</v>
      </c>
    </row>
    <row r="17" spans="34:43" x14ac:dyDescent="0.2">
      <c r="AH17" t="s">
        <v>63</v>
      </c>
      <c r="AI17">
        <f>AI14</f>
        <v>2.5479766755459564E-2</v>
      </c>
      <c r="AJ17">
        <f>AJ14</f>
        <v>1.1296881202389633E-2</v>
      </c>
      <c r="AK17">
        <f>1.95*AJ17</f>
        <v>2.2028918344659785E-2</v>
      </c>
      <c r="AL17">
        <f>AI17-AK17</f>
        <v>3.450848410799779E-3</v>
      </c>
      <c r="AM17">
        <f>AI17+AK17</f>
        <v>4.7508685100119352E-2</v>
      </c>
      <c r="AO17">
        <f>1.99*AJ17</f>
        <v>2.2480793592755368E-2</v>
      </c>
      <c r="AP17">
        <f>AI17-AO17</f>
        <v>2.9989731627041959E-3</v>
      </c>
      <c r="AQ17">
        <f>AI17+AO17</f>
        <v>4.7960560348214928E-2</v>
      </c>
    </row>
    <row r="18" spans="34:43" x14ac:dyDescent="0.2">
      <c r="AH18" t="s">
        <v>64</v>
      </c>
      <c r="AI18">
        <f>AO14</f>
        <v>7.1457056915325407E-7</v>
      </c>
      <c r="AJ18">
        <f>AP14</f>
        <v>1.7081770177444785E-7</v>
      </c>
      <c r="AK18">
        <f t="shared" ref="AK18:AK24" si="3">1.95*AJ18</f>
        <v>3.3309451846017331E-7</v>
      </c>
      <c r="AL18">
        <f t="shared" ref="AL18:AL24" si="4">AI18-AK18</f>
        <v>3.8147605069308076E-7</v>
      </c>
      <c r="AM18">
        <f t="shared" ref="AM18:AM24" si="5">AI18+AK18</f>
        <v>1.0476650876134274E-6</v>
      </c>
      <c r="AO18">
        <f t="shared" ref="AO18:AO24" si="6">1.99*AJ18</f>
        <v>3.3992722653115122E-7</v>
      </c>
      <c r="AP18">
        <f t="shared" ref="AP18:AP24" si="7">AI18-AO18</f>
        <v>3.7464334262210284E-7</v>
      </c>
      <c r="AQ18">
        <f t="shared" ref="AQ18:AQ24" si="8">AI18+AO18</f>
        <v>1.0544977956844053E-6</v>
      </c>
    </row>
    <row r="19" spans="34:43" x14ac:dyDescent="0.2">
      <c r="AH19" t="s">
        <v>65</v>
      </c>
      <c r="AI19">
        <f>AQ14</f>
        <v>1.3480633553636538E-2</v>
      </c>
      <c r="AJ19">
        <f>AR14</f>
        <v>2.3874910909224352E-3</v>
      </c>
      <c r="AK19">
        <f t="shared" si="3"/>
        <v>4.6556076272987485E-3</v>
      </c>
      <c r="AL19">
        <f t="shared" si="4"/>
        <v>8.8250259263377897E-3</v>
      </c>
      <c r="AM19">
        <f t="shared" si="5"/>
        <v>1.8136241180935285E-2</v>
      </c>
      <c r="AO19">
        <f t="shared" si="6"/>
        <v>4.7511072709356464E-3</v>
      </c>
      <c r="AP19">
        <f t="shared" si="7"/>
        <v>8.7295262827008918E-3</v>
      </c>
      <c r="AQ19">
        <f t="shared" si="8"/>
        <v>1.8231740824572185E-2</v>
      </c>
    </row>
    <row r="20" spans="34:43" x14ac:dyDescent="0.2">
      <c r="AH20" t="s">
        <v>66</v>
      </c>
      <c r="AI20">
        <f>AS14</f>
        <v>1.7109433400643444E-10</v>
      </c>
      <c r="AJ20">
        <f>AT14</f>
        <v>1.8507695278419873E-10</v>
      </c>
      <c r="AK20">
        <f t="shared" si="3"/>
        <v>3.6090005792918748E-10</v>
      </c>
      <c r="AL20">
        <f>AI20-AK20</f>
        <v>-1.8980572392275304E-10</v>
      </c>
      <c r="AM20">
        <f t="shared" si="5"/>
        <v>5.3199439193562192E-10</v>
      </c>
      <c r="AO20">
        <f t="shared" si="6"/>
        <v>3.6830313604055544E-10</v>
      </c>
      <c r="AP20">
        <f t="shared" si="7"/>
        <v>-1.97208802034121E-10</v>
      </c>
      <c r="AQ20">
        <f t="shared" si="8"/>
        <v>5.3939747004698988E-10</v>
      </c>
    </row>
    <row r="21" spans="34:43" x14ac:dyDescent="0.2">
      <c r="AH21" t="s">
        <v>67</v>
      </c>
      <c r="AI21">
        <f>AU14</f>
        <v>2.8878035223985219E-2</v>
      </c>
      <c r="AJ21">
        <f>AV14</f>
        <v>4.0410036206314278E-3</v>
      </c>
      <c r="AK21">
        <f t="shared" si="3"/>
        <v>7.8799570602312834E-3</v>
      </c>
      <c r="AL21">
        <f t="shared" si="4"/>
        <v>2.0998078163753937E-2</v>
      </c>
      <c r="AM21">
        <f t="shared" si="5"/>
        <v>3.6757992284216501E-2</v>
      </c>
      <c r="AO21">
        <f t="shared" si="6"/>
        <v>8.0415972050565405E-3</v>
      </c>
      <c r="AP21">
        <f t="shared" si="7"/>
        <v>2.0836438018928677E-2</v>
      </c>
      <c r="AQ21">
        <f t="shared" si="8"/>
        <v>3.6919632429041761E-2</v>
      </c>
    </row>
    <row r="22" spans="34:43" x14ac:dyDescent="0.2">
      <c r="AH22" t="s">
        <v>70</v>
      </c>
      <c r="AI22">
        <f>AK14</f>
        <v>-4.3916265959527746E-8</v>
      </c>
      <c r="AJ22">
        <f>AL14</f>
        <v>1.5805794255298053E-8</v>
      </c>
      <c r="AK22">
        <f>1.95*AJ22</f>
        <v>3.0821298797831203E-8</v>
      </c>
      <c r="AL22">
        <f t="shared" si="4"/>
        <v>-7.4737564757358943E-8</v>
      </c>
      <c r="AM22">
        <f t="shared" si="5"/>
        <v>-1.3094967161696543E-8</v>
      </c>
      <c r="AO22">
        <f t="shared" si="6"/>
        <v>3.1453530568043125E-8</v>
      </c>
      <c r="AP22">
        <f t="shared" si="7"/>
        <v>-7.5369796527570865E-8</v>
      </c>
      <c r="AQ22">
        <f t="shared" si="8"/>
        <v>-1.2462735391484621E-8</v>
      </c>
    </row>
    <row r="23" spans="34:43" x14ac:dyDescent="0.2">
      <c r="AH23" t="s">
        <v>68</v>
      </c>
      <c r="AI23">
        <f>AU14</f>
        <v>2.8878035223985219E-2</v>
      </c>
      <c r="AJ23">
        <f>AV14</f>
        <v>4.0410036206314278E-3</v>
      </c>
      <c r="AK23">
        <f t="shared" si="3"/>
        <v>7.8799570602312834E-3</v>
      </c>
      <c r="AL23">
        <f t="shared" si="4"/>
        <v>2.0998078163753937E-2</v>
      </c>
      <c r="AM23">
        <f t="shared" si="5"/>
        <v>3.6757992284216501E-2</v>
      </c>
      <c r="AO23">
        <f t="shared" si="6"/>
        <v>8.0415972050565405E-3</v>
      </c>
      <c r="AP23">
        <f t="shared" si="7"/>
        <v>2.0836438018928677E-2</v>
      </c>
      <c r="AQ23">
        <f t="shared" si="8"/>
        <v>3.6919632429041761E-2</v>
      </c>
    </row>
    <row r="24" spans="34:43" x14ac:dyDescent="0.2">
      <c r="AH24" t="s">
        <v>69</v>
      </c>
      <c r="AI24">
        <f>AW14</f>
        <v>1.9311260471186861E-2</v>
      </c>
      <c r="AJ24">
        <f>AX14</f>
        <v>2.3760544714064788E-2</v>
      </c>
      <c r="AK24">
        <f t="shared" si="3"/>
        <v>4.6333062192426333E-2</v>
      </c>
      <c r="AL24">
        <f>AI24-AK24</f>
        <v>-2.7021801721239472E-2</v>
      </c>
      <c r="AM24">
        <f>AI24+AK24</f>
        <v>6.5644322663613197E-2</v>
      </c>
      <c r="AO24">
        <f t="shared" si="6"/>
        <v>4.728348398098893E-2</v>
      </c>
      <c r="AP24">
        <f t="shared" si="7"/>
        <v>-2.797222350980207E-2</v>
      </c>
      <c r="AQ24">
        <f t="shared" si="8"/>
        <v>6.6594744452175794E-2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Wildboar_index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2016-04-15T21:59:10Z</dcterms:created>
  <dcterms:modified xsi:type="dcterms:W3CDTF">2016-04-15T23:58:07Z</dcterms:modified>
</cp:coreProperties>
</file>