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corey\github\models\"/>
    </mc:Choice>
  </mc:AlternateContent>
  <xr:revisionPtr revIDLastSave="0" documentId="13_ncr:1_{E9A460E1-7143-4188-9473-79EE828D5DA1}" xr6:coauthVersionLast="47" xr6:coauthVersionMax="47" xr10:uidLastSave="{00000000-0000-0000-0000-000000000000}"/>
  <bookViews>
    <workbookView xWindow="22890" yWindow="4020" windowWidth="15440" windowHeight="16700" activeTab="1" xr2:uid="{00000000-000D-0000-FFFF-FFFF00000000}"/>
  </bookViews>
  <sheets>
    <sheet name="main" sheetId="2" r:id="rId1"/>
    <sheet name="mod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8" i="1" l="1"/>
  <c r="K98" i="1"/>
  <c r="I98" i="1"/>
  <c r="H98" i="1"/>
  <c r="G98" i="1"/>
  <c r="F98" i="1"/>
  <c r="E98" i="1"/>
  <c r="D98" i="1"/>
  <c r="C98" i="1"/>
  <c r="B98" i="1"/>
  <c r="L92" i="1"/>
  <c r="K92" i="1"/>
  <c r="I92" i="1"/>
  <c r="H92" i="1"/>
  <c r="G92" i="1"/>
  <c r="F92" i="1"/>
  <c r="E92" i="1"/>
  <c r="D92" i="1"/>
  <c r="C92" i="1"/>
  <c r="B92" i="1"/>
  <c r="L49" i="1"/>
  <c r="K49" i="1"/>
  <c r="K50" i="1" s="1"/>
  <c r="L48" i="1"/>
  <c r="K48" i="1"/>
  <c r="L47" i="1"/>
  <c r="K47" i="1"/>
  <c r="L46" i="1"/>
  <c r="K46" i="1"/>
  <c r="L45" i="1"/>
  <c r="K45" i="1"/>
  <c r="L44" i="1"/>
  <c r="K44" i="1"/>
  <c r="L43" i="1"/>
  <c r="K43" i="1"/>
  <c r="L42" i="1"/>
  <c r="K42" i="1"/>
  <c r="L41" i="1"/>
  <c r="K41" i="1"/>
  <c r="L40" i="1"/>
  <c r="K40" i="1"/>
  <c r="L39" i="1"/>
  <c r="K39" i="1"/>
  <c r="L38" i="1"/>
  <c r="K38" i="1"/>
  <c r="L37" i="1"/>
  <c r="K37" i="1"/>
  <c r="L36" i="1"/>
  <c r="K36" i="1"/>
  <c r="L35" i="1"/>
  <c r="K35" i="1"/>
  <c r="L34" i="1"/>
  <c r="K34" i="1"/>
  <c r="L33" i="1"/>
  <c r="K33" i="1"/>
  <c r="I50" i="1"/>
  <c r="H50" i="1"/>
  <c r="G50" i="1"/>
  <c r="F50" i="1"/>
  <c r="E50" i="1"/>
  <c r="D50" i="1"/>
  <c r="C50" i="1"/>
  <c r="B50" i="1"/>
  <c r="L87" i="1"/>
  <c r="L89" i="1" s="1"/>
  <c r="K87" i="1"/>
  <c r="K89" i="1" s="1"/>
  <c r="I87" i="1"/>
  <c r="I89" i="1" s="1"/>
  <c r="H87" i="1"/>
  <c r="H89" i="1" s="1"/>
  <c r="G87" i="1"/>
  <c r="G89" i="1" s="1"/>
  <c r="F87" i="1"/>
  <c r="F89" i="1" s="1"/>
  <c r="E87" i="1"/>
  <c r="E89" i="1" s="1"/>
  <c r="D87" i="1"/>
  <c r="D89" i="1" s="1"/>
  <c r="C87" i="1"/>
  <c r="C89" i="1" s="1"/>
  <c r="B87" i="1"/>
  <c r="B89" i="1" s="1"/>
  <c r="L78" i="1"/>
  <c r="K78" i="1"/>
  <c r="I78" i="1"/>
  <c r="H78" i="1"/>
  <c r="G78" i="1"/>
  <c r="F78" i="1"/>
  <c r="E78" i="1"/>
  <c r="D78" i="1"/>
  <c r="C78" i="1"/>
  <c r="B78" i="1"/>
  <c r="L73" i="1"/>
  <c r="K73" i="1"/>
  <c r="I73" i="1"/>
  <c r="H73" i="1"/>
  <c r="G73" i="1"/>
  <c r="F73" i="1"/>
  <c r="E73" i="1"/>
  <c r="D73" i="1"/>
  <c r="C73" i="1"/>
  <c r="B73" i="1"/>
  <c r="L65" i="1"/>
  <c r="K65" i="1"/>
  <c r="I65" i="1"/>
  <c r="H65" i="1"/>
  <c r="G65" i="1"/>
  <c r="F65" i="1"/>
  <c r="E65" i="1"/>
  <c r="D65" i="1"/>
  <c r="C65" i="1"/>
  <c r="L57" i="1"/>
  <c r="K57" i="1"/>
  <c r="I57" i="1"/>
  <c r="H57" i="1"/>
  <c r="G57" i="1"/>
  <c r="F57" i="1"/>
  <c r="E57" i="1"/>
  <c r="D57" i="1"/>
  <c r="C57" i="1"/>
  <c r="B65" i="1"/>
  <c r="B57" i="1"/>
  <c r="L31" i="1"/>
  <c r="L52" i="1" s="1"/>
  <c r="K31" i="1"/>
  <c r="K52" i="1" s="1"/>
  <c r="J31" i="1"/>
  <c r="I31" i="1"/>
  <c r="I52" i="1" s="1"/>
  <c r="H31" i="1"/>
  <c r="H52" i="1" s="1"/>
  <c r="G31" i="1"/>
  <c r="G52" i="1" s="1"/>
  <c r="F31" i="1"/>
  <c r="F52" i="1" s="1"/>
  <c r="E31" i="1"/>
  <c r="E52" i="1" s="1"/>
  <c r="D31" i="1"/>
  <c r="D52" i="1" s="1"/>
  <c r="C31" i="1"/>
  <c r="C52" i="1" s="1"/>
  <c r="B31" i="1"/>
  <c r="B52" i="1" s="1"/>
  <c r="L13" i="1"/>
  <c r="L20" i="1" s="1"/>
  <c r="L22" i="1" s="1"/>
  <c r="L24" i="1" s="1"/>
  <c r="K13" i="1"/>
  <c r="K20" i="1" s="1"/>
  <c r="K22" i="1" s="1"/>
  <c r="K24" i="1" s="1"/>
  <c r="I13" i="1"/>
  <c r="I20" i="1" s="1"/>
  <c r="I22" i="1" s="1"/>
  <c r="I24" i="1" s="1"/>
  <c r="H13" i="1"/>
  <c r="H20" i="1" s="1"/>
  <c r="H22" i="1" s="1"/>
  <c r="H24" i="1" s="1"/>
  <c r="G13" i="1"/>
  <c r="G20" i="1" s="1"/>
  <c r="G22" i="1" s="1"/>
  <c r="G24" i="1" s="1"/>
  <c r="F13" i="1"/>
  <c r="F20" i="1" s="1"/>
  <c r="F22" i="1" s="1"/>
  <c r="F32" i="1" s="1"/>
  <c r="E13" i="1"/>
  <c r="E20" i="1" s="1"/>
  <c r="E22" i="1" s="1"/>
  <c r="D13" i="1"/>
  <c r="D20" i="1" s="1"/>
  <c r="D22" i="1" s="1"/>
  <c r="D24" i="1" s="1"/>
  <c r="C13" i="1"/>
  <c r="C20" i="1" s="1"/>
  <c r="C22" i="1" s="1"/>
  <c r="B13" i="1"/>
  <c r="B20" i="1" s="1"/>
  <c r="B22" i="1" s="1"/>
  <c r="B24" i="1" s="1"/>
  <c r="L50" i="1" l="1"/>
  <c r="B79" i="1"/>
  <c r="C66" i="1"/>
  <c r="L66" i="1"/>
  <c r="H79" i="1"/>
  <c r="H90" i="1" s="1"/>
  <c r="G66" i="1"/>
  <c r="K66" i="1"/>
  <c r="E66" i="1"/>
  <c r="D79" i="1"/>
  <c r="D90" i="1" s="1"/>
  <c r="B90" i="1"/>
  <c r="L79" i="1"/>
  <c r="L90" i="1" s="1"/>
  <c r="E79" i="1"/>
  <c r="E90" i="1" s="1"/>
  <c r="C79" i="1"/>
  <c r="C90" i="1" s="1"/>
  <c r="C24" i="1"/>
  <c r="C29" i="1" s="1"/>
  <c r="C32" i="1"/>
  <c r="E24" i="1"/>
  <c r="E28" i="1" s="1"/>
  <c r="E32" i="1"/>
  <c r="H32" i="1"/>
  <c r="D32" i="1"/>
  <c r="I32" i="1"/>
  <c r="D66" i="1"/>
  <c r="G79" i="1"/>
  <c r="G90" i="1" s="1"/>
  <c r="I79" i="1"/>
  <c r="I90" i="1" s="1"/>
  <c r="G32" i="1"/>
  <c r="K79" i="1"/>
  <c r="K90" i="1" s="1"/>
  <c r="B66" i="1"/>
  <c r="B32" i="1"/>
  <c r="K32" i="1"/>
  <c r="L32" i="1"/>
  <c r="F79" i="1"/>
  <c r="F90" i="1" s="1"/>
  <c r="F66" i="1"/>
  <c r="G29" i="1"/>
  <c r="G28" i="1"/>
  <c r="I28" i="1"/>
  <c r="I29" i="1"/>
  <c r="B29" i="1"/>
  <c r="B28" i="1"/>
  <c r="K28" i="1"/>
  <c r="K29" i="1"/>
  <c r="L28" i="1"/>
  <c r="L29" i="1"/>
  <c r="H28" i="1"/>
  <c r="H29" i="1"/>
  <c r="D28" i="1"/>
  <c r="D29" i="1"/>
  <c r="I66" i="1"/>
  <c r="H66" i="1"/>
  <c r="F24" i="1"/>
  <c r="E29" i="1" l="1"/>
  <c r="C28" i="1"/>
  <c r="F28" i="1"/>
  <c r="F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tc={8C2DAA3F-9869-40A8-8ED6-1C427505B87B}</author>
    <author>tc={52926FA8-7778-4A34-AD49-F339EA37B668}</author>
  </authors>
  <commentList>
    <comment ref="A98" authorId="0" shapeId="0" xr:uid="{8C2DAA3F-9869-40A8-8ED6-1C427505B87B}">
      <text>
        <t xml:space="preserve">[Threaded comment]
Your version of Excel allows you to read this threaded comment; however, any edits to it will get removed if the file is opened in a newer version of Excel. Learn more: https://go.microsoft.com/fwlink/?linkid=870924
Comment:
    Readily marketable inventories ("RMI") are agricultural commodity inventories, such as soybeans, soybean meal, soybean oil, palm oil, corn, and wheat carried at fair value because of their commodity characteristics, widely available markets, and international pricing mechanisms. All other inventories are carried at lower of cost or net realizable value. </t>
      </text>
    </comment>
    <comment ref="F99" authorId="1" shapeId="0" xr:uid="{52926FA8-7778-4A34-AD49-F339EA37B668}">
      <text>
        <t xml:space="preserve">[Threaded comment]
Your version of Excel allows you to read this threaded comment; however, any edits to it will get removed if the file is opened in a newer version of Excel. Learn more: https://go.microsoft.com/fwlink/?linkid=870924
Comment:
    The Company engages in trading and distribution, or merchandising activities, and part of RMI can be attributable to such activities and is not held for processing. Included in RMI is $4,785 million and $4,242 million attributable to merchandising activities at March 31, 2024, and December 31, 2023, respectively </t>
      </text>
    </comment>
  </commentList>
</comments>
</file>

<file path=xl/sharedStrings.xml><?xml version="1.0" encoding="utf-8"?>
<sst xmlns="http://schemas.openxmlformats.org/spreadsheetml/2006/main" count="196" uniqueCount="92">
  <si>
    <t>main</t>
  </si>
  <si>
    <t>use for scripting</t>
  </si>
  <si>
    <t>xxx</t>
  </si>
  <si>
    <t>Timeframe</t>
  </si>
  <si>
    <t>Q123</t>
  </si>
  <si>
    <t>Q223</t>
  </si>
  <si>
    <t>Q323</t>
  </si>
  <si>
    <t>Q423</t>
  </si>
  <si>
    <t>Q124</t>
  </si>
  <si>
    <t>Q224</t>
  </si>
  <si>
    <t>Q324</t>
  </si>
  <si>
    <t>Q424</t>
  </si>
  <si>
    <t>Sales</t>
  </si>
  <si>
    <t>COGS</t>
  </si>
  <si>
    <t>Gross Profit</t>
  </si>
  <si>
    <t>SGA</t>
  </si>
  <si>
    <t>Interest Income</t>
  </si>
  <si>
    <t>Interest Expense</t>
  </si>
  <si>
    <t>FX</t>
  </si>
  <si>
    <t>Other Income</t>
  </si>
  <si>
    <t>Affiliate Income</t>
  </si>
  <si>
    <t>PreTax Income</t>
  </si>
  <si>
    <t>Taxes</t>
  </si>
  <si>
    <t>NI</t>
  </si>
  <si>
    <t>NI - noncontrolling interest</t>
  </si>
  <si>
    <t>NI - Bunge</t>
  </si>
  <si>
    <t>Oustanding shares - basic</t>
  </si>
  <si>
    <t>Outstanding shares - diluted</t>
  </si>
  <si>
    <t>EPS - basic</t>
  </si>
  <si>
    <t>EPS - diluted</t>
  </si>
  <si>
    <t>Equity</t>
  </si>
  <si>
    <t>Liabs</t>
  </si>
  <si>
    <t>Assets</t>
  </si>
  <si>
    <t>Total current assets</t>
  </si>
  <si>
    <t>Total non-curr assets</t>
  </si>
  <si>
    <t>Total Assets</t>
  </si>
  <si>
    <t>Total current liab</t>
  </si>
  <si>
    <t>Total non-curr liab</t>
  </si>
  <si>
    <t>Total liab</t>
  </si>
  <si>
    <t>Redeemable noncontrol int</t>
  </si>
  <si>
    <t>Total bunge shareholders equity</t>
  </si>
  <si>
    <t>Noncontrolling interest</t>
  </si>
  <si>
    <t>Total equity</t>
  </si>
  <si>
    <t>Liabs+Equity</t>
  </si>
  <si>
    <t>Model NI</t>
  </si>
  <si>
    <t>Reported NI</t>
  </si>
  <si>
    <t>Cash and equiv</t>
  </si>
  <si>
    <t>Trade AR</t>
  </si>
  <si>
    <t>Inventories</t>
  </si>
  <si>
    <t>Other</t>
  </si>
  <si>
    <t>PPE</t>
  </si>
  <si>
    <t>Op Lease assets</t>
  </si>
  <si>
    <t>Goodwill</t>
  </si>
  <si>
    <t>Other intangible</t>
  </si>
  <si>
    <t>Investments in affiliates</t>
  </si>
  <si>
    <t>Deferred inc taxes</t>
  </si>
  <si>
    <t>Short term debt</t>
  </si>
  <si>
    <t>CPLTD</t>
  </si>
  <si>
    <t>Trade AP</t>
  </si>
  <si>
    <t>Curr op lease obligations</t>
  </si>
  <si>
    <t>Other non-curr liab</t>
  </si>
  <si>
    <t>Other curr liab</t>
  </si>
  <si>
    <t>LT Debt</t>
  </si>
  <si>
    <t>Non-curr op lease obligations</t>
  </si>
  <si>
    <t>Other non-curr asset</t>
  </si>
  <si>
    <t>Other curr assets</t>
  </si>
  <si>
    <t>Registered shares</t>
  </si>
  <si>
    <t>Additional paid-in capital</t>
  </si>
  <si>
    <t>Retained earnings</t>
  </si>
  <si>
    <t>Accum other comprehensive Inc</t>
  </si>
  <si>
    <t>Treasury shares</t>
  </si>
  <si>
    <t>FX (gain) loss</t>
  </si>
  <si>
    <t>D&amp;A</t>
  </si>
  <si>
    <t>Share-based compensation</t>
  </si>
  <si>
    <t>Def Income tax</t>
  </si>
  <si>
    <t>Results from affiliates</t>
  </si>
  <si>
    <t>Delta AR</t>
  </si>
  <si>
    <t>Delta inventories</t>
  </si>
  <si>
    <t>Delta secured adv to suppliers</t>
  </si>
  <si>
    <t>Delta AP</t>
  </si>
  <si>
    <t>Delta advances on sales</t>
  </si>
  <si>
    <t>Delta net unrealized losses on deriv</t>
  </si>
  <si>
    <t>Delta margin deposits</t>
  </si>
  <si>
    <t>Delta Recoverable and inc taxes</t>
  </si>
  <si>
    <t>Delta Marketable securities</t>
  </si>
  <si>
    <t>Delta Other</t>
  </si>
  <si>
    <t>CFFO</t>
  </si>
  <si>
    <t>Agribusiness</t>
  </si>
  <si>
    <t>Refined and specialty oils</t>
  </si>
  <si>
    <t>Milling</t>
  </si>
  <si>
    <t>Corp and other</t>
  </si>
  <si>
    <t>Readily marketable Inventories (RMI)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</si>
</sst>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3" fontId="0" fillId="0" borderId="0" xfId="0" applyNumberFormat="1"/>
    <xf numFmtId="3" fontId="2" fillId="0" borderId="0" xfId="0" applyNumberFormat="1" applyFont="1"/>
    <xf numFmtId="14" fontId="0" fillId="0" borderId="0" xfId="0" applyNumberFormat="1"/>
    <xf numFmtId="2" fontId="0" fillId="0" borderId="0" xfId="0" applyNumberForma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orey Christner" id="{A8C97A42-703B-4C69-A255-37B78CC8E215}" userId="32906c935fa0eb4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8" dT="2025-01-19T20:28:49.01" personId="{A8C97A42-703B-4C69-A255-37B78CC8E215}" id="{8C2DAA3F-9869-40A8-8ED6-1C427505B87B}">
    <text xml:space="preserve">Readily marketable inventories ("RMI") are agricultural commodity inventories, such as soybeans, soybean meal, soybean oil, palm oil, corn, and wheat carried at fair value because of their commodity characteristics, widely available markets, and international pricing mechanisms. All other inventories are carried at lower of cost or net realizable value. </text>
  </threadedComment>
  <threadedComment ref="F99" dT="2025-01-19T20:29:21.64" personId="{A8C97A42-703B-4C69-A255-37B78CC8E215}" id="{52926FA8-7778-4A34-AD49-F339EA37B668}">
    <text xml:space="preserve">The Company engages in trading and distribution, or merchandising activities, and part of RMI can be attributable to such activities and is not held for processing. Included in RMI is $4,785 million and $4,242 million attributable to merchandising activities at March 31, 2024, and December 31, 2023, respectively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E3B0A-6E56-4D9A-A7A9-ED603F6AD3EB}">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70" workbookViewId="0">
      <selection activeCell="D84" sqref="D84"/>
    </sheetView>
  </sheetViews>
  <sheetFormatPr defaultRowHeight="14.5" x14ac:dyDescent="0.35"/>
  <cols>
    <col min="1" max="1" width="32.08984375" bestFit="1" customWidth="1"/>
    <col min="2" max="2" width="9.453125" bestFit="1" customWidth="1"/>
    <col min="6" max="6" width="9.453125" bestFit="1" customWidth="1"/>
  </cols>
  <sheetData>
    <row r="1" spans="1:12" x14ac:dyDescent="0.35">
      <c r="A1" s="1" t="s">
        <v>0</v>
      </c>
    </row>
    <row r="2" spans="1:12" x14ac:dyDescent="0.35">
      <c r="A2" t="s">
        <v>1</v>
      </c>
      <c r="J2" s="2" t="s">
        <v>2</v>
      </c>
    </row>
    <row r="3" spans="1:12" s="2" customFormat="1" x14ac:dyDescent="0.35">
      <c r="A3" s="2" t="s">
        <v>3</v>
      </c>
      <c r="B3" s="2" t="s">
        <v>4</v>
      </c>
      <c r="C3" s="2" t="s">
        <v>5</v>
      </c>
      <c r="D3" s="2" t="s">
        <v>6</v>
      </c>
      <c r="E3" s="2" t="s">
        <v>7</v>
      </c>
      <c r="F3" s="2" t="s">
        <v>8</v>
      </c>
      <c r="G3" s="2" t="s">
        <v>9</v>
      </c>
      <c r="H3" s="2" t="s">
        <v>10</v>
      </c>
      <c r="I3" s="2" t="s">
        <v>11</v>
      </c>
      <c r="J3" s="2" t="s">
        <v>2</v>
      </c>
      <c r="K3" s="2">
        <v>2023</v>
      </c>
      <c r="L3" s="2">
        <v>2024</v>
      </c>
    </row>
    <row r="4" spans="1:12" x14ac:dyDescent="0.35">
      <c r="B4" s="5">
        <v>45016</v>
      </c>
      <c r="F4" s="5">
        <v>45382</v>
      </c>
      <c r="J4" s="2" t="s">
        <v>2</v>
      </c>
    </row>
    <row r="5" spans="1:12" x14ac:dyDescent="0.35">
      <c r="J5" s="2" t="s">
        <v>2</v>
      </c>
    </row>
    <row r="6" spans="1:12" x14ac:dyDescent="0.35">
      <c r="J6" s="2" t="s">
        <v>2</v>
      </c>
    </row>
    <row r="7" spans="1:12" x14ac:dyDescent="0.35">
      <c r="J7" s="2" t="s">
        <v>2</v>
      </c>
    </row>
    <row r="8" spans="1:12" x14ac:dyDescent="0.35">
      <c r="J8" s="2" t="s">
        <v>2</v>
      </c>
    </row>
    <row r="9" spans="1:12" x14ac:dyDescent="0.35">
      <c r="J9" s="2" t="s">
        <v>2</v>
      </c>
    </row>
    <row r="10" spans="1:12" x14ac:dyDescent="0.35">
      <c r="J10" s="2" t="s">
        <v>2</v>
      </c>
    </row>
    <row r="11" spans="1:12" x14ac:dyDescent="0.35">
      <c r="A11" t="s">
        <v>12</v>
      </c>
      <c r="B11" s="3">
        <v>15328</v>
      </c>
      <c r="C11" s="3"/>
      <c r="D11" s="3"/>
      <c r="E11" s="3"/>
      <c r="F11" s="3">
        <v>13417</v>
      </c>
      <c r="G11" s="3"/>
      <c r="H11" s="3"/>
      <c r="I11" s="3"/>
      <c r="J11" s="4" t="s">
        <v>2</v>
      </c>
      <c r="K11" s="3"/>
      <c r="L11" s="3"/>
    </row>
    <row r="12" spans="1:12" x14ac:dyDescent="0.35">
      <c r="A12" t="s">
        <v>13</v>
      </c>
      <c r="B12" s="3">
        <v>14147</v>
      </c>
      <c r="C12" s="3"/>
      <c r="D12" s="3"/>
      <c r="E12" s="3"/>
      <c r="F12" s="3">
        <v>12541</v>
      </c>
      <c r="G12" s="3"/>
      <c r="H12" s="3"/>
      <c r="I12" s="3"/>
      <c r="J12" s="4" t="s">
        <v>2</v>
      </c>
      <c r="K12" s="3"/>
      <c r="L12" s="3"/>
    </row>
    <row r="13" spans="1:12" s="2" customFormat="1" x14ac:dyDescent="0.35">
      <c r="A13" s="2" t="s">
        <v>14</v>
      </c>
      <c r="B13" s="4">
        <f>+B11-B12</f>
        <v>1181</v>
      </c>
      <c r="C13" s="4">
        <f t="shared" ref="C13:L13" si="0">+C11-C12</f>
        <v>0</v>
      </c>
      <c r="D13" s="4">
        <f t="shared" si="0"/>
        <v>0</v>
      </c>
      <c r="E13" s="4">
        <f t="shared" si="0"/>
        <v>0</v>
      </c>
      <c r="F13" s="4">
        <f t="shared" si="0"/>
        <v>876</v>
      </c>
      <c r="G13" s="4">
        <f t="shared" si="0"/>
        <v>0</v>
      </c>
      <c r="H13" s="4">
        <f t="shared" si="0"/>
        <v>0</v>
      </c>
      <c r="I13" s="4">
        <f t="shared" si="0"/>
        <v>0</v>
      </c>
      <c r="J13" s="4" t="s">
        <v>2</v>
      </c>
      <c r="K13" s="4">
        <f t="shared" si="0"/>
        <v>0</v>
      </c>
      <c r="L13" s="4">
        <f t="shared" si="0"/>
        <v>0</v>
      </c>
    </row>
    <row r="14" spans="1:12" x14ac:dyDescent="0.35">
      <c r="A14" t="s">
        <v>15</v>
      </c>
      <c r="B14" s="3">
        <v>-353</v>
      </c>
      <c r="C14" s="3"/>
      <c r="D14" s="3"/>
      <c r="E14" s="3"/>
      <c r="F14" s="3">
        <v>-439</v>
      </c>
      <c r="G14" s="3"/>
      <c r="H14" s="3"/>
      <c r="I14" s="3"/>
      <c r="J14" s="4" t="s">
        <v>2</v>
      </c>
      <c r="K14" s="3"/>
      <c r="L14" s="3"/>
    </row>
    <row r="15" spans="1:12" x14ac:dyDescent="0.35">
      <c r="A15" t="s">
        <v>16</v>
      </c>
      <c r="B15" s="3">
        <v>43</v>
      </c>
      <c r="C15" s="3"/>
      <c r="D15" s="3"/>
      <c r="E15" s="3"/>
      <c r="F15" s="3">
        <v>42</v>
      </c>
      <c r="G15" s="3"/>
      <c r="H15" s="3"/>
      <c r="I15" s="3"/>
      <c r="J15" s="4" t="s">
        <v>2</v>
      </c>
      <c r="K15" s="3"/>
      <c r="L15" s="3"/>
    </row>
    <row r="16" spans="1:12" x14ac:dyDescent="0.35">
      <c r="A16" t="s">
        <v>17</v>
      </c>
      <c r="B16" s="3">
        <v>-112</v>
      </c>
      <c r="C16" s="3"/>
      <c r="D16" s="3"/>
      <c r="E16" s="3"/>
      <c r="F16" s="3">
        <v>-108</v>
      </c>
      <c r="G16" s="3"/>
      <c r="H16" s="3"/>
      <c r="I16" s="3"/>
      <c r="J16" s="4" t="s">
        <v>2</v>
      </c>
      <c r="K16" s="3"/>
      <c r="L16" s="3"/>
    </row>
    <row r="17" spans="1:12" x14ac:dyDescent="0.35">
      <c r="A17" t="s">
        <v>18</v>
      </c>
      <c r="B17" s="3">
        <v>49</v>
      </c>
      <c r="C17" s="3"/>
      <c r="D17" s="3"/>
      <c r="E17" s="3"/>
      <c r="F17" s="3">
        <v>-78</v>
      </c>
      <c r="G17" s="3"/>
      <c r="H17" s="3"/>
      <c r="I17" s="3"/>
      <c r="J17" s="4" t="s">
        <v>2</v>
      </c>
      <c r="K17" s="3"/>
      <c r="L17" s="3"/>
    </row>
    <row r="18" spans="1:12" x14ac:dyDescent="0.35">
      <c r="A18" t="s">
        <v>19</v>
      </c>
      <c r="B18" s="3">
        <v>15</v>
      </c>
      <c r="C18" s="3"/>
      <c r="D18" s="3"/>
      <c r="E18" s="3"/>
      <c r="F18" s="3">
        <v>68</v>
      </c>
      <c r="G18" s="3"/>
      <c r="H18" s="3"/>
      <c r="I18" s="3"/>
      <c r="J18" s="4" t="s">
        <v>2</v>
      </c>
      <c r="K18" s="3"/>
      <c r="L18" s="3"/>
    </row>
    <row r="19" spans="1:12" x14ac:dyDescent="0.35">
      <c r="A19" t="s">
        <v>20</v>
      </c>
      <c r="B19" s="3">
        <v>19</v>
      </c>
      <c r="C19" s="3"/>
      <c r="D19" s="3"/>
      <c r="E19" s="3"/>
      <c r="F19" s="3">
        <v>8</v>
      </c>
      <c r="G19" s="3"/>
      <c r="H19" s="3"/>
      <c r="I19" s="3"/>
      <c r="J19" s="4" t="s">
        <v>2</v>
      </c>
      <c r="K19" s="3"/>
      <c r="L19" s="3"/>
    </row>
    <row r="20" spans="1:12" s="2" customFormat="1" x14ac:dyDescent="0.35">
      <c r="A20" s="2" t="s">
        <v>21</v>
      </c>
      <c r="B20" s="4">
        <f>+SUM(B13:B19)</f>
        <v>842</v>
      </c>
      <c r="C20" s="4">
        <f t="shared" ref="C20:L20" si="1">+SUM(C13:C19)</f>
        <v>0</v>
      </c>
      <c r="D20" s="4">
        <f t="shared" si="1"/>
        <v>0</v>
      </c>
      <c r="E20" s="4">
        <f t="shared" si="1"/>
        <v>0</v>
      </c>
      <c r="F20" s="4">
        <f t="shared" si="1"/>
        <v>369</v>
      </c>
      <c r="G20" s="4">
        <f t="shared" si="1"/>
        <v>0</v>
      </c>
      <c r="H20" s="4">
        <f t="shared" si="1"/>
        <v>0</v>
      </c>
      <c r="I20" s="4">
        <f t="shared" si="1"/>
        <v>0</v>
      </c>
      <c r="J20" s="4" t="s">
        <v>2</v>
      </c>
      <c r="K20" s="4">
        <f t="shared" si="1"/>
        <v>0</v>
      </c>
      <c r="L20" s="4">
        <f t="shared" si="1"/>
        <v>0</v>
      </c>
    </row>
    <row r="21" spans="1:12" x14ac:dyDescent="0.35">
      <c r="A21" t="s">
        <v>22</v>
      </c>
      <c r="B21" s="3">
        <v>-183</v>
      </c>
      <c r="C21" s="3"/>
      <c r="D21" s="3"/>
      <c r="E21" s="3"/>
      <c r="F21" s="3">
        <v>-117</v>
      </c>
      <c r="G21" s="3"/>
      <c r="H21" s="3"/>
      <c r="I21" s="3"/>
      <c r="J21" s="4" t="s">
        <v>2</v>
      </c>
      <c r="K21" s="3"/>
      <c r="L21" s="3"/>
    </row>
    <row r="22" spans="1:12" s="2" customFormat="1" x14ac:dyDescent="0.35">
      <c r="A22" s="2" t="s">
        <v>23</v>
      </c>
      <c r="B22" s="4">
        <f>+B20+B21</f>
        <v>659</v>
      </c>
      <c r="C22" s="4">
        <f t="shared" ref="C22:I22" si="2">+C20+C21</f>
        <v>0</v>
      </c>
      <c r="D22" s="4">
        <f t="shared" si="2"/>
        <v>0</v>
      </c>
      <c r="E22" s="4">
        <f t="shared" si="2"/>
        <v>0</v>
      </c>
      <c r="F22" s="4">
        <f t="shared" si="2"/>
        <v>252</v>
      </c>
      <c r="G22" s="4">
        <f t="shared" si="2"/>
        <v>0</v>
      </c>
      <c r="H22" s="4">
        <f t="shared" si="2"/>
        <v>0</v>
      </c>
      <c r="I22" s="4">
        <f t="shared" si="2"/>
        <v>0</v>
      </c>
      <c r="J22" s="4" t="s">
        <v>2</v>
      </c>
      <c r="K22" s="4">
        <f t="shared" ref="K22:L22" si="3">+K20+K21</f>
        <v>0</v>
      </c>
      <c r="L22" s="4">
        <f t="shared" si="3"/>
        <v>0</v>
      </c>
    </row>
    <row r="23" spans="1:12" x14ac:dyDescent="0.35">
      <c r="A23" t="s">
        <v>24</v>
      </c>
      <c r="B23" s="3">
        <v>-27</v>
      </c>
      <c r="C23" s="3"/>
      <c r="D23" s="3"/>
      <c r="E23" s="3"/>
      <c r="F23" s="3">
        <v>-8</v>
      </c>
      <c r="G23" s="3"/>
      <c r="H23" s="3"/>
      <c r="I23" s="3"/>
      <c r="J23" s="4" t="s">
        <v>2</v>
      </c>
      <c r="K23" s="3"/>
      <c r="L23" s="3"/>
    </row>
    <row r="24" spans="1:12" s="2" customFormat="1" x14ac:dyDescent="0.35">
      <c r="A24" s="2" t="s">
        <v>25</v>
      </c>
      <c r="B24" s="4">
        <f>+B22+B23</f>
        <v>632</v>
      </c>
      <c r="C24" s="4">
        <f t="shared" ref="C24:L24" si="4">+C22+C23</f>
        <v>0</v>
      </c>
      <c r="D24" s="4">
        <f t="shared" si="4"/>
        <v>0</v>
      </c>
      <c r="E24" s="4">
        <f t="shared" si="4"/>
        <v>0</v>
      </c>
      <c r="F24" s="4">
        <f t="shared" si="4"/>
        <v>244</v>
      </c>
      <c r="G24" s="4">
        <f t="shared" si="4"/>
        <v>0</v>
      </c>
      <c r="H24" s="4">
        <f t="shared" si="4"/>
        <v>0</v>
      </c>
      <c r="I24" s="4">
        <f t="shared" si="4"/>
        <v>0</v>
      </c>
      <c r="J24" s="4" t="s">
        <v>2</v>
      </c>
      <c r="K24" s="4">
        <f t="shared" si="4"/>
        <v>0</v>
      </c>
      <c r="L24" s="4">
        <f t="shared" si="4"/>
        <v>0</v>
      </c>
    </row>
    <row r="25" spans="1:12" x14ac:dyDescent="0.35">
      <c r="J25" s="2" t="s">
        <v>2</v>
      </c>
    </row>
    <row r="26" spans="1:12" x14ac:dyDescent="0.35">
      <c r="A26" s="2" t="s">
        <v>26</v>
      </c>
      <c r="B26">
        <v>150</v>
      </c>
      <c r="F26">
        <v>143.5</v>
      </c>
      <c r="J26" s="2" t="s">
        <v>2</v>
      </c>
    </row>
    <row r="27" spans="1:12" s="2" customFormat="1" x14ac:dyDescent="0.35">
      <c r="A27" s="2" t="s">
        <v>27</v>
      </c>
      <c r="B27">
        <v>152</v>
      </c>
      <c r="C27"/>
      <c r="D27"/>
      <c r="E27"/>
      <c r="F27">
        <v>145.4</v>
      </c>
      <c r="G27"/>
      <c r="H27"/>
      <c r="I27"/>
      <c r="J27" s="2" t="s">
        <v>2</v>
      </c>
      <c r="K27"/>
      <c r="L27"/>
    </row>
    <row r="28" spans="1:12" x14ac:dyDescent="0.35">
      <c r="A28" s="2" t="s">
        <v>28</v>
      </c>
      <c r="B28" s="6">
        <f>B24/B26</f>
        <v>4.2133333333333329</v>
      </c>
      <c r="C28" s="6" t="e">
        <f t="shared" ref="C28:I28" si="5">C24/C26</f>
        <v>#DIV/0!</v>
      </c>
      <c r="D28" s="6" t="e">
        <f t="shared" si="5"/>
        <v>#DIV/0!</v>
      </c>
      <c r="E28" s="6" t="e">
        <f t="shared" si="5"/>
        <v>#DIV/0!</v>
      </c>
      <c r="F28" s="6">
        <f t="shared" si="5"/>
        <v>1.7003484320557491</v>
      </c>
      <c r="G28" s="6" t="e">
        <f t="shared" si="5"/>
        <v>#DIV/0!</v>
      </c>
      <c r="H28" s="6" t="e">
        <f t="shared" si="5"/>
        <v>#DIV/0!</v>
      </c>
      <c r="I28" s="6" t="e">
        <f t="shared" si="5"/>
        <v>#DIV/0!</v>
      </c>
      <c r="J28" s="2" t="s">
        <v>2</v>
      </c>
      <c r="K28" s="6" t="e">
        <f t="shared" ref="K28:L28" si="6">K24/K26</f>
        <v>#DIV/0!</v>
      </c>
      <c r="L28" s="6" t="e">
        <f t="shared" si="6"/>
        <v>#DIV/0!</v>
      </c>
    </row>
    <row r="29" spans="1:12" x14ac:dyDescent="0.35">
      <c r="A29" s="2" t="s">
        <v>29</v>
      </c>
      <c r="B29" s="6">
        <f>B24/B27</f>
        <v>4.1578947368421053</v>
      </c>
      <c r="C29" s="6" t="e">
        <f t="shared" ref="C29:I29" si="7">C24/C27</f>
        <v>#DIV/0!</v>
      </c>
      <c r="D29" s="6" t="e">
        <f t="shared" si="7"/>
        <v>#DIV/0!</v>
      </c>
      <c r="E29" s="6" t="e">
        <f t="shared" si="7"/>
        <v>#DIV/0!</v>
      </c>
      <c r="F29" s="6">
        <f t="shared" si="7"/>
        <v>1.6781292984869325</v>
      </c>
      <c r="G29" s="6" t="e">
        <f t="shared" si="7"/>
        <v>#DIV/0!</v>
      </c>
      <c r="H29" s="6" t="e">
        <f t="shared" si="7"/>
        <v>#DIV/0!</v>
      </c>
      <c r="I29" s="6" t="e">
        <f t="shared" si="7"/>
        <v>#DIV/0!</v>
      </c>
      <c r="J29" s="2" t="s">
        <v>2</v>
      </c>
      <c r="K29" s="6" t="e">
        <f t="shared" ref="K29:L29" si="8">K24/K27</f>
        <v>#DIV/0!</v>
      </c>
      <c r="L29" s="6" t="e">
        <f t="shared" si="8"/>
        <v>#DIV/0!</v>
      </c>
    </row>
    <row r="30" spans="1:12" x14ac:dyDescent="0.35">
      <c r="J30" s="2" t="s">
        <v>2</v>
      </c>
    </row>
    <row r="31" spans="1:12" s="2" customFormat="1" x14ac:dyDescent="0.35">
      <c r="B31" s="2" t="str">
        <f>B3</f>
        <v>Q123</v>
      </c>
      <c r="C31" s="2" t="str">
        <f t="shared" ref="C31:L31" si="9">C3</f>
        <v>Q223</v>
      </c>
      <c r="D31" s="2" t="str">
        <f t="shared" si="9"/>
        <v>Q323</v>
      </c>
      <c r="E31" s="2" t="str">
        <f t="shared" si="9"/>
        <v>Q423</v>
      </c>
      <c r="F31" s="2" t="str">
        <f t="shared" si="9"/>
        <v>Q124</v>
      </c>
      <c r="G31" s="2" t="str">
        <f t="shared" si="9"/>
        <v>Q224</v>
      </c>
      <c r="H31" s="2" t="str">
        <f t="shared" si="9"/>
        <v>Q324</v>
      </c>
      <c r="I31" s="2" t="str">
        <f t="shared" si="9"/>
        <v>Q424</v>
      </c>
      <c r="J31" s="2" t="str">
        <f t="shared" si="9"/>
        <v>xxx</v>
      </c>
      <c r="K31" s="2">
        <f t="shared" si="9"/>
        <v>2023</v>
      </c>
      <c r="L31" s="2">
        <f t="shared" si="9"/>
        <v>2024</v>
      </c>
    </row>
    <row r="32" spans="1:12" s="2" customFormat="1" x14ac:dyDescent="0.35">
      <c r="A32" s="2" t="s">
        <v>44</v>
      </c>
      <c r="B32" s="4">
        <f>+B22</f>
        <v>659</v>
      </c>
      <c r="C32" s="4">
        <f t="shared" ref="C32:I32" si="10">+C22</f>
        <v>0</v>
      </c>
      <c r="D32" s="4">
        <f t="shared" si="10"/>
        <v>0</v>
      </c>
      <c r="E32" s="4">
        <f t="shared" si="10"/>
        <v>0</v>
      </c>
      <c r="F32" s="4">
        <f t="shared" si="10"/>
        <v>252</v>
      </c>
      <c r="G32" s="4">
        <f t="shared" si="10"/>
        <v>0</v>
      </c>
      <c r="H32" s="4">
        <f t="shared" si="10"/>
        <v>0</v>
      </c>
      <c r="I32" s="4">
        <f t="shared" si="10"/>
        <v>0</v>
      </c>
      <c r="J32" s="2" t="s">
        <v>2</v>
      </c>
      <c r="K32" s="4">
        <f>+K22</f>
        <v>0</v>
      </c>
      <c r="L32" s="4">
        <f>+L22</f>
        <v>0</v>
      </c>
    </row>
    <row r="33" spans="1:12" s="7" customFormat="1" x14ac:dyDescent="0.35">
      <c r="A33" s="7" t="s">
        <v>45</v>
      </c>
      <c r="B33" s="7">
        <v>659</v>
      </c>
      <c r="F33" s="7">
        <v>252</v>
      </c>
      <c r="J33" s="2" t="s">
        <v>2</v>
      </c>
      <c r="K33" s="7">
        <f>+SUM(B33:E33)</f>
        <v>659</v>
      </c>
      <c r="L33" s="7">
        <f>+SUM(F33:I33)</f>
        <v>252</v>
      </c>
    </row>
    <row r="34" spans="1:12" s="7" customFormat="1" x14ac:dyDescent="0.35">
      <c r="A34" s="7" t="s">
        <v>71</v>
      </c>
      <c r="B34" s="7">
        <v>-50</v>
      </c>
      <c r="F34" s="7">
        <v>-2</v>
      </c>
      <c r="J34" s="2" t="s">
        <v>2</v>
      </c>
      <c r="K34" s="7">
        <f t="shared" ref="K34:K49" si="11">+SUM(B34:E34)</f>
        <v>-50</v>
      </c>
      <c r="L34" s="7">
        <f t="shared" ref="L34:L49" si="12">+SUM(F34:I34)</f>
        <v>-2</v>
      </c>
    </row>
    <row r="35" spans="1:12" s="7" customFormat="1" x14ac:dyDescent="0.35">
      <c r="A35" s="7" t="s">
        <v>72</v>
      </c>
      <c r="B35" s="7">
        <v>102</v>
      </c>
      <c r="F35" s="7">
        <v>112</v>
      </c>
      <c r="J35" s="2" t="s">
        <v>2</v>
      </c>
      <c r="K35" s="7">
        <f t="shared" si="11"/>
        <v>102</v>
      </c>
      <c r="L35" s="7">
        <f t="shared" si="12"/>
        <v>112</v>
      </c>
    </row>
    <row r="36" spans="1:12" s="7" customFormat="1" x14ac:dyDescent="0.35">
      <c r="A36" s="7" t="s">
        <v>73</v>
      </c>
      <c r="B36" s="7">
        <v>17</v>
      </c>
      <c r="F36" s="7">
        <v>17</v>
      </c>
      <c r="J36" s="2" t="s">
        <v>2</v>
      </c>
      <c r="K36" s="7">
        <f t="shared" si="11"/>
        <v>17</v>
      </c>
      <c r="L36" s="7">
        <f t="shared" si="12"/>
        <v>17</v>
      </c>
    </row>
    <row r="37" spans="1:12" s="7" customFormat="1" x14ac:dyDescent="0.35">
      <c r="A37" s="7" t="s">
        <v>74</v>
      </c>
      <c r="B37" s="7">
        <v>11</v>
      </c>
      <c r="F37" s="7">
        <v>-10</v>
      </c>
      <c r="J37" s="2" t="s">
        <v>2</v>
      </c>
      <c r="K37" s="7">
        <f t="shared" si="11"/>
        <v>11</v>
      </c>
      <c r="L37" s="7">
        <f t="shared" si="12"/>
        <v>-10</v>
      </c>
    </row>
    <row r="38" spans="1:12" s="7" customFormat="1" x14ac:dyDescent="0.35">
      <c r="A38" s="7" t="s">
        <v>75</v>
      </c>
      <c r="B38" s="7">
        <v>-19</v>
      </c>
      <c r="F38" s="7">
        <v>-8</v>
      </c>
      <c r="J38" s="2" t="s">
        <v>2</v>
      </c>
      <c r="K38" s="7">
        <f t="shared" si="11"/>
        <v>-19</v>
      </c>
      <c r="L38" s="7">
        <f t="shared" si="12"/>
        <v>-8</v>
      </c>
    </row>
    <row r="39" spans="1:12" s="7" customFormat="1" x14ac:dyDescent="0.35">
      <c r="A39" s="7" t="s">
        <v>49</v>
      </c>
      <c r="B39" s="7">
        <v>10</v>
      </c>
      <c r="F39" s="7">
        <v>23</v>
      </c>
      <c r="J39" s="2" t="s">
        <v>2</v>
      </c>
      <c r="K39" s="7">
        <f t="shared" si="11"/>
        <v>10</v>
      </c>
      <c r="L39" s="7">
        <f t="shared" si="12"/>
        <v>23</v>
      </c>
    </row>
    <row r="40" spans="1:12" s="7" customFormat="1" x14ac:dyDescent="0.35">
      <c r="A40" s="7" t="s">
        <v>76</v>
      </c>
      <c r="B40" s="7">
        <v>5</v>
      </c>
      <c r="F40" s="7">
        <v>284</v>
      </c>
      <c r="J40" s="2" t="s">
        <v>2</v>
      </c>
      <c r="K40" s="7">
        <f t="shared" si="11"/>
        <v>5</v>
      </c>
      <c r="L40" s="7">
        <f t="shared" si="12"/>
        <v>284</v>
      </c>
    </row>
    <row r="41" spans="1:12" s="7" customFormat="1" x14ac:dyDescent="0.35">
      <c r="A41" s="7" t="s">
        <v>77</v>
      </c>
      <c r="B41" s="7">
        <v>-434</v>
      </c>
      <c r="F41" s="7">
        <v>-484</v>
      </c>
      <c r="J41" s="2" t="s">
        <v>2</v>
      </c>
      <c r="K41" s="7">
        <f t="shared" si="11"/>
        <v>-434</v>
      </c>
      <c r="L41" s="7">
        <f t="shared" si="12"/>
        <v>-484</v>
      </c>
    </row>
    <row r="42" spans="1:12" s="7" customFormat="1" x14ac:dyDescent="0.35">
      <c r="A42" s="7" t="s">
        <v>78</v>
      </c>
      <c r="B42" s="7">
        <v>15</v>
      </c>
      <c r="F42" s="7">
        <v>34</v>
      </c>
      <c r="J42" s="2" t="s">
        <v>2</v>
      </c>
      <c r="K42" s="7">
        <f t="shared" si="11"/>
        <v>15</v>
      </c>
      <c r="L42" s="7">
        <f t="shared" si="12"/>
        <v>34</v>
      </c>
    </row>
    <row r="43" spans="1:12" s="7" customFormat="1" x14ac:dyDescent="0.35">
      <c r="A43" s="7" t="s">
        <v>79</v>
      </c>
      <c r="B43" s="7">
        <v>802</v>
      </c>
      <c r="F43" s="7">
        <v>774</v>
      </c>
      <c r="J43" s="2" t="s">
        <v>2</v>
      </c>
      <c r="K43" s="7">
        <f t="shared" si="11"/>
        <v>802</v>
      </c>
      <c r="L43" s="7">
        <f t="shared" si="12"/>
        <v>774</v>
      </c>
    </row>
    <row r="44" spans="1:12" s="7" customFormat="1" x14ac:dyDescent="0.35">
      <c r="A44" s="7" t="s">
        <v>80</v>
      </c>
      <c r="B44" s="7">
        <v>-119</v>
      </c>
      <c r="F44" s="7">
        <v>-30</v>
      </c>
      <c r="J44" s="2" t="s">
        <v>2</v>
      </c>
      <c r="K44" s="7">
        <f t="shared" si="11"/>
        <v>-119</v>
      </c>
      <c r="L44" s="7">
        <f t="shared" si="12"/>
        <v>-30</v>
      </c>
    </row>
    <row r="45" spans="1:12" s="7" customFormat="1" x14ac:dyDescent="0.35">
      <c r="A45" s="7" t="s">
        <v>81</v>
      </c>
      <c r="B45" s="7">
        <v>-424</v>
      </c>
      <c r="F45" s="7">
        <v>249</v>
      </c>
      <c r="J45" s="2" t="s">
        <v>2</v>
      </c>
      <c r="K45" s="7">
        <f t="shared" si="11"/>
        <v>-424</v>
      </c>
      <c r="L45" s="7">
        <f t="shared" si="12"/>
        <v>249</v>
      </c>
    </row>
    <row r="46" spans="1:12" s="7" customFormat="1" x14ac:dyDescent="0.35">
      <c r="A46" s="7" t="s">
        <v>82</v>
      </c>
      <c r="B46" s="7">
        <v>141</v>
      </c>
      <c r="F46" s="7">
        <v>-227</v>
      </c>
      <c r="J46" s="2" t="s">
        <v>2</v>
      </c>
      <c r="K46" s="7">
        <f t="shared" si="11"/>
        <v>141</v>
      </c>
      <c r="L46" s="7">
        <f t="shared" si="12"/>
        <v>-227</v>
      </c>
    </row>
    <row r="47" spans="1:12" s="7" customFormat="1" x14ac:dyDescent="0.35">
      <c r="A47" s="7" t="s">
        <v>83</v>
      </c>
      <c r="B47" s="7">
        <v>128</v>
      </c>
      <c r="F47" s="7">
        <v>-11</v>
      </c>
      <c r="J47" s="2" t="s">
        <v>2</v>
      </c>
      <c r="K47" s="7">
        <f t="shared" si="11"/>
        <v>128</v>
      </c>
      <c r="L47" s="7">
        <f t="shared" si="12"/>
        <v>-11</v>
      </c>
    </row>
    <row r="48" spans="1:12" s="7" customFormat="1" x14ac:dyDescent="0.35">
      <c r="A48" s="7" t="s">
        <v>84</v>
      </c>
      <c r="B48" s="7">
        <v>13</v>
      </c>
      <c r="F48" s="7">
        <v>-6</v>
      </c>
      <c r="J48" s="2" t="s">
        <v>2</v>
      </c>
      <c r="K48" s="7">
        <f t="shared" si="11"/>
        <v>13</v>
      </c>
      <c r="L48" s="7">
        <f t="shared" si="12"/>
        <v>-6</v>
      </c>
    </row>
    <row r="49" spans="1:12" s="7" customFormat="1" x14ac:dyDescent="0.35">
      <c r="A49" s="7" t="s">
        <v>85</v>
      </c>
      <c r="B49" s="7">
        <v>74</v>
      </c>
      <c r="F49" s="7">
        <v>27</v>
      </c>
      <c r="J49" s="2" t="s">
        <v>2</v>
      </c>
      <c r="K49" s="7">
        <f t="shared" si="11"/>
        <v>74</v>
      </c>
      <c r="L49" s="7">
        <f t="shared" si="12"/>
        <v>27</v>
      </c>
    </row>
    <row r="50" spans="1:12" s="2" customFormat="1" x14ac:dyDescent="0.35">
      <c r="A50" s="2" t="s">
        <v>86</v>
      </c>
      <c r="B50" s="2">
        <f>+SUM(B33:B49)</f>
        <v>931</v>
      </c>
      <c r="C50" s="2">
        <f t="shared" ref="C50:I50" si="13">+SUM(C33:C49)</f>
        <v>0</v>
      </c>
      <c r="D50" s="2">
        <f t="shared" si="13"/>
        <v>0</v>
      </c>
      <c r="E50" s="2">
        <f t="shared" si="13"/>
        <v>0</v>
      </c>
      <c r="F50" s="2">
        <f t="shared" si="13"/>
        <v>994</v>
      </c>
      <c r="G50" s="2">
        <f t="shared" si="13"/>
        <v>0</v>
      </c>
      <c r="H50" s="2">
        <f t="shared" si="13"/>
        <v>0</v>
      </c>
      <c r="I50" s="2">
        <f t="shared" si="13"/>
        <v>0</v>
      </c>
      <c r="J50" s="2" t="s">
        <v>2</v>
      </c>
      <c r="K50" s="2">
        <f>+SUM(K33:K49)</f>
        <v>931</v>
      </c>
      <c r="L50" s="2">
        <f>+SUM(L33:L49)</f>
        <v>994</v>
      </c>
    </row>
    <row r="51" spans="1:12" s="7" customFormat="1" x14ac:dyDescent="0.35">
      <c r="J51" s="2" t="s">
        <v>2</v>
      </c>
    </row>
    <row r="52" spans="1:12" s="2" customFormat="1" x14ac:dyDescent="0.35">
      <c r="A52" s="2" t="s">
        <v>32</v>
      </c>
      <c r="B52" s="2" t="str">
        <f>B31</f>
        <v>Q123</v>
      </c>
      <c r="C52" s="2" t="str">
        <f t="shared" ref="C52:L52" si="14">C31</f>
        <v>Q223</v>
      </c>
      <c r="D52" s="2" t="str">
        <f t="shared" si="14"/>
        <v>Q323</v>
      </c>
      <c r="E52" s="2" t="str">
        <f t="shared" si="14"/>
        <v>Q423</v>
      </c>
      <c r="F52" s="2" t="str">
        <f t="shared" si="14"/>
        <v>Q124</v>
      </c>
      <c r="G52" s="2" t="str">
        <f t="shared" si="14"/>
        <v>Q224</v>
      </c>
      <c r="H52" s="2" t="str">
        <f t="shared" si="14"/>
        <v>Q324</v>
      </c>
      <c r="I52" s="2" t="str">
        <f t="shared" si="14"/>
        <v>Q424</v>
      </c>
      <c r="J52" s="2" t="s">
        <v>2</v>
      </c>
      <c r="K52" s="2">
        <f t="shared" si="14"/>
        <v>2023</v>
      </c>
      <c r="L52" s="2">
        <f t="shared" si="14"/>
        <v>2024</v>
      </c>
    </row>
    <row r="53" spans="1:12" x14ac:dyDescent="0.35">
      <c r="A53" t="s">
        <v>46</v>
      </c>
      <c r="B53" s="3">
        <v>2602</v>
      </c>
      <c r="C53" s="3"/>
      <c r="D53" s="3"/>
      <c r="E53" s="3"/>
      <c r="F53" s="3">
        <v>2939</v>
      </c>
      <c r="G53" s="3"/>
      <c r="H53" s="3"/>
      <c r="I53" s="3"/>
      <c r="J53" s="4" t="s">
        <v>2</v>
      </c>
      <c r="K53" s="3"/>
      <c r="L53" s="3"/>
    </row>
    <row r="54" spans="1:12" x14ac:dyDescent="0.35">
      <c r="A54" t="s">
        <v>47</v>
      </c>
      <c r="B54" s="3">
        <v>2592</v>
      </c>
      <c r="C54" s="3"/>
      <c r="D54" s="3"/>
      <c r="E54" s="3"/>
      <c r="F54" s="3">
        <v>2285</v>
      </c>
      <c r="G54" s="3"/>
      <c r="H54" s="3"/>
      <c r="I54" s="3"/>
      <c r="J54" s="4" t="s">
        <v>2</v>
      </c>
      <c r="K54" s="3"/>
      <c r="L54" s="3"/>
    </row>
    <row r="55" spans="1:12" x14ac:dyDescent="0.35">
      <c r="A55" t="s">
        <v>48</v>
      </c>
      <c r="B55" s="3">
        <v>7105</v>
      </c>
      <c r="C55" s="3"/>
      <c r="D55" s="3"/>
      <c r="E55" s="3"/>
      <c r="F55" s="3">
        <v>7505</v>
      </c>
      <c r="G55" s="3"/>
      <c r="H55" s="3"/>
      <c r="I55" s="3"/>
      <c r="J55" s="4" t="s">
        <v>2</v>
      </c>
      <c r="K55" s="3"/>
      <c r="L55" s="3"/>
    </row>
    <row r="56" spans="1:12" x14ac:dyDescent="0.35">
      <c r="A56" t="s">
        <v>65</v>
      </c>
      <c r="B56" s="3">
        <v>4051</v>
      </c>
      <c r="C56" s="3"/>
      <c r="D56" s="3"/>
      <c r="E56" s="3"/>
      <c r="F56" s="3">
        <v>4011</v>
      </c>
      <c r="G56" s="3"/>
      <c r="H56" s="3"/>
      <c r="I56" s="3"/>
      <c r="J56" s="4" t="s">
        <v>2</v>
      </c>
      <c r="K56" s="3"/>
      <c r="L56" s="3"/>
    </row>
    <row r="57" spans="1:12" s="2" customFormat="1" x14ac:dyDescent="0.35">
      <c r="A57" s="2" t="s">
        <v>33</v>
      </c>
      <c r="B57" s="4">
        <f>+SUM(B53:B56)</f>
        <v>16350</v>
      </c>
      <c r="C57" s="4">
        <f t="shared" ref="C57:L57" si="15">+SUM(C53:C56)</f>
        <v>0</v>
      </c>
      <c r="D57" s="4">
        <f t="shared" si="15"/>
        <v>0</v>
      </c>
      <c r="E57" s="4">
        <f t="shared" si="15"/>
        <v>0</v>
      </c>
      <c r="F57" s="4">
        <f t="shared" si="15"/>
        <v>16740</v>
      </c>
      <c r="G57" s="4">
        <f t="shared" si="15"/>
        <v>0</v>
      </c>
      <c r="H57" s="4">
        <f t="shared" si="15"/>
        <v>0</v>
      </c>
      <c r="I57" s="4">
        <f t="shared" si="15"/>
        <v>0</v>
      </c>
      <c r="J57" s="4" t="s">
        <v>2</v>
      </c>
      <c r="K57" s="4">
        <f t="shared" si="15"/>
        <v>0</v>
      </c>
      <c r="L57" s="4">
        <f t="shared" si="15"/>
        <v>0</v>
      </c>
    </row>
    <row r="58" spans="1:12" x14ac:dyDescent="0.35">
      <c r="A58" t="s">
        <v>50</v>
      </c>
      <c r="B58" s="3">
        <v>4541</v>
      </c>
      <c r="C58" s="3"/>
      <c r="D58" s="3"/>
      <c r="E58" s="3"/>
      <c r="F58" s="3">
        <v>4620</v>
      </c>
      <c r="G58" s="3"/>
      <c r="H58" s="3"/>
      <c r="I58" s="3"/>
      <c r="J58" s="4" t="s">
        <v>2</v>
      </c>
      <c r="K58" s="3"/>
      <c r="L58" s="3"/>
    </row>
    <row r="59" spans="1:12" x14ac:dyDescent="0.35">
      <c r="A59" t="s">
        <v>51</v>
      </c>
      <c r="B59" s="3">
        <v>926</v>
      </c>
      <c r="C59" s="3"/>
      <c r="D59" s="3"/>
      <c r="E59" s="3"/>
      <c r="F59" s="3">
        <v>922</v>
      </c>
      <c r="G59" s="3"/>
      <c r="H59" s="3"/>
      <c r="I59" s="3"/>
      <c r="J59" s="4" t="s">
        <v>2</v>
      </c>
      <c r="K59" s="3"/>
      <c r="L59" s="3"/>
    </row>
    <row r="60" spans="1:12" x14ac:dyDescent="0.35">
      <c r="A60" t="s">
        <v>52</v>
      </c>
      <c r="B60" s="3">
        <v>489</v>
      </c>
      <c r="C60" s="3"/>
      <c r="D60" s="3"/>
      <c r="E60" s="3"/>
      <c r="F60" s="3">
        <v>480</v>
      </c>
      <c r="G60" s="3"/>
      <c r="H60" s="3"/>
      <c r="I60" s="3"/>
      <c r="J60" s="4" t="s">
        <v>2</v>
      </c>
      <c r="K60" s="3"/>
      <c r="L60" s="3"/>
    </row>
    <row r="61" spans="1:12" x14ac:dyDescent="0.35">
      <c r="A61" t="s">
        <v>53</v>
      </c>
      <c r="B61" s="3">
        <v>398</v>
      </c>
      <c r="C61" s="3"/>
      <c r="D61" s="3"/>
      <c r="E61" s="3"/>
      <c r="F61" s="3">
        <v>380</v>
      </c>
      <c r="G61" s="3"/>
      <c r="H61" s="3"/>
      <c r="I61" s="3"/>
      <c r="J61" s="4" t="s">
        <v>2</v>
      </c>
      <c r="K61" s="3"/>
      <c r="L61" s="3"/>
    </row>
    <row r="62" spans="1:12" x14ac:dyDescent="0.35">
      <c r="A62" t="s">
        <v>54</v>
      </c>
      <c r="B62" s="3">
        <v>1280</v>
      </c>
      <c r="C62" s="3"/>
      <c r="D62" s="3"/>
      <c r="E62" s="3"/>
      <c r="F62" s="3">
        <v>1296</v>
      </c>
      <c r="G62" s="3"/>
      <c r="H62" s="3"/>
      <c r="I62" s="3"/>
      <c r="J62" s="4" t="s">
        <v>2</v>
      </c>
      <c r="K62" s="3"/>
      <c r="L62" s="3"/>
    </row>
    <row r="63" spans="1:12" x14ac:dyDescent="0.35">
      <c r="A63" t="s">
        <v>55</v>
      </c>
      <c r="B63" s="3">
        <v>773</v>
      </c>
      <c r="C63" s="3"/>
      <c r="D63" s="3"/>
      <c r="E63" s="3"/>
      <c r="F63" s="3">
        <v>743</v>
      </c>
      <c r="G63" s="3"/>
      <c r="H63" s="3"/>
      <c r="I63" s="3"/>
      <c r="J63" s="4" t="s">
        <v>2</v>
      </c>
      <c r="K63" s="3"/>
      <c r="L63" s="3"/>
    </row>
    <row r="64" spans="1:12" x14ac:dyDescent="0.35">
      <c r="A64" t="s">
        <v>64</v>
      </c>
      <c r="B64" s="3">
        <v>615</v>
      </c>
      <c r="C64" s="3"/>
      <c r="D64" s="3"/>
      <c r="E64" s="3"/>
      <c r="F64" s="3">
        <v>640</v>
      </c>
      <c r="G64" s="3"/>
      <c r="H64" s="3"/>
      <c r="I64" s="3"/>
      <c r="J64" s="4" t="s">
        <v>2</v>
      </c>
      <c r="K64" s="3"/>
      <c r="L64" s="3"/>
    </row>
    <row r="65" spans="1:12" s="2" customFormat="1" x14ac:dyDescent="0.35">
      <c r="A65" s="2" t="s">
        <v>34</v>
      </c>
      <c r="B65" s="4">
        <f>+SUM(B58:B64)</f>
        <v>9022</v>
      </c>
      <c r="C65" s="4">
        <f t="shared" ref="C65:L65" si="16">+SUM(C58:C64)</f>
        <v>0</v>
      </c>
      <c r="D65" s="4">
        <f t="shared" si="16"/>
        <v>0</v>
      </c>
      <c r="E65" s="4">
        <f t="shared" si="16"/>
        <v>0</v>
      </c>
      <c r="F65" s="4">
        <f t="shared" si="16"/>
        <v>9081</v>
      </c>
      <c r="G65" s="4">
        <f t="shared" si="16"/>
        <v>0</v>
      </c>
      <c r="H65" s="4">
        <f t="shared" si="16"/>
        <v>0</v>
      </c>
      <c r="I65" s="4">
        <f t="shared" si="16"/>
        <v>0</v>
      </c>
      <c r="J65" s="4" t="s">
        <v>2</v>
      </c>
      <c r="K65" s="4">
        <f t="shared" si="16"/>
        <v>0</v>
      </c>
      <c r="L65" s="4">
        <f t="shared" si="16"/>
        <v>0</v>
      </c>
    </row>
    <row r="66" spans="1:12" s="2" customFormat="1" x14ac:dyDescent="0.35">
      <c r="A66" s="2" t="s">
        <v>35</v>
      </c>
      <c r="B66" s="4">
        <f>+B65+B57</f>
        <v>25372</v>
      </c>
      <c r="C66" s="4">
        <f t="shared" ref="C66:L66" si="17">+C65+C57</f>
        <v>0</v>
      </c>
      <c r="D66" s="4">
        <f t="shared" si="17"/>
        <v>0</v>
      </c>
      <c r="E66" s="4">
        <f t="shared" si="17"/>
        <v>0</v>
      </c>
      <c r="F66" s="4">
        <f t="shared" si="17"/>
        <v>25821</v>
      </c>
      <c r="G66" s="4">
        <f t="shared" si="17"/>
        <v>0</v>
      </c>
      <c r="H66" s="4">
        <f t="shared" si="17"/>
        <v>0</v>
      </c>
      <c r="I66" s="4">
        <f t="shared" si="17"/>
        <v>0</v>
      </c>
      <c r="J66" s="4" t="s">
        <v>2</v>
      </c>
      <c r="K66" s="4">
        <f t="shared" si="17"/>
        <v>0</v>
      </c>
      <c r="L66" s="4">
        <f t="shared" si="17"/>
        <v>0</v>
      </c>
    </row>
    <row r="67" spans="1:12" s="2" customFormat="1" x14ac:dyDescent="0.35">
      <c r="A67" s="2" t="s">
        <v>31</v>
      </c>
      <c r="B67" s="4"/>
      <c r="C67" s="4"/>
      <c r="D67" s="4"/>
      <c r="E67" s="4"/>
      <c r="F67" s="4"/>
      <c r="G67" s="4"/>
      <c r="H67" s="4"/>
      <c r="I67" s="4"/>
      <c r="J67" s="4" t="s">
        <v>2</v>
      </c>
      <c r="K67" s="4"/>
      <c r="L67" s="4"/>
    </row>
    <row r="68" spans="1:12" x14ac:dyDescent="0.35">
      <c r="A68" s="7" t="s">
        <v>56</v>
      </c>
      <c r="B68" s="3">
        <v>797</v>
      </c>
      <c r="C68" s="3"/>
      <c r="D68" s="3"/>
      <c r="E68" s="3"/>
      <c r="F68" s="3">
        <v>1010</v>
      </c>
      <c r="G68" s="3"/>
      <c r="H68" s="3"/>
      <c r="I68" s="3"/>
      <c r="J68" s="4" t="s">
        <v>2</v>
      </c>
      <c r="K68" s="3"/>
      <c r="L68" s="3"/>
    </row>
    <row r="69" spans="1:12" x14ac:dyDescent="0.35">
      <c r="A69" s="7" t="s">
        <v>57</v>
      </c>
      <c r="B69" s="3">
        <v>5</v>
      </c>
      <c r="C69" s="3"/>
      <c r="D69" s="3"/>
      <c r="E69" s="3"/>
      <c r="F69" s="3">
        <v>6</v>
      </c>
      <c r="G69" s="3"/>
      <c r="H69" s="3"/>
      <c r="I69" s="3"/>
      <c r="J69" s="4" t="s">
        <v>2</v>
      </c>
      <c r="K69" s="3"/>
      <c r="L69" s="3"/>
    </row>
    <row r="70" spans="1:12" x14ac:dyDescent="0.35">
      <c r="A70" s="7" t="s">
        <v>58</v>
      </c>
      <c r="B70" s="3">
        <v>3664</v>
      </c>
      <c r="C70" s="3"/>
      <c r="D70" s="3"/>
      <c r="E70" s="3"/>
      <c r="F70" s="3">
        <v>4503</v>
      </c>
      <c r="G70" s="3"/>
      <c r="H70" s="3"/>
      <c r="I70" s="3"/>
      <c r="J70" s="4" t="s">
        <v>2</v>
      </c>
      <c r="K70" s="3"/>
      <c r="L70" s="3"/>
    </row>
    <row r="71" spans="1:12" x14ac:dyDescent="0.35">
      <c r="A71" s="7" t="s">
        <v>59</v>
      </c>
      <c r="B71" s="3">
        <v>308</v>
      </c>
      <c r="C71" s="3"/>
      <c r="D71" s="3"/>
      <c r="E71" s="3"/>
      <c r="F71" s="3">
        <v>315</v>
      </c>
      <c r="G71" s="3"/>
      <c r="H71" s="3"/>
      <c r="I71" s="3"/>
      <c r="J71" s="4" t="s">
        <v>2</v>
      </c>
      <c r="K71" s="3"/>
      <c r="L71" s="3"/>
    </row>
    <row r="72" spans="1:12" x14ac:dyDescent="0.35">
      <c r="A72" s="7" t="s">
        <v>61</v>
      </c>
      <c r="B72" s="3">
        <v>2913</v>
      </c>
      <c r="C72" s="3"/>
      <c r="D72" s="3"/>
      <c r="E72" s="3"/>
      <c r="F72" s="3">
        <v>2595</v>
      </c>
      <c r="G72" s="3"/>
      <c r="H72" s="3"/>
      <c r="I72" s="3"/>
      <c r="J72" s="4" t="s">
        <v>2</v>
      </c>
      <c r="K72" s="3"/>
      <c r="L72" s="3"/>
    </row>
    <row r="73" spans="1:12" s="2" customFormat="1" x14ac:dyDescent="0.35">
      <c r="A73" s="2" t="s">
        <v>36</v>
      </c>
      <c r="B73" s="4">
        <f>+SUM(B68:B72)</f>
        <v>7687</v>
      </c>
      <c r="C73" s="4">
        <f t="shared" ref="C73:I73" si="18">+SUM(C68:C72)</f>
        <v>0</v>
      </c>
      <c r="D73" s="4">
        <f t="shared" si="18"/>
        <v>0</v>
      </c>
      <c r="E73" s="4">
        <f t="shared" si="18"/>
        <v>0</v>
      </c>
      <c r="F73" s="4">
        <f t="shared" si="18"/>
        <v>8429</v>
      </c>
      <c r="G73" s="4">
        <f t="shared" si="18"/>
        <v>0</v>
      </c>
      <c r="H73" s="4">
        <f t="shared" si="18"/>
        <v>0</v>
      </c>
      <c r="I73" s="4">
        <f t="shared" si="18"/>
        <v>0</v>
      </c>
      <c r="J73" s="4" t="s">
        <v>2</v>
      </c>
      <c r="K73" s="4">
        <f t="shared" ref="K73:L73" si="19">+SUM(K68:K72)</f>
        <v>0</v>
      </c>
      <c r="L73" s="4">
        <f t="shared" si="19"/>
        <v>0</v>
      </c>
    </row>
    <row r="74" spans="1:12" x14ac:dyDescent="0.35">
      <c r="A74" s="7" t="s">
        <v>62</v>
      </c>
      <c r="B74" s="3">
        <v>4080</v>
      </c>
      <c r="C74" s="3"/>
      <c r="D74" s="3"/>
      <c r="E74" s="3"/>
      <c r="F74" s="3">
        <v>4079</v>
      </c>
      <c r="G74" s="3"/>
      <c r="H74" s="3"/>
      <c r="I74" s="3"/>
      <c r="J74" s="4" t="s">
        <v>2</v>
      </c>
      <c r="K74" s="3"/>
      <c r="L74" s="3"/>
    </row>
    <row r="75" spans="1:12" x14ac:dyDescent="0.35">
      <c r="A75" s="7" t="s">
        <v>55</v>
      </c>
      <c r="B75" s="3">
        <v>400</v>
      </c>
      <c r="C75" s="3"/>
      <c r="D75" s="3"/>
      <c r="E75" s="3"/>
      <c r="F75" s="3">
        <v>385</v>
      </c>
      <c r="G75" s="3"/>
      <c r="H75" s="3"/>
      <c r="I75" s="3"/>
      <c r="J75" s="4" t="s">
        <v>2</v>
      </c>
      <c r="K75" s="3"/>
      <c r="L75" s="3"/>
    </row>
    <row r="76" spans="1:12" x14ac:dyDescent="0.35">
      <c r="A76" s="7" t="s">
        <v>63</v>
      </c>
      <c r="B76" s="3">
        <v>566</v>
      </c>
      <c r="C76" s="3"/>
      <c r="D76" s="3"/>
      <c r="E76" s="3"/>
      <c r="F76" s="3">
        <v>557</v>
      </c>
      <c r="G76" s="3"/>
      <c r="H76" s="3"/>
      <c r="I76" s="3"/>
      <c r="J76" s="4" t="s">
        <v>2</v>
      </c>
      <c r="K76" s="3"/>
      <c r="L76" s="3"/>
    </row>
    <row r="77" spans="1:12" x14ac:dyDescent="0.35">
      <c r="A77" s="7" t="s">
        <v>60</v>
      </c>
      <c r="B77" s="3">
        <v>824</v>
      </c>
      <c r="C77" s="3"/>
      <c r="D77" s="3"/>
      <c r="E77" s="3"/>
      <c r="F77" s="3">
        <v>842</v>
      </c>
      <c r="G77" s="3"/>
      <c r="H77" s="3"/>
      <c r="I77" s="3"/>
      <c r="J77" s="4" t="s">
        <v>2</v>
      </c>
      <c r="K77" s="3"/>
      <c r="L77" s="3"/>
    </row>
    <row r="78" spans="1:12" s="2" customFormat="1" x14ac:dyDescent="0.35">
      <c r="A78" s="2" t="s">
        <v>37</v>
      </c>
      <c r="B78" s="4">
        <f>+SUM(B74:B77)</f>
        <v>5870</v>
      </c>
      <c r="C78" s="4">
        <f t="shared" ref="C78:L78" si="20">+SUM(C74:C77)</f>
        <v>0</v>
      </c>
      <c r="D78" s="4">
        <f t="shared" si="20"/>
        <v>0</v>
      </c>
      <c r="E78" s="4">
        <f t="shared" si="20"/>
        <v>0</v>
      </c>
      <c r="F78" s="4">
        <f t="shared" si="20"/>
        <v>5863</v>
      </c>
      <c r="G78" s="4">
        <f t="shared" si="20"/>
        <v>0</v>
      </c>
      <c r="H78" s="4">
        <f t="shared" si="20"/>
        <v>0</v>
      </c>
      <c r="I78" s="4">
        <f t="shared" si="20"/>
        <v>0</v>
      </c>
      <c r="J78" s="4" t="s">
        <v>2</v>
      </c>
      <c r="K78" s="4">
        <f t="shared" si="20"/>
        <v>0</v>
      </c>
      <c r="L78" s="4">
        <f t="shared" si="20"/>
        <v>0</v>
      </c>
    </row>
    <row r="79" spans="1:12" s="2" customFormat="1" x14ac:dyDescent="0.35">
      <c r="A79" s="2" t="s">
        <v>38</v>
      </c>
      <c r="B79" s="4">
        <f>+B78+B73</f>
        <v>13557</v>
      </c>
      <c r="C79" s="4">
        <f t="shared" ref="C79:I79" si="21">+C78+C73</f>
        <v>0</v>
      </c>
      <c r="D79" s="4">
        <f t="shared" si="21"/>
        <v>0</v>
      </c>
      <c r="E79" s="4">
        <f t="shared" si="21"/>
        <v>0</v>
      </c>
      <c r="F79" s="4">
        <f t="shared" si="21"/>
        <v>14292</v>
      </c>
      <c r="G79" s="4">
        <f t="shared" si="21"/>
        <v>0</v>
      </c>
      <c r="H79" s="4">
        <f t="shared" si="21"/>
        <v>0</v>
      </c>
      <c r="I79" s="4">
        <f t="shared" si="21"/>
        <v>0</v>
      </c>
      <c r="J79" s="4" t="s">
        <v>2</v>
      </c>
      <c r="K79" s="4">
        <f>+K78+K73</f>
        <v>0</v>
      </c>
      <c r="L79" s="4">
        <f>+L78+L73</f>
        <v>0</v>
      </c>
    </row>
    <row r="80" spans="1:12" x14ac:dyDescent="0.35">
      <c r="A80" t="s">
        <v>39</v>
      </c>
      <c r="B80" s="3">
        <v>1</v>
      </c>
      <c r="C80" s="3"/>
      <c r="D80" s="3"/>
      <c r="E80" s="3"/>
      <c r="F80" s="3">
        <v>1</v>
      </c>
      <c r="G80" s="3"/>
      <c r="H80" s="3"/>
      <c r="I80" s="3"/>
      <c r="J80" s="4" t="s">
        <v>2</v>
      </c>
      <c r="K80" s="3"/>
      <c r="L80" s="3"/>
    </row>
    <row r="81" spans="1:12" s="2" customFormat="1" x14ac:dyDescent="0.35">
      <c r="A81" s="2" t="s">
        <v>30</v>
      </c>
      <c r="B81" s="4"/>
      <c r="C81" s="4"/>
      <c r="D81" s="4"/>
      <c r="E81" s="4"/>
      <c r="F81" s="4"/>
      <c r="G81" s="4"/>
      <c r="H81" s="4"/>
      <c r="I81" s="4"/>
      <c r="J81" s="4" t="s">
        <v>2</v>
      </c>
      <c r="K81" s="4"/>
      <c r="L81" s="4"/>
    </row>
    <row r="82" spans="1:12" x14ac:dyDescent="0.35">
      <c r="A82" s="7" t="s">
        <v>66</v>
      </c>
      <c r="B82" s="3">
        <v>1</v>
      </c>
      <c r="C82" s="3"/>
      <c r="D82" s="3"/>
      <c r="E82" s="3"/>
      <c r="F82" s="3">
        <v>1</v>
      </c>
      <c r="G82" s="3"/>
      <c r="H82" s="3"/>
      <c r="I82" s="3"/>
      <c r="J82" s="4" t="s">
        <v>2</v>
      </c>
      <c r="K82" s="3"/>
      <c r="L82" s="3"/>
    </row>
    <row r="83" spans="1:12" x14ac:dyDescent="0.35">
      <c r="A83" s="7" t="s">
        <v>67</v>
      </c>
      <c r="B83" s="3">
        <v>5900</v>
      </c>
      <c r="C83" s="3"/>
      <c r="D83" s="3"/>
      <c r="E83" s="3"/>
      <c r="F83" s="3">
        <v>5854</v>
      </c>
      <c r="G83" s="3"/>
      <c r="H83" s="3"/>
      <c r="I83" s="3"/>
      <c r="J83" s="4" t="s">
        <v>2</v>
      </c>
      <c r="K83" s="3"/>
      <c r="L83" s="3"/>
    </row>
    <row r="84" spans="1:12" x14ac:dyDescent="0.35">
      <c r="A84" s="7" t="s">
        <v>68</v>
      </c>
      <c r="B84" s="3">
        <v>12077</v>
      </c>
      <c r="C84" s="3"/>
      <c r="D84" s="3"/>
      <c r="E84" s="3"/>
      <c r="F84" s="3">
        <v>12321</v>
      </c>
      <c r="G84" s="3"/>
      <c r="H84" s="3"/>
      <c r="I84" s="3"/>
      <c r="J84" s="4" t="s">
        <v>2</v>
      </c>
      <c r="K84" s="3"/>
      <c r="L84" s="3"/>
    </row>
    <row r="85" spans="1:12" x14ac:dyDescent="0.35">
      <c r="A85" s="7" t="s">
        <v>69</v>
      </c>
      <c r="B85" s="3">
        <v>-6054</v>
      </c>
      <c r="C85" s="3"/>
      <c r="D85" s="3"/>
      <c r="E85" s="3"/>
      <c r="F85" s="3">
        <v>-6194</v>
      </c>
      <c r="G85" s="3"/>
      <c r="H85" s="3"/>
      <c r="I85" s="3"/>
      <c r="J85" s="4" t="s">
        <v>2</v>
      </c>
      <c r="K85" s="3"/>
      <c r="L85" s="3"/>
    </row>
    <row r="86" spans="1:12" x14ac:dyDescent="0.35">
      <c r="A86" s="7" t="s">
        <v>70</v>
      </c>
      <c r="B86" s="3">
        <v>-1073</v>
      </c>
      <c r="C86" s="3"/>
      <c r="D86" s="3"/>
      <c r="E86" s="3"/>
      <c r="F86" s="3">
        <v>-1431</v>
      </c>
      <c r="G86" s="3"/>
      <c r="H86" s="3"/>
      <c r="I86" s="3"/>
      <c r="J86" s="4" t="s">
        <v>2</v>
      </c>
      <c r="K86" s="3"/>
      <c r="L86" s="3"/>
    </row>
    <row r="87" spans="1:12" s="2" customFormat="1" x14ac:dyDescent="0.35">
      <c r="A87" s="2" t="s">
        <v>40</v>
      </c>
      <c r="B87" s="4">
        <f>+SUM(B82:B86)</f>
        <v>10851</v>
      </c>
      <c r="C87" s="4">
        <f t="shared" ref="C87:L87" si="22">+SUM(C82:C86)</f>
        <v>0</v>
      </c>
      <c r="D87" s="4">
        <f t="shared" si="22"/>
        <v>0</v>
      </c>
      <c r="E87" s="4">
        <f t="shared" si="22"/>
        <v>0</v>
      </c>
      <c r="F87" s="4">
        <f t="shared" si="22"/>
        <v>10551</v>
      </c>
      <c r="G87" s="4">
        <f t="shared" si="22"/>
        <v>0</v>
      </c>
      <c r="H87" s="4">
        <f t="shared" si="22"/>
        <v>0</v>
      </c>
      <c r="I87" s="4">
        <f t="shared" si="22"/>
        <v>0</v>
      </c>
      <c r="J87" s="4" t="s">
        <v>2</v>
      </c>
      <c r="K87" s="4">
        <f t="shared" si="22"/>
        <v>0</v>
      </c>
      <c r="L87" s="4">
        <f t="shared" si="22"/>
        <v>0</v>
      </c>
    </row>
    <row r="88" spans="1:12" x14ac:dyDescent="0.35">
      <c r="A88" t="s">
        <v>41</v>
      </c>
      <c r="B88" s="3">
        <v>963</v>
      </c>
      <c r="C88" s="3"/>
      <c r="D88" s="3"/>
      <c r="E88" s="3"/>
      <c r="F88" s="3">
        <v>977</v>
      </c>
      <c r="G88" s="3"/>
      <c r="H88" s="3"/>
      <c r="I88" s="3"/>
      <c r="J88" s="4" t="s">
        <v>2</v>
      </c>
      <c r="K88" s="3"/>
      <c r="L88" s="3"/>
    </row>
    <row r="89" spans="1:12" s="2" customFormat="1" x14ac:dyDescent="0.35">
      <c r="A89" s="2" t="s">
        <v>42</v>
      </c>
      <c r="B89" s="4">
        <f>+B88+B87</f>
        <v>11814</v>
      </c>
      <c r="C89" s="4">
        <f t="shared" ref="C89:L89" si="23">+C88+C87</f>
        <v>0</v>
      </c>
      <c r="D89" s="4">
        <f t="shared" si="23"/>
        <v>0</v>
      </c>
      <c r="E89" s="4">
        <f t="shared" si="23"/>
        <v>0</v>
      </c>
      <c r="F89" s="4">
        <f t="shared" si="23"/>
        <v>11528</v>
      </c>
      <c r="G89" s="4">
        <f t="shared" si="23"/>
        <v>0</v>
      </c>
      <c r="H89" s="4">
        <f t="shared" si="23"/>
        <v>0</v>
      </c>
      <c r="I89" s="4">
        <f t="shared" si="23"/>
        <v>0</v>
      </c>
      <c r="J89" s="4" t="s">
        <v>2</v>
      </c>
      <c r="K89" s="4">
        <f t="shared" si="23"/>
        <v>0</v>
      </c>
      <c r="L89" s="4">
        <f t="shared" si="23"/>
        <v>0</v>
      </c>
    </row>
    <row r="90" spans="1:12" s="2" customFormat="1" x14ac:dyDescent="0.35">
      <c r="A90" s="2" t="s">
        <v>43</v>
      </c>
      <c r="B90" s="4">
        <f>+B89+B79+B80</f>
        <v>25372</v>
      </c>
      <c r="C90" s="4">
        <f t="shared" ref="C90:L90" si="24">+C89+C79+C80</f>
        <v>0</v>
      </c>
      <c r="D90" s="4">
        <f t="shared" si="24"/>
        <v>0</v>
      </c>
      <c r="E90" s="4">
        <f t="shared" si="24"/>
        <v>0</v>
      </c>
      <c r="F90" s="4">
        <f t="shared" si="24"/>
        <v>25821</v>
      </c>
      <c r="G90" s="4">
        <f t="shared" si="24"/>
        <v>0</v>
      </c>
      <c r="H90" s="4">
        <f t="shared" si="24"/>
        <v>0</v>
      </c>
      <c r="I90" s="4">
        <f t="shared" si="24"/>
        <v>0</v>
      </c>
      <c r="J90" s="4" t="s">
        <v>2</v>
      </c>
      <c r="K90" s="4">
        <f t="shared" si="24"/>
        <v>0</v>
      </c>
      <c r="L90" s="4">
        <f t="shared" si="24"/>
        <v>0</v>
      </c>
    </row>
    <row r="91" spans="1:12" x14ac:dyDescent="0.35">
      <c r="J91" s="4" t="s">
        <v>2</v>
      </c>
    </row>
    <row r="92" spans="1:12" s="2" customFormat="1" x14ac:dyDescent="0.35">
      <c r="A92" s="2" t="s">
        <v>48</v>
      </c>
      <c r="B92" s="2">
        <f>+SUM(B93:B96)</f>
        <v>0</v>
      </c>
      <c r="C92" s="2">
        <f t="shared" ref="C92:I92" si="25">+SUM(C93:C96)</f>
        <v>0</v>
      </c>
      <c r="D92" s="2">
        <f t="shared" si="25"/>
        <v>0</v>
      </c>
      <c r="E92" s="2">
        <f t="shared" si="25"/>
        <v>0</v>
      </c>
      <c r="F92" s="2">
        <f t="shared" si="25"/>
        <v>0</v>
      </c>
      <c r="G92" s="2">
        <f t="shared" si="25"/>
        <v>0</v>
      </c>
      <c r="H92" s="2">
        <f t="shared" si="25"/>
        <v>0</v>
      </c>
      <c r="I92" s="2">
        <f t="shared" si="25"/>
        <v>0</v>
      </c>
      <c r="J92" s="4" t="s">
        <v>2</v>
      </c>
      <c r="K92" s="2">
        <f t="shared" ref="K92:L92" si="26">+SUM(K93:K96)</f>
        <v>0</v>
      </c>
      <c r="L92" s="2">
        <f t="shared" si="26"/>
        <v>0</v>
      </c>
    </row>
    <row r="93" spans="1:12" s="7" customFormat="1" x14ac:dyDescent="0.35">
      <c r="A93" s="7" t="s">
        <v>87</v>
      </c>
      <c r="J93" s="4" t="s">
        <v>2</v>
      </c>
    </row>
    <row r="94" spans="1:12" s="7" customFormat="1" x14ac:dyDescent="0.35">
      <c r="A94" s="7" t="s">
        <v>88</v>
      </c>
      <c r="J94" s="4" t="s">
        <v>2</v>
      </c>
    </row>
    <row r="95" spans="1:12" s="7" customFormat="1" x14ac:dyDescent="0.35">
      <c r="A95" s="7" t="s">
        <v>89</v>
      </c>
      <c r="J95" s="4" t="s">
        <v>2</v>
      </c>
    </row>
    <row r="96" spans="1:12" s="7" customFormat="1" x14ac:dyDescent="0.35">
      <c r="A96" s="7" t="s">
        <v>90</v>
      </c>
      <c r="J96" s="4" t="s">
        <v>2</v>
      </c>
    </row>
    <row r="97" spans="1:12" x14ac:dyDescent="0.35">
      <c r="J97" s="4" t="s">
        <v>2</v>
      </c>
    </row>
    <row r="98" spans="1:12" s="2" customFormat="1" x14ac:dyDescent="0.35">
      <c r="A98" s="2" t="s">
        <v>91</v>
      </c>
      <c r="B98" s="2">
        <f>+SUM(B99:B101)</f>
        <v>0</v>
      </c>
      <c r="C98" s="2">
        <f t="shared" ref="C98:I98" si="27">+SUM(C99:C101)</f>
        <v>0</v>
      </c>
      <c r="D98" s="2">
        <f t="shared" si="27"/>
        <v>0</v>
      </c>
      <c r="E98" s="2">
        <f t="shared" si="27"/>
        <v>0</v>
      </c>
      <c r="F98" s="2">
        <f t="shared" si="27"/>
        <v>0</v>
      </c>
      <c r="G98" s="2">
        <f t="shared" si="27"/>
        <v>0</v>
      </c>
      <c r="H98" s="2">
        <f t="shared" si="27"/>
        <v>0</v>
      </c>
      <c r="I98" s="2">
        <f t="shared" si="27"/>
        <v>0</v>
      </c>
      <c r="J98" s="4" t="s">
        <v>2</v>
      </c>
      <c r="K98" s="2">
        <f t="shared" ref="K98:L98" si="28">+SUM(K99:K101)</f>
        <v>0</v>
      </c>
      <c r="L98" s="2">
        <f t="shared" si="28"/>
        <v>0</v>
      </c>
    </row>
    <row r="99" spans="1:12" x14ac:dyDescent="0.35">
      <c r="A99" s="7" t="s">
        <v>87</v>
      </c>
      <c r="J99" s="4" t="s">
        <v>2</v>
      </c>
    </row>
    <row r="100" spans="1:12" x14ac:dyDescent="0.35">
      <c r="A100" s="7" t="s">
        <v>88</v>
      </c>
      <c r="J100" s="4" t="s">
        <v>2</v>
      </c>
    </row>
    <row r="101" spans="1:12" x14ac:dyDescent="0.35">
      <c r="A101" s="7" t="s">
        <v>89</v>
      </c>
      <c r="J101" s="4" t="s">
        <v>2</v>
      </c>
    </row>
  </sheetData>
  <hyperlinks>
    <hyperlink ref="A1" location="main!A1" display="main" xr:uid="{61F99759-F968-4E89-BD1C-35F0F3D03BFE}"/>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dc:creator>
  <cp:lastModifiedBy>Corey Christner</cp:lastModifiedBy>
  <dcterms:created xsi:type="dcterms:W3CDTF">2015-06-05T18:17:20Z</dcterms:created>
  <dcterms:modified xsi:type="dcterms:W3CDTF">2025-01-19T20:30:47Z</dcterms:modified>
</cp:coreProperties>
</file>