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6fbc5e283927bb6/Escritorio/Noveno Semestre/Ingeniería de Software/Parciales/Segundo Parcial/Examen/PrototipoIS2P2024/Cronograma/"/>
    </mc:Choice>
  </mc:AlternateContent>
  <xr:revisionPtr revIDLastSave="0" documentId="8_{C36BB6DA-7C10-4970-B52D-6E5F2D9893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nograma Pasapor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D92" i="1"/>
  <c r="C92" i="1"/>
  <c r="I59" i="1"/>
  <c r="I60" i="1"/>
  <c r="I62" i="1"/>
  <c r="I63" i="1"/>
  <c r="I64" i="1"/>
  <c r="I65" i="1"/>
  <c r="I67" i="1"/>
  <c r="I68" i="1"/>
  <c r="I69" i="1"/>
  <c r="I70" i="1"/>
  <c r="I72" i="1"/>
  <c r="I73" i="1"/>
  <c r="I74" i="1"/>
  <c r="I75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52" i="1"/>
  <c r="I53" i="1"/>
  <c r="I54" i="1"/>
  <c r="I55" i="1"/>
  <c r="I57" i="1"/>
  <c r="I58" i="1"/>
  <c r="I49" i="1"/>
  <c r="I47" i="1"/>
  <c r="I46" i="1"/>
  <c r="A70" i="1"/>
  <c r="I42" i="1"/>
  <c r="I43" i="1"/>
  <c r="I37" i="1"/>
  <c r="I39" i="1"/>
  <c r="I40" i="1"/>
  <c r="I11" i="1"/>
  <c r="I36" i="1"/>
  <c r="C15" i="1"/>
  <c r="C21" i="1" s="1"/>
  <c r="C17" i="1"/>
  <c r="C22" i="1"/>
  <c r="C23" i="1"/>
  <c r="C24" i="1"/>
  <c r="C25" i="1"/>
  <c r="H61" i="1"/>
  <c r="I61" i="1" s="1"/>
  <c r="A74" i="1"/>
  <c r="A75" i="1"/>
  <c r="H66" i="1"/>
  <c r="I66" i="1" s="1"/>
  <c r="H56" i="1"/>
  <c r="I56" i="1" s="1"/>
  <c r="H51" i="1"/>
  <c r="I51" i="1" s="1"/>
  <c r="H44" i="1"/>
  <c r="I44" i="1" s="1"/>
  <c r="H71" i="1"/>
  <c r="I71" i="1" s="1"/>
  <c r="I45" i="1"/>
  <c r="A53" i="1"/>
  <c r="I14" i="1"/>
  <c r="I13" i="1"/>
  <c r="D24" i="1"/>
  <c r="E24" i="1"/>
  <c r="D22" i="1"/>
  <c r="E22" i="1"/>
  <c r="D17" i="1"/>
  <c r="E17" i="1"/>
  <c r="D15" i="1"/>
  <c r="D21" i="1" s="1"/>
  <c r="E15" i="1"/>
  <c r="E21" i="1" s="1"/>
  <c r="C87" i="1"/>
  <c r="C97" i="1" s="1"/>
  <c r="D87" i="1"/>
  <c r="D97" i="1" s="1"/>
  <c r="E87" i="1"/>
  <c r="E97" i="1" s="1"/>
  <c r="C81" i="1"/>
  <c r="C51" i="1"/>
  <c r="C56" i="1" s="1"/>
  <c r="C19" i="1" s="1"/>
  <c r="C20" i="1" s="1"/>
  <c r="D51" i="1"/>
  <c r="D18" i="1" s="1"/>
  <c r="E51" i="1"/>
  <c r="E56" i="1" s="1"/>
  <c r="C16" i="1"/>
  <c r="D16" i="1"/>
  <c r="E16" i="1"/>
  <c r="A93" i="1"/>
  <c r="A94" i="1"/>
  <c r="A95" i="1"/>
  <c r="A96" i="1"/>
  <c r="A88" i="1"/>
  <c r="A89" i="1"/>
  <c r="A90" i="1"/>
  <c r="A91" i="1"/>
  <c r="A82" i="1"/>
  <c r="A83" i="1"/>
  <c r="A84" i="1"/>
  <c r="A85" i="1"/>
  <c r="A77" i="1"/>
  <c r="A78" i="1"/>
  <c r="A79" i="1"/>
  <c r="A80" i="1"/>
  <c r="A72" i="1"/>
  <c r="A73" i="1"/>
  <c r="A67" i="1"/>
  <c r="A68" i="1"/>
  <c r="A69" i="1"/>
  <c r="A62" i="1"/>
  <c r="A63" i="1"/>
  <c r="A64" i="1"/>
  <c r="A65" i="1"/>
  <c r="A57" i="1"/>
  <c r="A58" i="1"/>
  <c r="A59" i="1"/>
  <c r="A60" i="1"/>
  <c r="A52" i="1"/>
  <c r="A54" i="1"/>
  <c r="A55" i="1"/>
  <c r="H76" i="1"/>
  <c r="I76" i="1" s="1"/>
  <c r="I50" i="1"/>
  <c r="I48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2" i="1"/>
  <c r="K6" i="1"/>
  <c r="K5" i="1"/>
  <c r="E23" i="1"/>
  <c r="C98" i="1" l="1"/>
  <c r="E98" i="1"/>
  <c r="D56" i="1"/>
  <c r="D19" i="1" s="1"/>
  <c r="D20" i="1" s="1"/>
  <c r="C18" i="1"/>
  <c r="B7" i="1"/>
  <c r="E19" i="1"/>
  <c r="E20" i="1" s="1"/>
  <c r="E61" i="1"/>
  <c r="E18" i="1"/>
  <c r="C61" i="1"/>
  <c r="D61" i="1" l="1"/>
  <c r="D71" i="1" s="1"/>
  <c r="D23" i="1" s="1"/>
</calcChain>
</file>

<file path=xl/sharedStrings.xml><?xml version="1.0" encoding="utf-8"?>
<sst xmlns="http://schemas.openxmlformats.org/spreadsheetml/2006/main" count="125" uniqueCount="63">
  <si>
    <t>Coordinador</t>
  </si>
  <si>
    <t>Fecha de inicio</t>
  </si>
  <si>
    <t>Fecha final</t>
  </si>
  <si>
    <t>Avance general</t>
  </si>
  <si>
    <t>Fecha de informe</t>
  </si>
  <si>
    <t>Tareas</t>
  </si>
  <si>
    <t>Responsable</t>
  </si>
  <si>
    <t>Duración en Dias</t>
  </si>
  <si>
    <t xml:space="preserve">Fecha de realización </t>
  </si>
  <si>
    <t>Fecha de Integración de cambios</t>
  </si>
  <si>
    <t>Progreso</t>
  </si>
  <si>
    <t>Estado</t>
  </si>
  <si>
    <t>Planificacion de la Fase</t>
  </si>
  <si>
    <t>Andrea Corado</t>
  </si>
  <si>
    <t>Todos los integrantes</t>
  </si>
  <si>
    <t>Benchmarking</t>
  </si>
  <si>
    <t>Diagrama de Contexto y Cero</t>
  </si>
  <si>
    <t>Diagrama de Proceso hijo</t>
  </si>
  <si>
    <t>Individual</t>
  </si>
  <si>
    <t>Diagrama de Casos de Uso</t>
  </si>
  <si>
    <t>Diagrama de Clases</t>
  </si>
  <si>
    <t>Diagrama Entidad Relación</t>
  </si>
  <si>
    <t>Diagrama de Actividades</t>
  </si>
  <si>
    <t>Diagrama de Componentes</t>
  </si>
  <si>
    <t>Diseño de Base de Datos</t>
  </si>
  <si>
    <t>Prototipo no funcional</t>
  </si>
  <si>
    <t>Prototipo 40%</t>
  </si>
  <si>
    <t>Sofware Funcional</t>
  </si>
  <si>
    <t>Manuales de usuario y Tecnico</t>
  </si>
  <si>
    <t>Capacitacion Multimedia</t>
  </si>
  <si>
    <t>Implementacion del Sistema</t>
  </si>
  <si>
    <t>ESPECIFICO</t>
  </si>
  <si>
    <t xml:space="preserve"> </t>
  </si>
  <si>
    <t>Fecha de realización</t>
  </si>
  <si>
    <t>Diagrama de Contexto</t>
  </si>
  <si>
    <t>Diagrama Cero</t>
  </si>
  <si>
    <t>Diagrama De Procesos Hijo</t>
  </si>
  <si>
    <t>Diseño de base de datos</t>
  </si>
  <si>
    <t>Prototipo 60%</t>
  </si>
  <si>
    <t>Software funcional</t>
  </si>
  <si>
    <t>Manuales de usuario y tecnico</t>
  </si>
  <si>
    <t>Manual Usuario</t>
  </si>
  <si>
    <t>Manual Tecnico</t>
  </si>
  <si>
    <t>Implementacion del sistema</t>
  </si>
  <si>
    <t>Carol Cecilia Chuy Escobar</t>
  </si>
  <si>
    <t>Fase de análisis de requerimientos</t>
  </si>
  <si>
    <t>Análisis de Requerimientos</t>
  </si>
  <si>
    <t>Realizar entrevistas al cliente</t>
  </si>
  <si>
    <t>Realizar encuestas y cuestionarios</t>
  </si>
  <si>
    <t>Fase de análisis y diseño</t>
  </si>
  <si>
    <t>Planificación de la fase</t>
  </si>
  <si>
    <t>Crear la planificación de todo el proyecto</t>
  </si>
  <si>
    <t xml:space="preserve">Definir roles </t>
  </si>
  <si>
    <t>Inventario</t>
  </si>
  <si>
    <t>Compras</t>
  </si>
  <si>
    <t>Ventas</t>
  </si>
  <si>
    <t>Cuentas Corrientes</t>
  </si>
  <si>
    <t>Pruebas</t>
  </si>
  <si>
    <t>Crear Casos de Prueba</t>
  </si>
  <si>
    <t>Capacitación a los usuarios</t>
  </si>
  <si>
    <t>Pendiente</t>
  </si>
  <si>
    <t>Pruebas y Desarrollo</t>
  </si>
  <si>
    <t>Implementación de correcciónes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</si>
</sst>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_ ;[Red]\-0\ "/>
  </numFmts>
  <fonts count="12">
    <font>
      <sz val="10"/>
      <color rgb="FF000000"/>
      <name val="Arial"/>
      <scheme val="minor"/>
    </font>
    <font>
      <sz val="12"/>
      <color theme="1"/>
      <name val="Arial"/>
    </font>
    <font>
      <b/>
      <sz val="12"/>
      <color theme="1"/>
      <name val="&quot;Century Gothic&quot;"/>
    </font>
    <font>
      <sz val="12"/>
      <color theme="1"/>
      <name val="&quot;Century Gothic&quot;"/>
    </font>
    <font>
      <sz val="12"/>
      <color rgb="FFFFFFFF"/>
      <name val="&quot;Century Gothic&quot;"/>
    </font>
    <font>
      <sz val="12"/>
      <color rgb="FFFF0000"/>
      <name val="&quot;Century Gothic&quot;"/>
    </font>
    <font>
      <sz val="12"/>
      <color rgb="FF7E3794"/>
      <name val="&quot;Century Gothic&quot;"/>
    </font>
    <font>
      <b/>
      <sz val="12"/>
      <color rgb="FFFFFFFF"/>
      <name val="&quot;Century Gothic&quot;"/>
    </font>
    <font>
      <sz val="12"/>
      <name val="&quot;Century Gothic&quot;"/>
    </font>
    <font>
      <b/>
      <sz val="12"/>
      <name val="&quot;Century Gothic&quot;"/>
    </font>
    <font>
      <sz val="12"/>
      <color theme="0"/>
      <name val="&quot;Century Gothic&quot;"/>
    </font>
    <font>
      <b/>
      <sz val="12"/>
      <color theme="0"/>
      <name val="&quot;Century Gothic&quot;"/>
    </font>
  </fonts>
  <fills count="47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6398EB"/>
        <bgColor rgb="FF6398EB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1155CC"/>
        <bgColor rgb="FF1155CC"/>
      </patternFill>
    </fill>
    <fill>
      <patternFill patternType="solid">
        <fgColor rgb="FF783F04"/>
        <bgColor rgb="FF783F04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rgb="FF666666"/>
        <bgColor rgb="FF666666"/>
      </patternFill>
    </fill>
    <fill>
      <patternFill patternType="solid">
        <fgColor rgb="FFF1C232"/>
        <bgColor rgb="FFF1C232"/>
      </patternFill>
    </fill>
    <fill>
      <patternFill patternType="solid">
        <fgColor rgb="FFFF9900"/>
        <bgColor rgb="FFFF9900"/>
      </patternFill>
    </fill>
    <fill>
      <patternFill patternType="solid">
        <fgColor rgb="FF3D85C6"/>
        <bgColor rgb="FF3D85C6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BF9000"/>
        <bgColor rgb="FFBF90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FE475"/>
        <bgColor rgb="FFAFE475"/>
      </patternFill>
    </fill>
    <fill>
      <patternFill patternType="solid">
        <fgColor rgb="FFD9EAD3"/>
        <bgColor rgb="FFD9EAD3"/>
      </patternFill>
    </fill>
    <fill>
      <patternFill patternType="solid">
        <fgColor theme="9" tint="0.39997558519241921"/>
        <bgColor rgb="FF17365D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rgb="FF17365D"/>
      </patternFill>
    </fill>
    <fill>
      <patternFill patternType="solid">
        <fgColor theme="8" tint="0.59999389629810485"/>
        <bgColor rgb="FF17365D"/>
      </patternFill>
    </fill>
    <fill>
      <patternFill patternType="solid">
        <fgColor theme="8" tint="0.59999389629810485"/>
        <bgColor rgb="FF6D9EE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17365D"/>
      </patternFill>
    </fill>
    <fill>
      <patternFill patternType="solid">
        <fgColor theme="6" tint="0.79998168889431442"/>
        <bgColor rgb="FF17365D"/>
      </patternFill>
    </fill>
    <fill>
      <patternFill patternType="solid">
        <fgColor theme="6" tint="0.79998168889431442"/>
        <bgColor rgb="FF6D9EEB"/>
      </patternFill>
    </fill>
    <fill>
      <patternFill patternType="solid">
        <fgColor theme="6" tint="0.79998168889431442"/>
        <bgColor rgb="FFFFD96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2" fillId="5" borderId="2" xfId="0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9" fontId="2" fillId="5" borderId="3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" fontId="7" fillId="6" borderId="3" xfId="0" applyNumberFormat="1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9" fontId="7" fillId="6" borderId="3" xfId="0" applyNumberFormat="1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1" fontId="7" fillId="7" borderId="3" xfId="0" applyNumberFormat="1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9" fontId="7" fillId="7" borderId="3" xfId="0" applyNumberFormat="1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1" fontId="7" fillId="8" borderId="3" xfId="0" applyNumberFormat="1" applyFont="1" applyFill="1" applyBorder="1" applyAlignment="1">
      <alignment horizontal="center"/>
    </xf>
    <xf numFmtId="164" fontId="7" fillId="8" borderId="3" xfId="0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9" fontId="7" fillId="8" borderId="3" xfId="0" applyNumberFormat="1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1" fontId="7" fillId="9" borderId="3" xfId="0" applyNumberFormat="1" applyFont="1" applyFill="1" applyBorder="1" applyAlignment="1">
      <alignment horizontal="center"/>
    </xf>
    <xf numFmtId="164" fontId="7" fillId="9" borderId="3" xfId="0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9" fontId="7" fillId="9" borderId="3" xfId="0" applyNumberFormat="1" applyFont="1" applyFill="1" applyBorder="1" applyAlignment="1">
      <alignment horizontal="center"/>
    </xf>
    <xf numFmtId="165" fontId="1" fillId="4" borderId="0" xfId="0" applyNumberFormat="1" applyFont="1" applyFill="1"/>
    <xf numFmtId="0" fontId="7" fillId="10" borderId="2" xfId="0" applyFont="1" applyFill="1" applyBorder="1" applyAlignment="1">
      <alignment horizontal="center"/>
    </xf>
    <xf numFmtId="1" fontId="7" fillId="10" borderId="3" xfId="0" applyNumberFormat="1" applyFont="1" applyFill="1" applyBorder="1" applyAlignment="1">
      <alignment horizontal="center"/>
    </xf>
    <xf numFmtId="164" fontId="7" fillId="10" borderId="3" xfId="0" applyNumberFormat="1" applyFont="1" applyFill="1" applyBorder="1" applyAlignment="1">
      <alignment horizontal="center"/>
    </xf>
    <xf numFmtId="49" fontId="7" fillId="10" borderId="3" xfId="0" applyNumberFormat="1" applyFont="1" applyFill="1" applyBorder="1" applyAlignment="1">
      <alignment horizontal="center"/>
    </xf>
    <xf numFmtId="9" fontId="7" fillId="10" borderId="3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7" fillId="11" borderId="3" xfId="0" applyNumberFormat="1" applyFont="1" applyFill="1" applyBorder="1" applyAlignment="1">
      <alignment horizontal="center"/>
    </xf>
    <xf numFmtId="164" fontId="7" fillId="11" borderId="3" xfId="0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9" fontId="7" fillId="11" borderId="3" xfId="0" applyNumberFormat="1" applyFont="1" applyFill="1" applyBorder="1" applyAlignment="1">
      <alignment horizontal="center"/>
    </xf>
    <xf numFmtId="0" fontId="7" fillId="12" borderId="2" xfId="0" applyFont="1" applyFill="1" applyBorder="1" applyAlignment="1">
      <alignment horizontal="center"/>
    </xf>
    <xf numFmtId="1" fontId="7" fillId="12" borderId="3" xfId="0" applyNumberFormat="1" applyFont="1" applyFill="1" applyBorder="1" applyAlignment="1">
      <alignment horizontal="center"/>
    </xf>
    <xf numFmtId="164" fontId="7" fillId="12" borderId="3" xfId="0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9" fontId="7" fillId="12" borderId="3" xfId="0" applyNumberFormat="1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1" fontId="2" fillId="13" borderId="3" xfId="0" applyNumberFormat="1" applyFont="1" applyFill="1" applyBorder="1" applyAlignment="1">
      <alignment horizontal="center"/>
    </xf>
    <xf numFmtId="164" fontId="2" fillId="13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9" fontId="2" fillId="13" borderId="3" xfId="0" applyNumberFormat="1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1" fontId="2" fillId="14" borderId="3" xfId="0" applyNumberFormat="1" applyFont="1" applyFill="1" applyBorder="1" applyAlignment="1">
      <alignment horizontal="center"/>
    </xf>
    <xf numFmtId="164" fontId="2" fillId="14" borderId="3" xfId="0" applyNumberFormat="1" applyFont="1" applyFill="1" applyBorder="1" applyAlignment="1">
      <alignment horizontal="center"/>
    </xf>
    <xf numFmtId="49" fontId="2" fillId="14" borderId="3" xfId="0" applyNumberFormat="1" applyFont="1" applyFill="1" applyBorder="1" applyAlignment="1">
      <alignment horizontal="center"/>
    </xf>
    <xf numFmtId="9" fontId="2" fillId="14" borderId="3" xfId="0" applyNumberFormat="1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1" fontId="2" fillId="15" borderId="3" xfId="0" applyNumberFormat="1" applyFont="1" applyFill="1" applyBorder="1" applyAlignment="1">
      <alignment horizontal="center"/>
    </xf>
    <xf numFmtId="164" fontId="2" fillId="15" borderId="3" xfId="0" applyNumberFormat="1" applyFont="1" applyFill="1" applyBorder="1" applyAlignment="1">
      <alignment horizontal="center"/>
    </xf>
    <xf numFmtId="49" fontId="2" fillId="15" borderId="3" xfId="0" applyNumberFormat="1" applyFont="1" applyFill="1" applyBorder="1" applyAlignment="1">
      <alignment horizontal="center"/>
    </xf>
    <xf numFmtId="9" fontId="2" fillId="15" borderId="3" xfId="0" applyNumberFormat="1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1" fontId="2" fillId="16" borderId="3" xfId="0" applyNumberFormat="1" applyFont="1" applyFill="1" applyBorder="1" applyAlignment="1">
      <alignment horizontal="center"/>
    </xf>
    <xf numFmtId="164" fontId="2" fillId="16" borderId="3" xfId="0" applyNumberFormat="1" applyFont="1" applyFill="1" applyBorder="1" applyAlignment="1">
      <alignment horizontal="center"/>
    </xf>
    <xf numFmtId="49" fontId="2" fillId="16" borderId="3" xfId="0" applyNumberFormat="1" applyFont="1" applyFill="1" applyBorder="1" applyAlignment="1">
      <alignment horizontal="center"/>
    </xf>
    <xf numFmtId="9" fontId="2" fillId="16" borderId="3" xfId="0" applyNumberFormat="1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1" fontId="2" fillId="17" borderId="3" xfId="0" applyNumberFormat="1" applyFont="1" applyFill="1" applyBorder="1" applyAlignment="1">
      <alignment horizontal="center"/>
    </xf>
    <xf numFmtId="164" fontId="2" fillId="17" borderId="3" xfId="0" applyNumberFormat="1" applyFont="1" applyFill="1" applyBorder="1" applyAlignment="1">
      <alignment horizontal="center"/>
    </xf>
    <xf numFmtId="49" fontId="2" fillId="17" borderId="3" xfId="0" applyNumberFormat="1" applyFont="1" applyFill="1" applyBorder="1" applyAlignment="1">
      <alignment horizontal="center"/>
    </xf>
    <xf numFmtId="9" fontId="2" fillId="17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1" fillId="0" borderId="0" xfId="0" applyNumberFormat="1" applyFont="1"/>
    <xf numFmtId="49" fontId="1" fillId="0" borderId="0" xfId="0" applyNumberFormat="1" applyFont="1"/>
    <xf numFmtId="0" fontId="3" fillId="18" borderId="0" xfId="0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 wrapText="1"/>
    </xf>
    <xf numFmtId="0" fontId="4" fillId="18" borderId="3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1" fontId="2" fillId="19" borderId="3" xfId="0" applyNumberFormat="1" applyFont="1" applyFill="1" applyBorder="1" applyAlignment="1">
      <alignment horizontal="center"/>
    </xf>
    <xf numFmtId="164" fontId="2" fillId="19" borderId="3" xfId="0" applyNumberFormat="1" applyFont="1" applyFill="1" applyBorder="1" applyAlignment="1">
      <alignment horizontal="center"/>
    </xf>
    <xf numFmtId="49" fontId="2" fillId="19" borderId="3" xfId="0" applyNumberFormat="1" applyFont="1" applyFill="1" applyBorder="1" applyAlignment="1">
      <alignment horizontal="center"/>
    </xf>
    <xf numFmtId="9" fontId="2" fillId="19" borderId="3" xfId="0" applyNumberFormat="1" applyFont="1" applyFill="1" applyBorder="1" applyAlignment="1">
      <alignment horizontal="center"/>
    </xf>
    <xf numFmtId="0" fontId="7" fillId="20" borderId="2" xfId="0" applyFont="1" applyFill="1" applyBorder="1" applyAlignment="1">
      <alignment horizontal="center"/>
    </xf>
    <xf numFmtId="1" fontId="7" fillId="20" borderId="3" xfId="0" applyNumberFormat="1" applyFont="1" applyFill="1" applyBorder="1" applyAlignment="1">
      <alignment horizontal="center"/>
    </xf>
    <xf numFmtId="164" fontId="7" fillId="20" borderId="3" xfId="0" applyNumberFormat="1" applyFont="1" applyFill="1" applyBorder="1" applyAlignment="1">
      <alignment horizontal="center"/>
    </xf>
    <xf numFmtId="49" fontId="7" fillId="20" borderId="3" xfId="0" applyNumberFormat="1" applyFont="1" applyFill="1" applyBorder="1" applyAlignment="1">
      <alignment horizontal="center"/>
    </xf>
    <xf numFmtId="9" fontId="7" fillId="20" borderId="3" xfId="0" applyNumberFormat="1" applyFont="1" applyFill="1" applyBorder="1" applyAlignment="1">
      <alignment horizontal="center"/>
    </xf>
    <xf numFmtId="164" fontId="3" fillId="21" borderId="3" xfId="0" applyNumberFormat="1" applyFont="1" applyFill="1" applyBorder="1" applyAlignment="1">
      <alignment horizontal="center"/>
    </xf>
    <xf numFmtId="1" fontId="3" fillId="21" borderId="3" xfId="0" applyNumberFormat="1" applyFont="1" applyFill="1" applyBorder="1" applyAlignment="1">
      <alignment horizontal="center"/>
    </xf>
    <xf numFmtId="49" fontId="3" fillId="21" borderId="3" xfId="0" applyNumberFormat="1" applyFont="1" applyFill="1" applyBorder="1" applyAlignment="1">
      <alignment horizontal="center"/>
    </xf>
    <xf numFmtId="9" fontId="3" fillId="21" borderId="3" xfId="0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center"/>
    </xf>
    <xf numFmtId="164" fontId="3" fillId="22" borderId="3" xfId="0" applyNumberFormat="1" applyFont="1" applyFill="1" applyBorder="1" applyAlignment="1">
      <alignment horizontal="center"/>
    </xf>
    <xf numFmtId="1" fontId="3" fillId="22" borderId="3" xfId="0" applyNumberFormat="1" applyFont="1" applyFill="1" applyBorder="1" applyAlignment="1">
      <alignment horizontal="center"/>
    </xf>
    <xf numFmtId="49" fontId="3" fillId="22" borderId="3" xfId="0" applyNumberFormat="1" applyFont="1" applyFill="1" applyBorder="1" applyAlignment="1">
      <alignment horizontal="center"/>
    </xf>
    <xf numFmtId="9" fontId="3" fillId="22" borderId="3" xfId="0" applyNumberFormat="1" applyFont="1" applyFill="1" applyBorder="1" applyAlignment="1">
      <alignment horizontal="center"/>
    </xf>
    <xf numFmtId="0" fontId="3" fillId="23" borderId="2" xfId="0" applyFont="1" applyFill="1" applyBorder="1" applyAlignment="1">
      <alignment horizontal="center"/>
    </xf>
    <xf numFmtId="164" fontId="3" fillId="23" borderId="3" xfId="0" applyNumberFormat="1" applyFont="1" applyFill="1" applyBorder="1" applyAlignment="1">
      <alignment horizontal="center"/>
    </xf>
    <xf numFmtId="1" fontId="3" fillId="23" borderId="3" xfId="0" applyNumberFormat="1" applyFont="1" applyFill="1" applyBorder="1" applyAlignment="1">
      <alignment horizontal="center"/>
    </xf>
    <xf numFmtId="49" fontId="3" fillId="23" borderId="3" xfId="0" applyNumberFormat="1" applyFont="1" applyFill="1" applyBorder="1" applyAlignment="1">
      <alignment horizontal="center"/>
    </xf>
    <xf numFmtId="9" fontId="3" fillId="23" borderId="3" xfId="0" applyNumberFormat="1" applyFont="1" applyFill="1" applyBorder="1" applyAlignment="1">
      <alignment horizontal="center"/>
    </xf>
    <xf numFmtId="0" fontId="3" fillId="24" borderId="2" xfId="0" applyFont="1" applyFill="1" applyBorder="1" applyAlignment="1">
      <alignment horizontal="center"/>
    </xf>
    <xf numFmtId="164" fontId="3" fillId="24" borderId="3" xfId="0" applyNumberFormat="1" applyFont="1" applyFill="1" applyBorder="1" applyAlignment="1">
      <alignment horizontal="center"/>
    </xf>
    <xf numFmtId="1" fontId="3" fillId="24" borderId="3" xfId="0" applyNumberFormat="1" applyFont="1" applyFill="1" applyBorder="1" applyAlignment="1">
      <alignment horizontal="center"/>
    </xf>
    <xf numFmtId="49" fontId="3" fillId="24" borderId="3" xfId="0" applyNumberFormat="1" applyFont="1" applyFill="1" applyBorder="1" applyAlignment="1">
      <alignment horizontal="center"/>
    </xf>
    <xf numFmtId="9" fontId="3" fillId="24" borderId="3" xfId="0" applyNumberFormat="1" applyFont="1" applyFill="1" applyBorder="1" applyAlignment="1">
      <alignment horizontal="center"/>
    </xf>
    <xf numFmtId="0" fontId="3" fillId="25" borderId="2" xfId="0" applyFont="1" applyFill="1" applyBorder="1" applyAlignment="1">
      <alignment horizontal="center"/>
    </xf>
    <xf numFmtId="164" fontId="3" fillId="25" borderId="3" xfId="0" applyNumberFormat="1" applyFont="1" applyFill="1" applyBorder="1" applyAlignment="1">
      <alignment horizontal="center"/>
    </xf>
    <xf numFmtId="1" fontId="3" fillId="25" borderId="3" xfId="0" applyNumberFormat="1" applyFont="1" applyFill="1" applyBorder="1" applyAlignment="1">
      <alignment horizontal="center"/>
    </xf>
    <xf numFmtId="49" fontId="3" fillId="25" borderId="3" xfId="0" applyNumberFormat="1" applyFont="1" applyFill="1" applyBorder="1" applyAlignment="1">
      <alignment horizontal="center"/>
    </xf>
    <xf numFmtId="9" fontId="3" fillId="25" borderId="3" xfId="0" applyNumberFormat="1" applyFont="1" applyFill="1" applyBorder="1" applyAlignment="1">
      <alignment horizontal="center"/>
    </xf>
    <xf numFmtId="0" fontId="3" fillId="26" borderId="2" xfId="0" applyFont="1" applyFill="1" applyBorder="1" applyAlignment="1">
      <alignment horizontal="center"/>
    </xf>
    <xf numFmtId="164" fontId="3" fillId="26" borderId="3" xfId="0" applyNumberFormat="1" applyFont="1" applyFill="1" applyBorder="1" applyAlignment="1">
      <alignment horizontal="center"/>
    </xf>
    <xf numFmtId="1" fontId="3" fillId="26" borderId="3" xfId="0" applyNumberFormat="1" applyFont="1" applyFill="1" applyBorder="1" applyAlignment="1">
      <alignment horizontal="center"/>
    </xf>
    <xf numFmtId="49" fontId="3" fillId="26" borderId="3" xfId="0" applyNumberFormat="1" applyFont="1" applyFill="1" applyBorder="1" applyAlignment="1">
      <alignment horizontal="center"/>
    </xf>
    <xf numFmtId="9" fontId="3" fillId="26" borderId="3" xfId="0" applyNumberFormat="1" applyFont="1" applyFill="1" applyBorder="1" applyAlignment="1">
      <alignment horizontal="center"/>
    </xf>
    <xf numFmtId="0" fontId="2" fillId="27" borderId="2" xfId="0" applyFont="1" applyFill="1" applyBorder="1" applyAlignment="1">
      <alignment horizontal="center"/>
    </xf>
    <xf numFmtId="1" fontId="2" fillId="27" borderId="3" xfId="0" applyNumberFormat="1" applyFont="1" applyFill="1" applyBorder="1" applyAlignment="1">
      <alignment horizontal="center"/>
    </xf>
    <xf numFmtId="164" fontId="2" fillId="27" borderId="3" xfId="0" applyNumberFormat="1" applyFont="1" applyFill="1" applyBorder="1" applyAlignment="1">
      <alignment horizontal="center"/>
    </xf>
    <xf numFmtId="49" fontId="2" fillId="27" borderId="3" xfId="0" applyNumberFormat="1" applyFont="1" applyFill="1" applyBorder="1" applyAlignment="1">
      <alignment horizontal="center"/>
    </xf>
    <xf numFmtId="9" fontId="2" fillId="27" borderId="3" xfId="0" applyNumberFormat="1" applyFont="1" applyFill="1" applyBorder="1" applyAlignment="1">
      <alignment horizontal="center"/>
    </xf>
    <xf numFmtId="0" fontId="3" fillId="28" borderId="2" xfId="0" applyFont="1" applyFill="1" applyBorder="1" applyAlignment="1">
      <alignment horizontal="center"/>
    </xf>
    <xf numFmtId="164" fontId="3" fillId="28" borderId="3" xfId="0" applyNumberFormat="1" applyFont="1" applyFill="1" applyBorder="1" applyAlignment="1">
      <alignment horizontal="center"/>
    </xf>
    <xf numFmtId="1" fontId="3" fillId="28" borderId="3" xfId="0" applyNumberFormat="1" applyFont="1" applyFill="1" applyBorder="1" applyAlignment="1">
      <alignment horizontal="center"/>
    </xf>
    <xf numFmtId="49" fontId="3" fillId="28" borderId="3" xfId="0" applyNumberFormat="1" applyFont="1" applyFill="1" applyBorder="1" applyAlignment="1">
      <alignment horizontal="center"/>
    </xf>
    <xf numFmtId="9" fontId="3" fillId="28" borderId="3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14" fontId="2" fillId="5" borderId="3" xfId="0" applyNumberFormat="1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29" borderId="4" xfId="0" applyFont="1" applyFill="1" applyBorder="1" applyAlignment="1">
      <alignment horizontal="center"/>
    </xf>
    <xf numFmtId="49" fontId="8" fillId="29" borderId="4" xfId="0" applyNumberFormat="1" applyFont="1" applyFill="1" applyBorder="1" applyAlignment="1">
      <alignment horizontal="center" wrapText="1"/>
    </xf>
    <xf numFmtId="14" fontId="7" fillId="20" borderId="3" xfId="0" applyNumberFormat="1" applyFont="1" applyFill="1" applyBorder="1" applyAlignment="1">
      <alignment horizontal="center"/>
    </xf>
    <xf numFmtId="14" fontId="7" fillId="8" borderId="3" xfId="0" applyNumberFormat="1" applyFont="1" applyFill="1" applyBorder="1" applyAlignment="1">
      <alignment horizontal="center"/>
    </xf>
    <xf numFmtId="14" fontId="7" fillId="9" borderId="3" xfId="0" applyNumberFormat="1" applyFont="1" applyFill="1" applyBorder="1" applyAlignment="1">
      <alignment horizontal="center"/>
    </xf>
    <xf numFmtId="14" fontId="7" fillId="10" borderId="3" xfId="0" applyNumberFormat="1" applyFont="1" applyFill="1" applyBorder="1" applyAlignment="1">
      <alignment horizontal="center"/>
    </xf>
    <xf numFmtId="14" fontId="7" fillId="12" borderId="3" xfId="0" applyNumberFormat="1" applyFont="1" applyFill="1" applyBorder="1" applyAlignment="1">
      <alignment horizontal="center"/>
    </xf>
    <xf numFmtId="14" fontId="2" fillId="14" borderId="3" xfId="0" applyNumberFormat="1" applyFont="1" applyFill="1" applyBorder="1" applyAlignment="1">
      <alignment horizontal="center"/>
    </xf>
    <xf numFmtId="14" fontId="2" fillId="15" borderId="3" xfId="0" applyNumberFormat="1" applyFont="1" applyFill="1" applyBorder="1" applyAlignment="1">
      <alignment horizontal="center"/>
    </xf>
    <xf numFmtId="14" fontId="2" fillId="17" borderId="3" xfId="0" applyNumberFormat="1" applyFont="1" applyFill="1" applyBorder="1" applyAlignment="1">
      <alignment horizontal="center"/>
    </xf>
    <xf numFmtId="14" fontId="2" fillId="27" borderId="3" xfId="0" applyNumberFormat="1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7" fillId="11" borderId="3" xfId="0" applyNumberFormat="1" applyFont="1" applyFill="1" applyBorder="1" applyAlignment="1">
      <alignment horizontal="center"/>
    </xf>
    <xf numFmtId="14" fontId="8" fillId="29" borderId="4" xfId="0" applyNumberFormat="1" applyFont="1" applyFill="1" applyBorder="1" applyAlignment="1">
      <alignment horizontal="center"/>
    </xf>
    <xf numFmtId="9" fontId="8" fillId="29" borderId="4" xfId="0" applyNumberFormat="1" applyFont="1" applyFill="1" applyBorder="1" applyAlignment="1">
      <alignment horizontal="center"/>
    </xf>
    <xf numFmtId="0" fontId="2" fillId="21" borderId="2" xfId="0" applyFont="1" applyFill="1" applyBorder="1" applyAlignment="1">
      <alignment horizontal="center"/>
    </xf>
    <xf numFmtId="0" fontId="2" fillId="22" borderId="2" xfId="0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4" borderId="2" xfId="0" applyFont="1" applyFill="1" applyBorder="1" applyAlignment="1">
      <alignment horizontal="center"/>
    </xf>
    <xf numFmtId="0" fontId="2" fillId="25" borderId="2" xfId="0" applyFont="1" applyFill="1" applyBorder="1" applyAlignment="1">
      <alignment horizontal="center"/>
    </xf>
    <xf numFmtId="0" fontId="2" fillId="26" borderId="2" xfId="0" applyFont="1" applyFill="1" applyBorder="1" applyAlignment="1">
      <alignment horizontal="center"/>
    </xf>
    <xf numFmtId="0" fontId="2" fillId="28" borderId="2" xfId="0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0" fontId="3" fillId="21" borderId="6" xfId="0" applyFont="1" applyFill="1" applyBorder="1" applyAlignment="1">
      <alignment horizontal="center"/>
    </xf>
    <xf numFmtId="14" fontId="2" fillId="30" borderId="3" xfId="0" applyNumberFormat="1" applyFont="1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3" fillId="30" borderId="2" xfId="0" applyFont="1" applyFill="1" applyBorder="1" applyAlignment="1">
      <alignment horizontal="center"/>
    </xf>
    <xf numFmtId="1" fontId="3" fillId="30" borderId="3" xfId="0" applyNumberFormat="1" applyFont="1" applyFill="1" applyBorder="1" applyAlignment="1">
      <alignment horizontal="center"/>
    </xf>
    <xf numFmtId="164" fontId="2" fillId="30" borderId="3" xfId="0" applyNumberFormat="1" applyFont="1" applyFill="1" applyBorder="1" applyAlignment="1">
      <alignment horizontal="center"/>
    </xf>
    <xf numFmtId="49" fontId="3" fillId="30" borderId="3" xfId="0" applyNumberFormat="1" applyFont="1" applyFill="1" applyBorder="1" applyAlignment="1">
      <alignment horizontal="center"/>
    </xf>
    <xf numFmtId="9" fontId="3" fillId="30" borderId="3" xfId="0" applyNumberFormat="1" applyFont="1" applyFill="1" applyBorder="1" applyAlignment="1">
      <alignment horizontal="center"/>
    </xf>
    <xf numFmtId="49" fontId="1" fillId="30" borderId="3" xfId="0" applyNumberFormat="1" applyFont="1" applyFill="1" applyBorder="1"/>
    <xf numFmtId="0" fontId="2" fillId="31" borderId="2" xfId="0" applyFont="1" applyFill="1" applyBorder="1" applyAlignment="1">
      <alignment horizontal="center"/>
    </xf>
    <xf numFmtId="0" fontId="3" fillId="31" borderId="2" xfId="0" applyFont="1" applyFill="1" applyBorder="1" applyAlignment="1">
      <alignment horizontal="center"/>
    </xf>
    <xf numFmtId="164" fontId="3" fillId="31" borderId="3" xfId="0" applyNumberFormat="1" applyFont="1" applyFill="1" applyBorder="1" applyAlignment="1">
      <alignment horizontal="center"/>
    </xf>
    <xf numFmtId="1" fontId="3" fillId="31" borderId="3" xfId="0" applyNumberFormat="1" applyFont="1" applyFill="1" applyBorder="1" applyAlignment="1">
      <alignment horizontal="center"/>
    </xf>
    <xf numFmtId="49" fontId="3" fillId="31" borderId="3" xfId="0" applyNumberFormat="1" applyFont="1" applyFill="1" applyBorder="1" applyAlignment="1">
      <alignment horizontal="center"/>
    </xf>
    <xf numFmtId="9" fontId="3" fillId="31" borderId="3" xfId="0" applyNumberFormat="1" applyFont="1" applyFill="1" applyBorder="1" applyAlignment="1">
      <alignment horizontal="center"/>
    </xf>
    <xf numFmtId="0" fontId="8" fillId="32" borderId="4" xfId="0" applyFont="1" applyFill="1" applyBorder="1" applyAlignment="1">
      <alignment horizontal="center"/>
    </xf>
    <xf numFmtId="49" fontId="8" fillId="32" borderId="4" xfId="0" applyNumberFormat="1" applyFont="1" applyFill="1" applyBorder="1" applyAlignment="1">
      <alignment horizontal="center" wrapText="1"/>
    </xf>
    <xf numFmtId="0" fontId="8" fillId="33" borderId="4" xfId="0" applyFont="1" applyFill="1" applyBorder="1" applyAlignment="1">
      <alignment horizontal="center"/>
    </xf>
    <xf numFmtId="14" fontId="8" fillId="33" borderId="4" xfId="0" applyNumberFormat="1" applyFont="1" applyFill="1" applyBorder="1" applyAlignment="1">
      <alignment horizontal="center"/>
    </xf>
    <xf numFmtId="49" fontId="8" fillId="33" borderId="4" xfId="0" applyNumberFormat="1" applyFont="1" applyFill="1" applyBorder="1" applyAlignment="1">
      <alignment horizontal="center" wrapText="1"/>
    </xf>
    <xf numFmtId="9" fontId="9" fillId="34" borderId="3" xfId="0" applyNumberFormat="1" applyFont="1" applyFill="1" applyBorder="1" applyAlignment="1">
      <alignment horizontal="center"/>
    </xf>
    <xf numFmtId="0" fontId="10" fillId="32" borderId="4" xfId="0" applyFont="1" applyFill="1" applyBorder="1" applyAlignment="1">
      <alignment horizontal="center"/>
    </xf>
    <xf numFmtId="0" fontId="10" fillId="35" borderId="2" xfId="0" applyFont="1" applyFill="1" applyBorder="1" applyAlignment="1">
      <alignment horizontal="center"/>
    </xf>
    <xf numFmtId="0" fontId="10" fillId="35" borderId="5" xfId="0" applyFont="1" applyFill="1" applyBorder="1" applyAlignment="1">
      <alignment horizontal="center"/>
    </xf>
    <xf numFmtId="0" fontId="10" fillId="35" borderId="3" xfId="0" applyFont="1" applyFill="1" applyBorder="1" applyAlignment="1">
      <alignment horizontal="center"/>
    </xf>
    <xf numFmtId="0" fontId="10" fillId="35" borderId="3" xfId="0" applyFont="1" applyFill="1" applyBorder="1" applyAlignment="1">
      <alignment horizontal="center" wrapText="1"/>
    </xf>
    <xf numFmtId="9" fontId="11" fillId="35" borderId="3" xfId="0" applyNumberFormat="1" applyFont="1" applyFill="1" applyBorder="1" applyAlignment="1">
      <alignment horizontal="center"/>
    </xf>
    <xf numFmtId="0" fontId="2" fillId="36" borderId="2" xfId="0" applyFont="1" applyFill="1" applyBorder="1" applyAlignment="1">
      <alignment horizontal="center"/>
    </xf>
    <xf numFmtId="0" fontId="2" fillId="36" borderId="6" xfId="0" applyFont="1" applyFill="1" applyBorder="1" applyAlignment="1">
      <alignment horizontal="center"/>
    </xf>
    <xf numFmtId="164" fontId="2" fillId="36" borderId="4" xfId="0" applyNumberFormat="1" applyFont="1" applyFill="1" applyBorder="1" applyAlignment="1">
      <alignment horizontal="center" vertical="center"/>
    </xf>
    <xf numFmtId="1" fontId="2" fillId="36" borderId="3" xfId="0" applyNumberFormat="1" applyFont="1" applyFill="1" applyBorder="1" applyAlignment="1">
      <alignment horizontal="center"/>
    </xf>
    <xf numFmtId="164" fontId="2" fillId="36" borderId="3" xfId="0" applyNumberFormat="1" applyFont="1" applyFill="1" applyBorder="1" applyAlignment="1">
      <alignment horizontal="center"/>
    </xf>
    <xf numFmtId="49" fontId="2" fillId="36" borderId="3" xfId="0" applyNumberFormat="1" applyFont="1" applyFill="1" applyBorder="1" applyAlignment="1">
      <alignment horizontal="center"/>
    </xf>
    <xf numFmtId="9" fontId="2" fillId="36" borderId="3" xfId="0" applyNumberFormat="1" applyFont="1" applyFill="1" applyBorder="1" applyAlignment="1">
      <alignment horizontal="center"/>
    </xf>
    <xf numFmtId="0" fontId="8" fillId="37" borderId="4" xfId="0" applyFont="1" applyFill="1" applyBorder="1" applyAlignment="1">
      <alignment horizontal="center"/>
    </xf>
    <xf numFmtId="49" fontId="8" fillId="37" borderId="4" xfId="0" applyNumberFormat="1" applyFont="1" applyFill="1" applyBorder="1" applyAlignment="1">
      <alignment horizontal="center" wrapText="1"/>
    </xf>
    <xf numFmtId="0" fontId="8" fillId="38" borderId="4" xfId="0" applyFont="1" applyFill="1" applyBorder="1" applyAlignment="1">
      <alignment horizontal="center"/>
    </xf>
    <xf numFmtId="14" fontId="8" fillId="38" borderId="4" xfId="0" applyNumberFormat="1" applyFont="1" applyFill="1" applyBorder="1" applyAlignment="1">
      <alignment horizontal="center"/>
    </xf>
    <xf numFmtId="49" fontId="8" fillId="38" borderId="4" xfId="0" applyNumberFormat="1" applyFont="1" applyFill="1" applyBorder="1" applyAlignment="1">
      <alignment horizontal="center" wrapText="1"/>
    </xf>
    <xf numFmtId="9" fontId="9" fillId="39" borderId="4" xfId="0" applyNumberFormat="1" applyFont="1" applyFill="1" applyBorder="1" applyAlignment="1">
      <alignment horizontal="center"/>
    </xf>
    <xf numFmtId="0" fontId="3" fillId="40" borderId="4" xfId="0" applyFont="1" applyFill="1" applyBorder="1" applyAlignment="1">
      <alignment horizontal="center"/>
    </xf>
    <xf numFmtId="164" fontId="2" fillId="41" borderId="4" xfId="0" applyNumberFormat="1" applyFont="1" applyFill="1" applyBorder="1" applyAlignment="1">
      <alignment horizontal="center" vertical="center"/>
    </xf>
    <xf numFmtId="164" fontId="2" fillId="41" borderId="3" xfId="0" applyNumberFormat="1" applyFont="1" applyFill="1" applyBorder="1" applyAlignment="1">
      <alignment horizontal="center"/>
    </xf>
    <xf numFmtId="14" fontId="7" fillId="6" borderId="5" xfId="0" applyNumberFormat="1" applyFont="1" applyFill="1" applyBorder="1" applyAlignment="1">
      <alignment horizontal="center"/>
    </xf>
    <xf numFmtId="14" fontId="7" fillId="6" borderId="3" xfId="0" applyNumberFormat="1" applyFont="1" applyFill="1" applyBorder="1" applyAlignment="1">
      <alignment horizontal="center"/>
    </xf>
    <xf numFmtId="0" fontId="3" fillId="42" borderId="2" xfId="0" applyFont="1" applyFill="1" applyBorder="1" applyAlignment="1">
      <alignment horizontal="center"/>
    </xf>
    <xf numFmtId="14" fontId="3" fillId="42" borderId="3" xfId="0" applyNumberFormat="1" applyFont="1" applyFill="1" applyBorder="1" applyAlignment="1">
      <alignment horizontal="center"/>
    </xf>
    <xf numFmtId="1" fontId="3" fillId="42" borderId="3" xfId="0" applyNumberFormat="1" applyFont="1" applyFill="1" applyBorder="1" applyAlignment="1">
      <alignment horizontal="center"/>
    </xf>
    <xf numFmtId="164" fontId="3" fillId="42" borderId="3" xfId="0" applyNumberFormat="1" applyFont="1" applyFill="1" applyBorder="1" applyAlignment="1">
      <alignment horizontal="center"/>
    </xf>
    <xf numFmtId="49" fontId="3" fillId="42" borderId="3" xfId="0" applyNumberFormat="1" applyFont="1" applyFill="1" applyBorder="1" applyAlignment="1">
      <alignment horizontal="center"/>
    </xf>
    <xf numFmtId="9" fontId="3" fillId="42" borderId="3" xfId="0" applyNumberFormat="1" applyFont="1" applyFill="1" applyBorder="1" applyAlignment="1">
      <alignment horizontal="center"/>
    </xf>
    <xf numFmtId="0" fontId="3" fillId="43" borderId="2" xfId="0" applyFont="1" applyFill="1" applyBorder="1" applyAlignment="1">
      <alignment horizontal="center"/>
    </xf>
    <xf numFmtId="14" fontId="3" fillId="43" borderId="3" xfId="0" applyNumberFormat="1" applyFont="1" applyFill="1" applyBorder="1" applyAlignment="1">
      <alignment horizontal="center"/>
    </xf>
    <xf numFmtId="1" fontId="3" fillId="43" borderId="3" xfId="0" applyNumberFormat="1" applyFont="1" applyFill="1" applyBorder="1" applyAlignment="1">
      <alignment horizontal="center"/>
    </xf>
    <xf numFmtId="164" fontId="3" fillId="43" borderId="3" xfId="0" applyNumberFormat="1" applyFont="1" applyFill="1" applyBorder="1" applyAlignment="1">
      <alignment horizontal="center"/>
    </xf>
    <xf numFmtId="49" fontId="3" fillId="43" borderId="3" xfId="0" applyNumberFormat="1" applyFont="1" applyFill="1" applyBorder="1" applyAlignment="1">
      <alignment horizontal="center"/>
    </xf>
    <xf numFmtId="9" fontId="3" fillId="43" borderId="3" xfId="0" applyNumberFormat="1" applyFont="1" applyFill="1" applyBorder="1" applyAlignment="1">
      <alignment horizontal="center"/>
    </xf>
    <xf numFmtId="0" fontId="3" fillId="44" borderId="2" xfId="0" applyFont="1" applyFill="1" applyBorder="1" applyAlignment="1">
      <alignment horizontal="center"/>
    </xf>
    <xf numFmtId="14" fontId="3" fillId="44" borderId="3" xfId="0" applyNumberFormat="1" applyFont="1" applyFill="1" applyBorder="1" applyAlignment="1">
      <alignment horizontal="center"/>
    </xf>
    <xf numFmtId="1" fontId="3" fillId="44" borderId="3" xfId="0" applyNumberFormat="1" applyFont="1" applyFill="1" applyBorder="1" applyAlignment="1">
      <alignment horizontal="center"/>
    </xf>
    <xf numFmtId="164" fontId="3" fillId="44" borderId="3" xfId="0" applyNumberFormat="1" applyFont="1" applyFill="1" applyBorder="1" applyAlignment="1">
      <alignment horizontal="center"/>
    </xf>
    <xf numFmtId="49" fontId="3" fillId="44" borderId="3" xfId="0" applyNumberFormat="1" applyFont="1" applyFill="1" applyBorder="1" applyAlignment="1">
      <alignment horizontal="center"/>
    </xf>
    <xf numFmtId="9" fontId="3" fillId="44" borderId="3" xfId="0" applyNumberFormat="1" applyFont="1" applyFill="1" applyBorder="1" applyAlignment="1">
      <alignment horizontal="center"/>
    </xf>
    <xf numFmtId="0" fontId="3" fillId="45" borderId="2" xfId="0" applyFont="1" applyFill="1" applyBorder="1" applyAlignment="1">
      <alignment horizontal="center"/>
    </xf>
    <xf numFmtId="14" fontId="3" fillId="45" borderId="3" xfId="0" applyNumberFormat="1" applyFont="1" applyFill="1" applyBorder="1" applyAlignment="1">
      <alignment horizontal="center"/>
    </xf>
    <xf numFmtId="1" fontId="3" fillId="45" borderId="3" xfId="0" applyNumberFormat="1" applyFont="1" applyFill="1" applyBorder="1" applyAlignment="1">
      <alignment horizontal="center"/>
    </xf>
    <xf numFmtId="164" fontId="3" fillId="45" borderId="3" xfId="0" applyNumberFormat="1" applyFont="1" applyFill="1" applyBorder="1" applyAlignment="1">
      <alignment horizontal="center"/>
    </xf>
    <xf numFmtId="49" fontId="3" fillId="45" borderId="3" xfId="0" applyNumberFormat="1" applyFont="1" applyFill="1" applyBorder="1" applyAlignment="1">
      <alignment horizontal="center"/>
    </xf>
    <xf numFmtId="9" fontId="3" fillId="45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3" fillId="43" borderId="7" xfId="0" applyFont="1" applyFill="1" applyBorder="1" applyAlignment="1">
      <alignment horizontal="center"/>
    </xf>
    <xf numFmtId="14" fontId="3" fillId="43" borderId="5" xfId="0" applyNumberFormat="1" applyFont="1" applyFill="1" applyBorder="1" applyAlignment="1">
      <alignment horizontal="center"/>
    </xf>
    <xf numFmtId="1" fontId="3" fillId="43" borderId="5" xfId="0" applyNumberFormat="1" applyFont="1" applyFill="1" applyBorder="1" applyAlignment="1">
      <alignment horizontal="center"/>
    </xf>
    <xf numFmtId="164" fontId="3" fillId="43" borderId="5" xfId="0" applyNumberFormat="1" applyFont="1" applyFill="1" applyBorder="1" applyAlignment="1">
      <alignment horizontal="center"/>
    </xf>
    <xf numFmtId="49" fontId="3" fillId="43" borderId="5" xfId="0" applyNumberFormat="1" applyFont="1" applyFill="1" applyBorder="1" applyAlignment="1">
      <alignment horizontal="center"/>
    </xf>
    <xf numFmtId="9" fontId="3" fillId="43" borderId="5" xfId="0" applyNumberFormat="1" applyFont="1" applyFill="1" applyBorder="1" applyAlignment="1">
      <alignment horizontal="center"/>
    </xf>
    <xf numFmtId="0" fontId="10" fillId="46" borderId="4" xfId="0" applyFont="1" applyFill="1" applyBorder="1" applyAlignment="1">
      <alignment horizontal="center"/>
    </xf>
    <xf numFmtId="14" fontId="10" fillId="46" borderId="4" xfId="0" applyNumberFormat="1" applyFont="1" applyFill="1" applyBorder="1" applyAlignment="1">
      <alignment horizontal="center"/>
    </xf>
    <xf numFmtId="1" fontId="10" fillId="46" borderId="4" xfId="0" applyNumberFormat="1" applyFont="1" applyFill="1" applyBorder="1" applyAlignment="1">
      <alignment horizontal="center"/>
    </xf>
    <xf numFmtId="164" fontId="10" fillId="46" borderId="4" xfId="0" applyNumberFormat="1" applyFont="1" applyFill="1" applyBorder="1" applyAlignment="1">
      <alignment horizontal="center"/>
    </xf>
    <xf numFmtId="49" fontId="10" fillId="46" borderId="4" xfId="0" applyNumberFormat="1" applyFont="1" applyFill="1" applyBorder="1" applyAlignment="1">
      <alignment horizontal="center"/>
    </xf>
    <xf numFmtId="9" fontId="10" fillId="4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N101"/>
  <sheetViews>
    <sheetView tabSelected="1" zoomScale="85" zoomScaleNormal="85" workbookViewId="0">
      <selection activeCell="K23" sqref="K23"/>
    </sheetView>
  </sheetViews>
  <sheetFormatPr baseColWidth="10" defaultColWidth="12.6640625" defaultRowHeight="15.75" customHeight="1"/>
  <cols>
    <col min="1" max="1" width="39.33203125" customWidth="1"/>
    <col min="2" max="2" width="34.109375" customWidth="1"/>
    <col min="3" max="3" width="16" customWidth="1"/>
    <col min="4" max="4" width="17.44140625" customWidth="1"/>
    <col min="5" max="5" width="16" customWidth="1"/>
    <col min="6" max="6" width="21.33203125" customWidth="1"/>
    <col min="7" max="7" width="14.6640625" customWidth="1"/>
    <col min="8" max="8" width="9.33203125" customWidth="1"/>
    <col min="9" max="9" width="15.109375" customWidth="1"/>
  </cols>
  <sheetData>
    <row r="3" spans="1:14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2" t="s">
        <v>0</v>
      </c>
      <c r="B4" s="3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2" t="s">
        <v>1</v>
      </c>
      <c r="B5" s="4">
        <v>45400</v>
      </c>
      <c r="D5" s="1"/>
      <c r="E5" s="1"/>
      <c r="F5" s="1"/>
      <c r="G5" s="1"/>
      <c r="H5" s="1"/>
      <c r="I5" s="1"/>
      <c r="J5" s="1"/>
      <c r="K5" s="4">
        <f t="shared" ref="K5:K6" si="0">+B5</f>
        <v>45400</v>
      </c>
      <c r="L5" s="1"/>
      <c r="M5" s="1"/>
      <c r="N5" s="1"/>
    </row>
    <row r="6" spans="1:14" ht="15.75" customHeight="1">
      <c r="A6" s="2" t="s">
        <v>2</v>
      </c>
      <c r="B6" s="4">
        <v>45400</v>
      </c>
      <c r="D6" s="1"/>
      <c r="E6" s="1"/>
      <c r="F6" s="1"/>
      <c r="G6" s="1"/>
      <c r="H6" s="1"/>
      <c r="I6" s="1"/>
      <c r="J6" s="1"/>
      <c r="K6" s="4">
        <f t="shared" si="0"/>
        <v>45400</v>
      </c>
      <c r="L6" s="1"/>
      <c r="M6" s="1"/>
      <c r="N6" s="1"/>
    </row>
    <row r="7" spans="1:14" ht="15.75" customHeight="1">
      <c r="A7" s="2" t="s">
        <v>3</v>
      </c>
      <c r="B7" s="5">
        <f>AVERAGE(H42:H97)</f>
        <v>0</v>
      </c>
      <c r="D7" s="1"/>
      <c r="E7" s="6"/>
      <c r="F7" s="1"/>
      <c r="G7" s="1"/>
      <c r="H7" s="1"/>
      <c r="I7" s="1"/>
      <c r="J7" s="1"/>
      <c r="K7" s="1"/>
      <c r="L7" s="1"/>
      <c r="M7" s="1"/>
      <c r="N7" s="1"/>
    </row>
    <row r="8" spans="1:14" ht="15.75" customHeight="1">
      <c r="A8" s="2" t="s">
        <v>4</v>
      </c>
      <c r="B8" s="4">
        <v>45400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45">
      <c r="A10" s="7" t="s">
        <v>5</v>
      </c>
      <c r="B10" s="7" t="s">
        <v>6</v>
      </c>
      <c r="C10" s="7" t="s">
        <v>1</v>
      </c>
      <c r="D10" s="7" t="s">
        <v>7</v>
      </c>
      <c r="E10" s="7" t="s">
        <v>2</v>
      </c>
      <c r="F10" s="8" t="s">
        <v>8</v>
      </c>
      <c r="G10" s="8" t="s">
        <v>9</v>
      </c>
      <c r="H10" s="7" t="s">
        <v>10</v>
      </c>
      <c r="I10" s="7" t="s">
        <v>11</v>
      </c>
      <c r="J10" s="1"/>
      <c r="K10" s="1"/>
      <c r="L10" s="1"/>
      <c r="M10" s="1"/>
      <c r="N10" s="1"/>
    </row>
    <row r="11" spans="1:14" ht="15.6">
      <c r="A11" s="192" t="s">
        <v>45</v>
      </c>
      <c r="B11" s="192" t="s">
        <v>14</v>
      </c>
      <c r="C11" s="193"/>
      <c r="D11" s="194"/>
      <c r="E11" s="194"/>
      <c r="F11" s="195"/>
      <c r="G11" s="195"/>
      <c r="H11" s="196">
        <v>0</v>
      </c>
      <c r="I11" s="13" t="str">
        <f t="shared" ref="I11" si="1">IF(H11=100%,"Completado",IF(J11&lt;0,"Pendiente atrasado ","Pendiente"))</f>
        <v>Pendiente</v>
      </c>
      <c r="J11" s="1"/>
      <c r="K11" s="1"/>
      <c r="L11" s="1"/>
      <c r="M11" s="1"/>
      <c r="N11" s="1"/>
    </row>
    <row r="12" spans="1:14" ht="15.75" customHeight="1">
      <c r="A12" s="197" t="s">
        <v>12</v>
      </c>
      <c r="B12" s="198" t="s">
        <v>13</v>
      </c>
      <c r="C12" s="199">
        <v>45400</v>
      </c>
      <c r="D12" s="200">
        <v>7</v>
      </c>
      <c r="E12" s="201">
        <v>45407</v>
      </c>
      <c r="F12" s="201"/>
      <c r="G12" s="202"/>
      <c r="H12" s="203">
        <v>0</v>
      </c>
      <c r="I12" s="13" t="str">
        <f t="shared" ref="I12:I28" si="2">IF(H12=100%,"Completado",IF(J12&lt;0,"Pendiente atrasado ","Pendiente"))</f>
        <v>Pendiente</v>
      </c>
      <c r="J12" s="14"/>
      <c r="K12" s="1"/>
      <c r="L12" s="1"/>
      <c r="M12" s="1"/>
      <c r="N12" s="1"/>
    </row>
    <row r="13" spans="1:14" ht="15.75" customHeight="1">
      <c r="A13" s="147" t="s">
        <v>49</v>
      </c>
      <c r="B13" s="147" t="s">
        <v>14</v>
      </c>
      <c r="C13" s="160">
        <v>45407</v>
      </c>
      <c r="D13" s="147">
        <v>14</v>
      </c>
      <c r="E13" s="160">
        <v>45421</v>
      </c>
      <c r="F13" s="147"/>
      <c r="G13" s="148"/>
      <c r="H13" s="161">
        <v>0</v>
      </c>
      <c r="I13" s="13" t="str">
        <f t="shared" si="2"/>
        <v>Pendiente</v>
      </c>
      <c r="J13" s="15"/>
      <c r="K13" s="1"/>
      <c r="L13" s="1"/>
      <c r="M13" s="1"/>
      <c r="N13" s="1"/>
    </row>
    <row r="14" spans="1:14" ht="15.75" customHeight="1">
      <c r="A14" s="16" t="s">
        <v>16</v>
      </c>
      <c r="B14" s="16" t="s">
        <v>14</v>
      </c>
      <c r="C14" s="144">
        <v>45392</v>
      </c>
      <c r="D14" s="17">
        <v>1</v>
      </c>
      <c r="E14" s="144">
        <v>45392</v>
      </c>
      <c r="F14" s="144"/>
      <c r="G14" s="18"/>
      <c r="H14" s="19">
        <v>0</v>
      </c>
      <c r="I14" s="13" t="str">
        <f>IF(H14=100%,"Completado",IF(J14&lt;0,"Pendiente atrasado ","Pendiente"))</f>
        <v>Pendiente</v>
      </c>
      <c r="J14" s="15"/>
      <c r="K14" s="1"/>
      <c r="L14" s="1"/>
      <c r="M14" s="1"/>
      <c r="N14" s="1"/>
    </row>
    <row r="15" spans="1:14" ht="15.75" customHeight="1">
      <c r="A15" s="20" t="s">
        <v>17</v>
      </c>
      <c r="B15" s="20" t="s">
        <v>18</v>
      </c>
      <c r="C15" s="22">
        <f>C45</f>
        <v>0</v>
      </c>
      <c r="D15" s="21">
        <f>D45</f>
        <v>0</v>
      </c>
      <c r="E15" s="22">
        <f>E45</f>
        <v>0</v>
      </c>
      <c r="F15" s="22"/>
      <c r="G15" s="23"/>
      <c r="H15" s="24">
        <v>0</v>
      </c>
      <c r="I15" s="13" t="str">
        <f t="shared" si="2"/>
        <v>Pendiente</v>
      </c>
      <c r="J15" s="15"/>
      <c r="K15" s="1"/>
      <c r="L15" s="1"/>
      <c r="M15" s="1"/>
      <c r="N15" s="1"/>
    </row>
    <row r="16" spans="1:14" ht="15.6">
      <c r="A16" s="25" t="s">
        <v>19</v>
      </c>
      <c r="B16" s="25" t="s">
        <v>14</v>
      </c>
      <c r="C16" s="27">
        <f>C49</f>
        <v>45401</v>
      </c>
      <c r="D16" s="26">
        <f>D49</f>
        <v>2</v>
      </c>
      <c r="E16" s="27">
        <f>E49</f>
        <v>45402</v>
      </c>
      <c r="F16" s="27"/>
      <c r="G16" s="28"/>
      <c r="H16" s="29">
        <v>0</v>
      </c>
      <c r="I16" s="13" t="str">
        <f t="shared" si="2"/>
        <v>Pendiente</v>
      </c>
      <c r="J16" s="15"/>
      <c r="K16" s="1"/>
      <c r="L16" s="1"/>
      <c r="M16" s="1"/>
      <c r="N16" s="1"/>
    </row>
    <row r="17" spans="1:14" ht="15.6">
      <c r="A17" s="30" t="s">
        <v>20</v>
      </c>
      <c r="B17" s="30" t="s">
        <v>14</v>
      </c>
      <c r="C17" s="150">
        <f>C50</f>
        <v>45402</v>
      </c>
      <c r="D17" s="31">
        <f>D50</f>
        <v>3</v>
      </c>
      <c r="E17" s="32">
        <f>E50</f>
        <v>45345</v>
      </c>
      <c r="F17" s="32"/>
      <c r="G17" s="33"/>
      <c r="H17" s="34">
        <v>0</v>
      </c>
      <c r="I17" s="13" t="str">
        <f t="shared" si="2"/>
        <v>Pendiente</v>
      </c>
      <c r="J17" s="15"/>
      <c r="K17" s="1"/>
      <c r="L17" s="1"/>
      <c r="M17" s="1"/>
      <c r="N17" s="1"/>
    </row>
    <row r="18" spans="1:14" ht="15.6">
      <c r="A18" s="35" t="s">
        <v>21</v>
      </c>
      <c r="B18" s="35" t="s">
        <v>14</v>
      </c>
      <c r="C18" s="151">
        <f>C51</f>
        <v>45402</v>
      </c>
      <c r="D18" s="36">
        <f>D51</f>
        <v>3</v>
      </c>
      <c r="E18" s="37">
        <f>E51</f>
        <v>45345</v>
      </c>
      <c r="F18" s="38"/>
      <c r="G18" s="38"/>
      <c r="H18" s="39">
        <v>0</v>
      </c>
      <c r="I18" s="13" t="str">
        <f t="shared" si="2"/>
        <v>Pendiente</v>
      </c>
      <c r="J18" s="40"/>
      <c r="K18" s="1"/>
      <c r="L18" s="1"/>
      <c r="M18" s="1"/>
      <c r="N18" s="1"/>
    </row>
    <row r="19" spans="1:14" ht="15.6">
      <c r="A19" s="41" t="s">
        <v>22</v>
      </c>
      <c r="B19" s="41" t="s">
        <v>18</v>
      </c>
      <c r="C19" s="152">
        <f>C56</f>
        <v>45402</v>
      </c>
      <c r="D19" s="42">
        <f>D56</f>
        <v>3</v>
      </c>
      <c r="E19" s="43">
        <f>E56</f>
        <v>45345</v>
      </c>
      <c r="F19" s="44"/>
      <c r="G19" s="44"/>
      <c r="H19" s="45">
        <v>0</v>
      </c>
      <c r="I19" s="13" t="str">
        <f t="shared" si="2"/>
        <v>Pendiente</v>
      </c>
      <c r="J19" s="15"/>
      <c r="K19" s="1"/>
      <c r="L19" s="1"/>
      <c r="M19" s="1"/>
      <c r="N19" s="1"/>
    </row>
    <row r="20" spans="1:14" ht="15.6">
      <c r="A20" s="46" t="s">
        <v>23</v>
      </c>
      <c r="B20" s="46" t="s">
        <v>14</v>
      </c>
      <c r="C20" s="159">
        <f t="shared" ref="C20:E20" si="3">C19</f>
        <v>45402</v>
      </c>
      <c r="D20" s="47">
        <f t="shared" si="3"/>
        <v>3</v>
      </c>
      <c r="E20" s="48">
        <f t="shared" si="3"/>
        <v>45345</v>
      </c>
      <c r="F20" s="48"/>
      <c r="G20" s="49"/>
      <c r="H20" s="50">
        <v>0</v>
      </c>
      <c r="I20" s="13" t="str">
        <f t="shared" si="2"/>
        <v>Pendiente</v>
      </c>
      <c r="J20" s="15"/>
      <c r="K20" s="1"/>
      <c r="L20" s="1"/>
      <c r="M20" s="1"/>
      <c r="N20" s="1"/>
    </row>
    <row r="21" spans="1:14" ht="15.6">
      <c r="A21" s="51" t="s">
        <v>24</v>
      </c>
      <c r="B21" s="51" t="s">
        <v>14</v>
      </c>
      <c r="C21" s="153">
        <f t="shared" ref="C21:E21" si="4">C15</f>
        <v>0</v>
      </c>
      <c r="D21" s="52">
        <f t="shared" si="4"/>
        <v>0</v>
      </c>
      <c r="E21" s="53">
        <f t="shared" si="4"/>
        <v>0</v>
      </c>
      <c r="F21" s="53"/>
      <c r="G21" s="54"/>
      <c r="H21" s="55">
        <v>0</v>
      </c>
      <c r="I21" s="13" t="str">
        <f t="shared" si="2"/>
        <v>Pendiente</v>
      </c>
      <c r="J21" s="15"/>
      <c r="K21" s="1"/>
      <c r="L21" s="1"/>
      <c r="M21" s="1"/>
      <c r="N21" s="1"/>
    </row>
    <row r="22" spans="1:14" ht="15.6">
      <c r="A22" s="56" t="s">
        <v>25</v>
      </c>
      <c r="B22" s="56" t="s">
        <v>14</v>
      </c>
      <c r="C22" s="59">
        <f>C67</f>
        <v>0</v>
      </c>
      <c r="D22" s="58">
        <f>D67</f>
        <v>0</v>
      </c>
      <c r="E22" s="59">
        <f>E67</f>
        <v>0</v>
      </c>
      <c r="F22" s="59"/>
      <c r="G22" s="60"/>
      <c r="H22" s="61">
        <v>0</v>
      </c>
      <c r="I22" s="13" t="str">
        <f t="shared" si="2"/>
        <v>Pendiente</v>
      </c>
      <c r="J22" s="15"/>
      <c r="K22" s="1"/>
      <c r="L22" s="1"/>
      <c r="M22" s="1"/>
      <c r="N22" s="1"/>
    </row>
    <row r="23" spans="1:14" ht="15.6">
      <c r="A23" s="62" t="s">
        <v>26</v>
      </c>
      <c r="B23" s="62" t="s">
        <v>14</v>
      </c>
      <c r="C23" s="154">
        <f>C71</f>
        <v>45335</v>
      </c>
      <c r="D23" s="63">
        <f>D71</f>
        <v>3</v>
      </c>
      <c r="E23" s="64">
        <f>E71</f>
        <v>45340</v>
      </c>
      <c r="F23" s="64"/>
      <c r="G23" s="65"/>
      <c r="H23" s="66">
        <v>0</v>
      </c>
      <c r="I23" s="13" t="str">
        <f t="shared" si="2"/>
        <v>Pendiente</v>
      </c>
      <c r="J23" s="15"/>
      <c r="K23" s="1"/>
      <c r="L23" s="1"/>
      <c r="M23" s="1"/>
      <c r="N23" s="1"/>
    </row>
    <row r="24" spans="1:14" ht="15.6">
      <c r="A24" s="67" t="s">
        <v>38</v>
      </c>
      <c r="B24" s="67" t="s">
        <v>14</v>
      </c>
      <c r="C24" s="155">
        <f>C76</f>
        <v>45341</v>
      </c>
      <c r="D24" s="68">
        <f>D76</f>
        <v>2</v>
      </c>
      <c r="E24" s="69">
        <f>E76</f>
        <v>45343</v>
      </c>
      <c r="F24" s="70"/>
      <c r="G24" s="70"/>
      <c r="H24" s="71">
        <v>0</v>
      </c>
      <c r="I24" s="13" t="str">
        <f t="shared" si="2"/>
        <v>Pendiente</v>
      </c>
      <c r="J24" s="15"/>
      <c r="K24" s="1"/>
      <c r="L24" s="1"/>
      <c r="M24" s="1"/>
      <c r="N24" s="1"/>
    </row>
    <row r="25" spans="1:14" ht="15.6">
      <c r="A25" s="72" t="s">
        <v>27</v>
      </c>
      <c r="B25" s="72" t="s">
        <v>14</v>
      </c>
      <c r="C25" s="74">
        <f>$C$82</f>
        <v>0</v>
      </c>
      <c r="D25" s="73">
        <v>2</v>
      </c>
      <c r="E25" s="74">
        <v>45345</v>
      </c>
      <c r="F25" s="74"/>
      <c r="G25" s="75"/>
      <c r="H25" s="76">
        <v>0</v>
      </c>
      <c r="I25" s="13" t="str">
        <f t="shared" si="2"/>
        <v>Pendiente</v>
      </c>
      <c r="J25" s="15"/>
      <c r="K25" s="1"/>
      <c r="L25" s="1"/>
      <c r="M25" s="1"/>
      <c r="N25" s="1"/>
    </row>
    <row r="26" spans="1:14" ht="15.6">
      <c r="A26" s="77" t="s">
        <v>28</v>
      </c>
      <c r="B26" s="77" t="s">
        <v>14</v>
      </c>
      <c r="C26" s="156">
        <v>45401</v>
      </c>
      <c r="D26" s="78">
        <v>4</v>
      </c>
      <c r="E26" s="79">
        <v>45345</v>
      </c>
      <c r="F26" s="79"/>
      <c r="G26" s="80"/>
      <c r="H26" s="81">
        <v>0</v>
      </c>
      <c r="I26" s="13" t="str">
        <f t="shared" si="2"/>
        <v>Pendiente</v>
      </c>
      <c r="J26" s="15"/>
      <c r="K26" s="1"/>
      <c r="L26" s="1"/>
      <c r="M26" s="1"/>
      <c r="N26" s="1"/>
    </row>
    <row r="27" spans="1:14" ht="15.6">
      <c r="A27" s="9" t="s">
        <v>29</v>
      </c>
      <c r="B27" s="9" t="s">
        <v>14</v>
      </c>
      <c r="C27" s="239">
        <v>45401</v>
      </c>
      <c r="D27" s="240">
        <v>4</v>
      </c>
      <c r="E27" s="241">
        <v>45345</v>
      </c>
      <c r="F27" s="10"/>
      <c r="G27" s="11"/>
      <c r="H27" s="12">
        <v>0</v>
      </c>
      <c r="I27" s="13" t="str">
        <f t="shared" si="2"/>
        <v>Pendiente</v>
      </c>
      <c r="J27" s="15"/>
      <c r="K27" s="1"/>
      <c r="L27" s="1"/>
      <c r="M27" s="1"/>
      <c r="N27" s="1"/>
    </row>
    <row r="28" spans="1:14" ht="15.6">
      <c r="A28" s="9" t="s">
        <v>30</v>
      </c>
      <c r="B28" s="9" t="s">
        <v>14</v>
      </c>
      <c r="C28" s="239">
        <v>45401</v>
      </c>
      <c r="D28" s="240">
        <v>4</v>
      </c>
      <c r="E28" s="241">
        <v>45345</v>
      </c>
      <c r="F28" s="82"/>
      <c r="G28" s="11"/>
      <c r="H28" s="12">
        <v>0</v>
      </c>
      <c r="I28" s="13" t="str">
        <f t="shared" si="2"/>
        <v>Pendiente</v>
      </c>
      <c r="J28" s="15"/>
      <c r="K28" s="1"/>
      <c r="L28" s="1"/>
      <c r="M28" s="1"/>
      <c r="N28" s="1"/>
    </row>
    <row r="29" spans="1:14" ht="15.75" customHeight="1">
      <c r="A29" s="215" t="s">
        <v>61</v>
      </c>
      <c r="B29" s="215" t="s">
        <v>14</v>
      </c>
      <c r="C29" s="216">
        <v>45341</v>
      </c>
      <c r="D29" s="217">
        <v>4</v>
      </c>
      <c r="E29" s="218">
        <v>45345</v>
      </c>
      <c r="F29" s="219"/>
      <c r="G29" s="219"/>
      <c r="H29" s="220">
        <v>0</v>
      </c>
      <c r="I29" s="13" t="s">
        <v>60</v>
      </c>
    </row>
    <row r="30" spans="1:14" ht="15.75" customHeight="1">
      <c r="A30" s="242" t="s">
        <v>59</v>
      </c>
      <c r="B30" s="242" t="s">
        <v>14</v>
      </c>
      <c r="C30" s="243">
        <v>45341</v>
      </c>
      <c r="D30" s="244">
        <v>4</v>
      </c>
      <c r="E30" s="245">
        <v>45345</v>
      </c>
      <c r="F30" s="246"/>
      <c r="G30" s="246"/>
      <c r="H30" s="247">
        <v>0</v>
      </c>
      <c r="I30" s="13" t="s">
        <v>60</v>
      </c>
    </row>
    <row r="31" spans="1:14" ht="15.75" customHeight="1">
      <c r="A31" s="248" t="s">
        <v>62</v>
      </c>
      <c r="B31" s="248" t="s">
        <v>14</v>
      </c>
      <c r="C31" s="249">
        <v>45341</v>
      </c>
      <c r="D31" s="250">
        <v>4</v>
      </c>
      <c r="E31" s="251">
        <v>45345</v>
      </c>
      <c r="F31" s="252"/>
      <c r="G31" s="252"/>
      <c r="H31" s="253">
        <v>0</v>
      </c>
      <c r="I31" s="13" t="s">
        <v>60</v>
      </c>
    </row>
    <row r="32" spans="1:14" ht="15">
      <c r="A32" s="83"/>
      <c r="B32" s="1"/>
      <c r="C32" s="1"/>
      <c r="D32" s="1"/>
      <c r="E32" s="1"/>
      <c r="F32" s="1"/>
      <c r="G32" s="84"/>
      <c r="H32" s="1"/>
      <c r="I32" s="85"/>
      <c r="J32" s="1"/>
      <c r="K32" s="1"/>
      <c r="L32" s="1"/>
      <c r="M32" s="1"/>
      <c r="N32" s="1"/>
    </row>
    <row r="33" spans="1:14" ht="15">
      <c r="A33" s="86" t="s">
        <v>31</v>
      </c>
      <c r="B33" s="1"/>
      <c r="C33" s="1"/>
      <c r="D33" s="1"/>
      <c r="E33" s="86" t="s">
        <v>32</v>
      </c>
      <c r="F33" s="1"/>
      <c r="G33" s="84"/>
      <c r="H33" s="1"/>
      <c r="I33" s="85"/>
      <c r="J33" s="1"/>
      <c r="K33" s="1"/>
      <c r="L33" s="1"/>
      <c r="M33" s="1"/>
      <c r="N33" s="1"/>
    </row>
    <row r="34" spans="1:14" ht="45">
      <c r="A34" s="87" t="s">
        <v>5</v>
      </c>
      <c r="B34" s="87" t="s">
        <v>6</v>
      </c>
      <c r="C34" s="87" t="s">
        <v>1</v>
      </c>
      <c r="D34" s="87" t="s">
        <v>7</v>
      </c>
      <c r="E34" s="87" t="s">
        <v>2</v>
      </c>
      <c r="F34" s="87" t="s">
        <v>33</v>
      </c>
      <c r="G34" s="88" t="s">
        <v>9</v>
      </c>
      <c r="H34" s="87" t="s">
        <v>10</v>
      </c>
      <c r="I34" s="146" t="s">
        <v>11</v>
      </c>
      <c r="J34" s="1"/>
      <c r="K34" s="1"/>
      <c r="L34" s="86"/>
      <c r="M34" s="89"/>
      <c r="N34" s="1"/>
    </row>
    <row r="35" spans="1:14" ht="15">
      <c r="A35" s="191" t="s">
        <v>46</v>
      </c>
      <c r="B35" s="191" t="s">
        <v>14</v>
      </c>
      <c r="C35" s="185"/>
      <c r="D35" s="185"/>
      <c r="E35" s="185"/>
      <c r="F35" s="185"/>
      <c r="G35" s="186"/>
      <c r="H35" s="185"/>
      <c r="I35" s="185"/>
      <c r="J35" s="1"/>
      <c r="K35" s="1"/>
      <c r="L35" s="86"/>
      <c r="M35" s="145"/>
      <c r="N35" s="1"/>
    </row>
    <row r="36" spans="1:14" ht="15.6">
      <c r="A36" s="187" t="s">
        <v>47</v>
      </c>
      <c r="B36" s="187"/>
      <c r="C36" s="188">
        <v>45400</v>
      </c>
      <c r="D36" s="187">
        <v>2</v>
      </c>
      <c r="E36" s="188">
        <v>45407</v>
      </c>
      <c r="F36" s="188"/>
      <c r="G36" s="189"/>
      <c r="H36" s="190">
        <v>0</v>
      </c>
      <c r="I36" s="13" t="str">
        <f>IF(H36=100%,"Completado",IF(J33&lt;0,"Pendiente atrasado ","Pendiente"))</f>
        <v>Pendiente</v>
      </c>
      <c r="J36" s="1"/>
      <c r="K36" s="1"/>
      <c r="L36" s="86"/>
      <c r="M36" s="145"/>
      <c r="N36" s="1"/>
    </row>
    <row r="37" spans="1:14" ht="15.6">
      <c r="A37" s="187" t="s">
        <v>48</v>
      </c>
      <c r="B37" s="187"/>
      <c r="C37" s="188">
        <v>45400</v>
      </c>
      <c r="D37" s="187">
        <v>2</v>
      </c>
      <c r="E37" s="188">
        <v>45407</v>
      </c>
      <c r="F37" s="188"/>
      <c r="G37" s="189"/>
      <c r="H37" s="190">
        <v>0</v>
      </c>
      <c r="I37" s="13" t="str">
        <f>IF(H37=100%,"Completado",IF(J34&lt;0,"Pendiente atrasado ","Pendiente"))</f>
        <v>Pendiente</v>
      </c>
      <c r="J37" s="1"/>
      <c r="K37" s="1"/>
      <c r="L37" s="86"/>
      <c r="M37" s="145"/>
      <c r="N37" s="1"/>
    </row>
    <row r="38" spans="1:14" ht="15">
      <c r="A38" s="204" t="s">
        <v>50</v>
      </c>
      <c r="B38" s="204" t="s">
        <v>14</v>
      </c>
      <c r="C38" s="204"/>
      <c r="D38" s="204"/>
      <c r="E38" s="204"/>
      <c r="F38" s="204"/>
      <c r="G38" s="205"/>
      <c r="H38" s="204"/>
      <c r="I38" s="204"/>
      <c r="J38" s="1"/>
      <c r="K38" s="1"/>
      <c r="L38" s="86"/>
      <c r="M38" s="145"/>
      <c r="N38" s="1"/>
    </row>
    <row r="39" spans="1:14" ht="15.6">
      <c r="A39" s="206" t="s">
        <v>51</v>
      </c>
      <c r="B39" s="206"/>
      <c r="C39" s="211">
        <v>45400</v>
      </c>
      <c r="D39" s="206">
        <v>7</v>
      </c>
      <c r="E39" s="212">
        <v>45407</v>
      </c>
      <c r="F39" s="206"/>
      <c r="G39" s="208"/>
      <c r="H39" s="209">
        <v>0</v>
      </c>
      <c r="I39" s="210" t="str">
        <f>IF(H39=100%,"Completado",IF(J33&lt;0,"Pendiente atrasado ","Pendiente"))</f>
        <v>Pendiente</v>
      </c>
      <c r="J39" s="1"/>
      <c r="K39" s="1"/>
      <c r="L39" s="86"/>
      <c r="M39" s="145"/>
      <c r="N39" s="1"/>
    </row>
    <row r="40" spans="1:14" ht="15.6">
      <c r="A40" s="206" t="s">
        <v>52</v>
      </c>
      <c r="B40" s="206"/>
      <c r="C40" s="211">
        <v>45401</v>
      </c>
      <c r="D40" s="206">
        <v>7</v>
      </c>
      <c r="E40" s="212">
        <v>45408</v>
      </c>
      <c r="F40" s="207"/>
      <c r="G40" s="208"/>
      <c r="H40" s="209">
        <v>0</v>
      </c>
      <c r="I40" s="210" t="str">
        <f>IF(H40=100%,"Completado",IF(J34&lt;0,"Pendiente atrasado ","Pendiente"))</f>
        <v>Pendiente</v>
      </c>
      <c r="J40" s="1"/>
      <c r="K40" s="1"/>
      <c r="L40" s="86"/>
      <c r="M40" s="145"/>
      <c r="N40" s="1"/>
    </row>
    <row r="41" spans="1:14" ht="15">
      <c r="A41" s="206" t="s">
        <v>15</v>
      </c>
      <c r="B41" s="206" t="s">
        <v>14</v>
      </c>
      <c r="C41" s="206"/>
      <c r="D41" s="206"/>
      <c r="E41" s="206"/>
      <c r="F41" s="206"/>
      <c r="G41" s="208"/>
      <c r="H41" s="206"/>
      <c r="I41" s="206"/>
      <c r="J41" s="1"/>
      <c r="K41" s="1"/>
      <c r="L41" s="86"/>
      <c r="M41" s="145"/>
      <c r="N41" s="1"/>
    </row>
    <row r="42" spans="1:14" ht="15.6">
      <c r="A42" s="90" t="s">
        <v>34</v>
      </c>
      <c r="B42" s="90" t="s">
        <v>14</v>
      </c>
      <c r="C42" s="144">
        <v>45392</v>
      </c>
      <c r="D42" s="91">
        <v>2</v>
      </c>
      <c r="E42" s="92">
        <v>45394</v>
      </c>
      <c r="F42" s="92"/>
      <c r="G42" s="93"/>
      <c r="H42" s="94">
        <v>0</v>
      </c>
      <c r="I42" s="13" t="str">
        <f>IF(H42=100%,"Completado",IF(E42&lt;0,"Pendiente atrasado ","Pendiente"))</f>
        <v>Pendiente</v>
      </c>
      <c r="J42" s="1"/>
      <c r="K42" s="1"/>
      <c r="L42" s="1"/>
      <c r="M42" s="1"/>
      <c r="N42" s="1"/>
    </row>
    <row r="43" spans="1:14" ht="15.6">
      <c r="A43" s="95" t="s">
        <v>35</v>
      </c>
      <c r="B43" s="95" t="s">
        <v>14</v>
      </c>
      <c r="C43" s="149">
        <v>45395</v>
      </c>
      <c r="D43" s="96">
        <v>2</v>
      </c>
      <c r="E43" s="97">
        <v>45397</v>
      </c>
      <c r="F43" s="97"/>
      <c r="G43" s="98"/>
      <c r="H43" s="99">
        <v>0</v>
      </c>
      <c r="I43" s="13" t="str">
        <f>IF(H43=100%,"Completado",IF(E43&lt;0,"Pendiente atrasado ","Pendiente"))</f>
        <v>Pendiente</v>
      </c>
      <c r="J43" s="1"/>
      <c r="K43" s="1"/>
      <c r="L43" s="1"/>
      <c r="M43" s="1"/>
      <c r="N43" s="1"/>
    </row>
    <row r="44" spans="1:14" ht="15.6">
      <c r="A44" s="20" t="s">
        <v>36</v>
      </c>
      <c r="B44" s="20" t="s">
        <v>18</v>
      </c>
      <c r="C44" s="213">
        <v>45398</v>
      </c>
      <c r="D44" s="21">
        <v>2</v>
      </c>
      <c r="E44" s="214">
        <v>45400</v>
      </c>
      <c r="F44" s="22"/>
      <c r="G44" s="23"/>
      <c r="H44" s="24">
        <f>+AVERAGE(H45:H48)</f>
        <v>0</v>
      </c>
      <c r="I44" s="13" t="str">
        <f>IF(H44=100%,"Completado",IF(E44&lt;0,"Pendiente atrasado ","Pendiente"))</f>
        <v>Pendiente</v>
      </c>
      <c r="J44" s="1"/>
      <c r="K44" s="1"/>
      <c r="L44" s="1"/>
      <c r="M44" s="1"/>
      <c r="N44" s="1"/>
    </row>
    <row r="45" spans="1:14" ht="15.6">
      <c r="A45" s="162" t="s">
        <v>53</v>
      </c>
      <c r="B45" s="170"/>
      <c r="C45" s="169"/>
      <c r="D45" s="101"/>
      <c r="E45" s="100"/>
      <c r="F45" s="100"/>
      <c r="G45" s="102"/>
      <c r="H45" s="103">
        <v>0</v>
      </c>
      <c r="I45" s="13" t="str">
        <f>IF(H45=100%,"Completado",IF(J42&lt;0,"Pendiente atrasado ","Pendiente"))</f>
        <v>Pendiente</v>
      </c>
      <c r="J45" s="1"/>
      <c r="K45" s="1"/>
      <c r="L45" s="1"/>
      <c r="M45" s="1"/>
      <c r="N45" s="1"/>
    </row>
    <row r="46" spans="1:14" ht="15.6">
      <c r="A46" s="162" t="s">
        <v>54</v>
      </c>
      <c r="B46" s="170"/>
      <c r="C46" s="169"/>
      <c r="D46" s="101"/>
      <c r="E46" s="100"/>
      <c r="F46" s="100"/>
      <c r="G46" s="102"/>
      <c r="H46" s="103">
        <v>0</v>
      </c>
      <c r="I46" s="13" t="str">
        <f>IF(H46=100%,"Completado",IF(E46&lt;0,"Pendiente atrasado ","Pendiente"))</f>
        <v>Pendiente</v>
      </c>
      <c r="J46" s="1"/>
      <c r="K46" s="1"/>
      <c r="L46" s="1"/>
      <c r="M46" s="1"/>
      <c r="N46" s="1"/>
    </row>
    <row r="47" spans="1:14" ht="15.6">
      <c r="A47" s="162" t="s">
        <v>55</v>
      </c>
      <c r="B47" s="170"/>
      <c r="C47" s="169"/>
      <c r="D47" s="101"/>
      <c r="E47" s="100"/>
      <c r="F47" s="100"/>
      <c r="G47" s="102"/>
      <c r="H47" s="103">
        <v>0</v>
      </c>
      <c r="I47" s="13" t="str">
        <f>IF(H47=100%,"Completado",IF(E47&lt;0,"Pendiente atrasado ","Pendiente"))</f>
        <v>Pendiente</v>
      </c>
      <c r="J47" s="1"/>
      <c r="K47" s="1"/>
      <c r="L47" s="1"/>
      <c r="M47" s="1"/>
      <c r="N47" s="1"/>
    </row>
    <row r="48" spans="1:14" ht="15.6">
      <c r="A48" s="162" t="s">
        <v>56</v>
      </c>
      <c r="B48" s="170"/>
      <c r="C48" s="169"/>
      <c r="D48" s="101"/>
      <c r="E48" s="100"/>
      <c r="F48" s="100"/>
      <c r="G48" s="102"/>
      <c r="H48" s="103">
        <v>0</v>
      </c>
      <c r="I48" s="13" t="str">
        <f>IF(H48=100%,"Completado",IF(J47&lt;0,"Pendiente atrasado ","Pendiente"))</f>
        <v>Pendiente</v>
      </c>
      <c r="J48" s="1"/>
      <c r="K48" s="1"/>
      <c r="L48" s="1"/>
      <c r="M48" s="1"/>
      <c r="N48" s="1"/>
    </row>
    <row r="49" spans="1:14" ht="15.6">
      <c r="A49" s="25" t="s">
        <v>19</v>
      </c>
      <c r="B49" s="25" t="s">
        <v>14</v>
      </c>
      <c r="C49" s="27">
        <v>45401</v>
      </c>
      <c r="D49" s="26">
        <v>2</v>
      </c>
      <c r="E49" s="27">
        <v>45402</v>
      </c>
      <c r="F49" s="27"/>
      <c r="G49" s="28"/>
      <c r="H49" s="29">
        <v>0</v>
      </c>
      <c r="I49" s="13" t="str">
        <f>IF(H49=100%,"Completado",IF(E49&lt;0,"Pendiente atrasado ","Pendiente"))</f>
        <v>Pendiente</v>
      </c>
      <c r="J49" s="1"/>
      <c r="K49" s="1"/>
      <c r="L49" s="1"/>
      <c r="M49" s="1"/>
      <c r="N49" s="1"/>
    </row>
    <row r="50" spans="1:14" ht="15.6">
      <c r="A50" s="30" t="s">
        <v>20</v>
      </c>
      <c r="B50" s="30" t="s">
        <v>14</v>
      </c>
      <c r="C50" s="150">
        <v>45402</v>
      </c>
      <c r="D50" s="31">
        <v>3</v>
      </c>
      <c r="E50" s="32">
        <v>45345</v>
      </c>
      <c r="F50" s="32"/>
      <c r="G50" s="33"/>
      <c r="H50" s="34">
        <v>0</v>
      </c>
      <c r="I50" s="13" t="str">
        <f>IF(H50=100%,"Completado",IF(J48&lt;0,"Pendiente atrasado ","Pendiente"))</f>
        <v>Pendiente</v>
      </c>
      <c r="J50" s="1"/>
      <c r="K50" s="1"/>
      <c r="L50" s="1"/>
      <c r="M50" s="1"/>
      <c r="N50" s="1"/>
    </row>
    <row r="51" spans="1:14" ht="15.6">
      <c r="A51" s="35" t="s">
        <v>21</v>
      </c>
      <c r="B51" s="35" t="s">
        <v>14</v>
      </c>
      <c r="C51" s="151">
        <f t="shared" ref="C51:E51" si="5">C50</f>
        <v>45402</v>
      </c>
      <c r="D51" s="36">
        <f t="shared" si="5"/>
        <v>3</v>
      </c>
      <c r="E51" s="37">
        <f t="shared" si="5"/>
        <v>45345</v>
      </c>
      <c r="F51" s="37"/>
      <c r="G51" s="38"/>
      <c r="H51" s="39">
        <f>+AVERAGE(H52:H55)</f>
        <v>0</v>
      </c>
      <c r="I51" s="13" t="str">
        <f t="shared" ref="I51:I101" si="6">IF(H51=100%,"Completado",IF(J49&lt;0,"Pendiente atrasado ","Pendiente"))</f>
        <v>Pendiente</v>
      </c>
      <c r="J51" s="1"/>
      <c r="K51" s="1"/>
      <c r="L51" s="1"/>
      <c r="M51" s="1"/>
      <c r="N51" s="1"/>
    </row>
    <row r="52" spans="1:14" ht="15.6">
      <c r="A52" s="163" t="str">
        <f>A45</f>
        <v>Inventario</v>
      </c>
      <c r="B52" s="104"/>
      <c r="C52" s="105"/>
      <c r="D52" s="106"/>
      <c r="E52" s="105"/>
      <c r="F52" s="105"/>
      <c r="G52" s="107"/>
      <c r="H52" s="108">
        <v>0</v>
      </c>
      <c r="I52" s="13" t="str">
        <f t="shared" si="6"/>
        <v>Pendiente</v>
      </c>
      <c r="J52" s="1"/>
      <c r="K52" s="1"/>
      <c r="L52" s="1"/>
      <c r="M52" s="1"/>
      <c r="N52" s="1"/>
    </row>
    <row r="53" spans="1:14" ht="15.6">
      <c r="A53" s="163" t="str">
        <f>A46</f>
        <v>Compras</v>
      </c>
      <c r="B53" s="104"/>
      <c r="C53" s="105"/>
      <c r="D53" s="106"/>
      <c r="E53" s="105"/>
      <c r="F53" s="105"/>
      <c r="G53" s="107"/>
      <c r="H53" s="108">
        <v>0</v>
      </c>
      <c r="I53" s="13" t="str">
        <f t="shared" si="6"/>
        <v>Pendiente</v>
      </c>
      <c r="J53" s="1"/>
      <c r="K53" s="1"/>
      <c r="L53" s="1"/>
      <c r="M53" s="1"/>
      <c r="N53" s="1"/>
    </row>
    <row r="54" spans="1:14" ht="15.6">
      <c r="A54" s="163" t="str">
        <f>A47</f>
        <v>Ventas</v>
      </c>
      <c r="B54" s="104"/>
      <c r="C54" s="105"/>
      <c r="D54" s="106"/>
      <c r="E54" s="105"/>
      <c r="F54" s="105"/>
      <c r="G54" s="107"/>
      <c r="H54" s="108">
        <v>0</v>
      </c>
      <c r="I54" s="13" t="str">
        <f t="shared" si="6"/>
        <v>Pendiente</v>
      </c>
      <c r="J54" s="1"/>
      <c r="K54" s="1"/>
      <c r="L54" s="1"/>
      <c r="M54" s="1"/>
      <c r="N54" s="1"/>
    </row>
    <row r="55" spans="1:14" ht="15.6">
      <c r="A55" s="163" t="str">
        <f>A48</f>
        <v>Cuentas Corrientes</v>
      </c>
      <c r="B55" s="104"/>
      <c r="C55" s="105"/>
      <c r="D55" s="106"/>
      <c r="E55" s="105"/>
      <c r="F55" s="105"/>
      <c r="G55" s="107"/>
      <c r="H55" s="108">
        <v>0</v>
      </c>
      <c r="I55" s="13" t="str">
        <f t="shared" si="6"/>
        <v>Pendiente</v>
      </c>
      <c r="J55" s="1"/>
      <c r="K55" s="1"/>
      <c r="L55" s="1"/>
      <c r="M55" s="1"/>
      <c r="N55" s="1"/>
    </row>
    <row r="56" spans="1:14" ht="15.6">
      <c r="A56" s="41" t="s">
        <v>22</v>
      </c>
      <c r="B56" s="41" t="s">
        <v>18</v>
      </c>
      <c r="C56" s="152">
        <f>C51</f>
        <v>45402</v>
      </c>
      <c r="D56" s="42">
        <f>D51</f>
        <v>3</v>
      </c>
      <c r="E56" s="43">
        <f>E51</f>
        <v>45345</v>
      </c>
      <c r="F56" s="44"/>
      <c r="G56" s="44"/>
      <c r="H56" s="45">
        <f>+AVERAGE(H57:H60)</f>
        <v>0</v>
      </c>
      <c r="I56" s="13" t="str">
        <f t="shared" si="6"/>
        <v>Pendiente</v>
      </c>
      <c r="J56" s="1"/>
      <c r="K56" s="1"/>
      <c r="L56" s="1"/>
      <c r="M56" s="1"/>
      <c r="N56" s="1"/>
    </row>
    <row r="57" spans="1:14" ht="15.6">
      <c r="A57" s="164" t="str">
        <f>A45</f>
        <v>Inventario</v>
      </c>
      <c r="B57" s="109"/>
      <c r="C57" s="110"/>
      <c r="D57" s="111"/>
      <c r="E57" s="110"/>
      <c r="F57" s="112"/>
      <c r="G57" s="112"/>
      <c r="H57" s="113">
        <v>0</v>
      </c>
      <c r="I57" s="13" t="str">
        <f t="shared" si="6"/>
        <v>Pendiente</v>
      </c>
      <c r="J57" s="1"/>
      <c r="K57" s="1"/>
      <c r="L57" s="1"/>
      <c r="M57" s="1"/>
      <c r="N57" s="1"/>
    </row>
    <row r="58" spans="1:14" ht="15.6">
      <c r="A58" s="164" t="str">
        <f>A46</f>
        <v>Compras</v>
      </c>
      <c r="B58" s="109"/>
      <c r="C58" s="110"/>
      <c r="D58" s="111"/>
      <c r="E58" s="110"/>
      <c r="F58" s="112"/>
      <c r="G58" s="112"/>
      <c r="H58" s="113">
        <v>0</v>
      </c>
      <c r="I58" s="13" t="str">
        <f t="shared" si="6"/>
        <v>Pendiente</v>
      </c>
      <c r="J58" s="1"/>
      <c r="K58" s="1"/>
      <c r="L58" s="1"/>
      <c r="M58" s="1"/>
      <c r="N58" s="1"/>
    </row>
    <row r="59" spans="1:14" ht="15.6">
      <c r="A59" s="164" t="str">
        <f>A47</f>
        <v>Ventas</v>
      </c>
      <c r="B59" s="109"/>
      <c r="C59" s="110"/>
      <c r="D59" s="111"/>
      <c r="E59" s="110"/>
      <c r="F59" s="112"/>
      <c r="G59" s="112"/>
      <c r="H59" s="113">
        <v>0</v>
      </c>
      <c r="I59" s="13" t="str">
        <f t="shared" si="6"/>
        <v>Pendiente</v>
      </c>
      <c r="J59" s="1"/>
      <c r="K59" s="1"/>
      <c r="L59" s="1"/>
      <c r="M59" s="1"/>
      <c r="N59" s="1"/>
    </row>
    <row r="60" spans="1:14" ht="15.6">
      <c r="A60" s="164" t="str">
        <f>A48</f>
        <v>Cuentas Corrientes</v>
      </c>
      <c r="B60" s="109"/>
      <c r="C60" s="110"/>
      <c r="D60" s="111"/>
      <c r="E60" s="110"/>
      <c r="F60" s="112"/>
      <c r="G60" s="112"/>
      <c r="H60" s="113">
        <v>0</v>
      </c>
      <c r="I60" s="13" t="str">
        <f t="shared" si="6"/>
        <v>Pendiente</v>
      </c>
      <c r="J60" s="1"/>
      <c r="K60" s="1"/>
      <c r="L60" s="1"/>
      <c r="M60" s="1"/>
      <c r="N60" s="1"/>
    </row>
    <row r="61" spans="1:14" ht="15.6">
      <c r="A61" s="51" t="s">
        <v>37</v>
      </c>
      <c r="B61" s="51" t="s">
        <v>14</v>
      </c>
      <c r="C61" s="153">
        <f t="shared" ref="C61:E61" si="7">C56</f>
        <v>45402</v>
      </c>
      <c r="D61" s="52">
        <f t="shared" si="7"/>
        <v>3</v>
      </c>
      <c r="E61" s="53">
        <f t="shared" si="7"/>
        <v>45345</v>
      </c>
      <c r="F61" s="53"/>
      <c r="G61" s="54"/>
      <c r="H61" s="55">
        <f>+AVERAGE(H62:H65)</f>
        <v>0</v>
      </c>
      <c r="I61" s="13" t="str">
        <f t="shared" si="6"/>
        <v>Pendiente</v>
      </c>
      <c r="J61" s="1"/>
      <c r="K61" s="1"/>
      <c r="L61" s="1"/>
      <c r="M61" s="1"/>
      <c r="N61" s="1"/>
    </row>
    <row r="62" spans="1:14" ht="15.6">
      <c r="A62" s="165" t="str">
        <f>A45</f>
        <v>Inventario</v>
      </c>
      <c r="B62" s="114"/>
      <c r="C62" s="115"/>
      <c r="D62" s="116"/>
      <c r="E62" s="115"/>
      <c r="F62" s="115"/>
      <c r="G62" s="117"/>
      <c r="H62" s="118">
        <v>0</v>
      </c>
      <c r="I62" s="13" t="str">
        <f t="shared" si="6"/>
        <v>Pendiente</v>
      </c>
      <c r="J62" s="1"/>
      <c r="K62" s="1"/>
      <c r="L62" s="1"/>
      <c r="M62" s="1"/>
      <c r="N62" s="1"/>
    </row>
    <row r="63" spans="1:14" ht="15.6">
      <c r="A63" s="165" t="str">
        <f>A46</f>
        <v>Compras</v>
      </c>
      <c r="B63" s="114"/>
      <c r="C63" s="115"/>
      <c r="D63" s="116"/>
      <c r="E63" s="115"/>
      <c r="F63" s="115"/>
      <c r="G63" s="117"/>
      <c r="H63" s="118">
        <v>0</v>
      </c>
      <c r="I63" s="13" t="str">
        <f t="shared" si="6"/>
        <v>Pendiente</v>
      </c>
      <c r="J63" s="1"/>
      <c r="K63" s="1"/>
      <c r="L63" s="1"/>
      <c r="M63" s="1"/>
      <c r="N63" s="1"/>
    </row>
    <row r="64" spans="1:14" ht="15.6">
      <c r="A64" s="165" t="str">
        <f>A47</f>
        <v>Ventas</v>
      </c>
      <c r="B64" s="114"/>
      <c r="C64" s="115"/>
      <c r="D64" s="116"/>
      <c r="E64" s="115"/>
      <c r="F64" s="115"/>
      <c r="G64" s="117"/>
      <c r="H64" s="118">
        <v>0</v>
      </c>
      <c r="I64" s="13" t="str">
        <f t="shared" si="6"/>
        <v>Pendiente</v>
      </c>
      <c r="J64" s="1"/>
      <c r="K64" s="1"/>
      <c r="L64" s="1"/>
      <c r="M64" s="1"/>
      <c r="N64" s="1"/>
    </row>
    <row r="65" spans="1:14" ht="15.6">
      <c r="A65" s="165" t="str">
        <f>A48</f>
        <v>Cuentas Corrientes</v>
      </c>
      <c r="B65" s="114"/>
      <c r="C65" s="115"/>
      <c r="D65" s="116"/>
      <c r="E65" s="115"/>
      <c r="F65" s="115"/>
      <c r="G65" s="117"/>
      <c r="H65" s="118">
        <v>0</v>
      </c>
      <c r="I65" s="13" t="str">
        <f t="shared" si="6"/>
        <v>Pendiente</v>
      </c>
      <c r="J65" s="1"/>
      <c r="K65" s="1"/>
      <c r="L65" s="1"/>
      <c r="M65" s="1"/>
      <c r="N65" s="1"/>
    </row>
    <row r="66" spans="1:14" ht="15.6">
      <c r="A66" s="56" t="s">
        <v>25</v>
      </c>
      <c r="B66" s="56" t="s">
        <v>14</v>
      </c>
      <c r="C66" s="57"/>
      <c r="D66" s="58"/>
      <c r="E66" s="59"/>
      <c r="F66" s="59"/>
      <c r="G66" s="60"/>
      <c r="H66" s="61">
        <f>+AVERAGE(H67:H70)</f>
        <v>0</v>
      </c>
      <c r="I66" s="13" t="str">
        <f t="shared" si="6"/>
        <v>Pendiente</v>
      </c>
      <c r="J66" s="1"/>
      <c r="K66" s="1"/>
      <c r="L66" s="1"/>
      <c r="M66" s="1"/>
      <c r="N66" s="1"/>
    </row>
    <row r="67" spans="1:14" ht="15.6">
      <c r="A67" s="179" t="str">
        <f>A45</f>
        <v>Inventario</v>
      </c>
      <c r="B67" s="180"/>
      <c r="C67" s="181"/>
      <c r="D67" s="182"/>
      <c r="E67" s="181"/>
      <c r="F67" s="181"/>
      <c r="G67" s="183"/>
      <c r="H67" s="184">
        <v>0</v>
      </c>
      <c r="I67" s="13" t="str">
        <f t="shared" si="6"/>
        <v>Pendiente</v>
      </c>
      <c r="J67" s="1"/>
      <c r="K67" s="1"/>
      <c r="L67" s="1"/>
      <c r="M67" s="1"/>
      <c r="N67" s="1"/>
    </row>
    <row r="68" spans="1:14" ht="15.6">
      <c r="A68" s="179" t="str">
        <f>A46</f>
        <v>Compras</v>
      </c>
      <c r="B68" s="180"/>
      <c r="C68" s="181"/>
      <c r="D68" s="182"/>
      <c r="E68" s="181"/>
      <c r="F68" s="181"/>
      <c r="G68" s="183"/>
      <c r="H68" s="184">
        <v>0</v>
      </c>
      <c r="I68" s="13" t="str">
        <f t="shared" si="6"/>
        <v>Pendiente</v>
      </c>
      <c r="J68" s="1"/>
      <c r="K68" s="1"/>
      <c r="L68" s="1"/>
      <c r="M68" s="1"/>
      <c r="N68" s="1"/>
    </row>
    <row r="69" spans="1:14" ht="15.6">
      <c r="A69" s="179" t="str">
        <f>A47</f>
        <v>Ventas</v>
      </c>
      <c r="B69" s="180"/>
      <c r="C69" s="181"/>
      <c r="D69" s="182"/>
      <c r="E69" s="181"/>
      <c r="F69" s="181"/>
      <c r="G69" s="183"/>
      <c r="H69" s="184">
        <v>0</v>
      </c>
      <c r="I69" s="13" t="str">
        <f t="shared" si="6"/>
        <v>Pendiente</v>
      </c>
      <c r="J69" s="1"/>
      <c r="K69" s="1"/>
      <c r="L69" s="1"/>
      <c r="M69" s="1"/>
      <c r="N69" s="1"/>
    </row>
    <row r="70" spans="1:14" ht="15.6">
      <c r="A70" s="179" t="str">
        <f>A48</f>
        <v>Cuentas Corrientes</v>
      </c>
      <c r="B70" s="180"/>
      <c r="C70" s="181"/>
      <c r="D70" s="182"/>
      <c r="E70" s="181"/>
      <c r="F70" s="181"/>
      <c r="G70" s="183"/>
      <c r="H70" s="184">
        <v>0</v>
      </c>
      <c r="I70" s="13" t="str">
        <f t="shared" si="6"/>
        <v>Pendiente</v>
      </c>
      <c r="J70" s="1"/>
      <c r="K70" s="1"/>
      <c r="L70" s="1"/>
      <c r="M70" s="1"/>
      <c r="N70" s="1"/>
    </row>
    <row r="71" spans="1:14" ht="15.6">
      <c r="A71" s="62" t="s">
        <v>26</v>
      </c>
      <c r="B71" s="62" t="s">
        <v>14</v>
      </c>
      <c r="C71" s="154">
        <v>45335</v>
      </c>
      <c r="D71" s="63">
        <f>D61</f>
        <v>3</v>
      </c>
      <c r="E71" s="64">
        <v>45340</v>
      </c>
      <c r="F71" s="65"/>
      <c r="G71" s="65"/>
      <c r="H71" s="66">
        <f>+AVERAGE(H72:H75)</f>
        <v>0</v>
      </c>
      <c r="I71" s="13" t="str">
        <f t="shared" si="6"/>
        <v>Pendiente</v>
      </c>
      <c r="J71" s="1"/>
      <c r="K71" s="1"/>
      <c r="L71" s="1"/>
      <c r="M71" s="1"/>
      <c r="N71" s="1"/>
    </row>
    <row r="72" spans="1:14" ht="15.6">
      <c r="A72" s="172" t="str">
        <f>A45</f>
        <v>Inventario</v>
      </c>
      <c r="B72" s="173"/>
      <c r="C72" s="171"/>
      <c r="D72" s="174"/>
      <c r="E72" s="175"/>
      <c r="F72" s="176"/>
      <c r="G72" s="176"/>
      <c r="H72" s="177">
        <v>0</v>
      </c>
      <c r="I72" s="13" t="str">
        <f t="shared" si="6"/>
        <v>Pendiente</v>
      </c>
      <c r="J72" s="1"/>
      <c r="K72" s="1"/>
      <c r="L72" s="1"/>
      <c r="M72" s="1"/>
      <c r="N72" s="1"/>
    </row>
    <row r="73" spans="1:14" ht="15.6">
      <c r="A73" s="172" t="str">
        <f>A46</f>
        <v>Compras</v>
      </c>
      <c r="B73" s="173"/>
      <c r="C73" s="171"/>
      <c r="D73" s="174"/>
      <c r="E73" s="175"/>
      <c r="F73" s="176"/>
      <c r="G73" s="176"/>
      <c r="H73" s="177">
        <v>0</v>
      </c>
      <c r="I73" s="13" t="str">
        <f t="shared" si="6"/>
        <v>Pendiente</v>
      </c>
      <c r="J73" s="1"/>
      <c r="K73" s="1"/>
      <c r="L73" s="1"/>
      <c r="M73" s="1"/>
      <c r="N73" s="1"/>
    </row>
    <row r="74" spans="1:14" ht="15.6">
      <c r="A74" s="172" t="str">
        <f>A47</f>
        <v>Ventas</v>
      </c>
      <c r="B74" s="173"/>
      <c r="C74" s="171"/>
      <c r="D74" s="174"/>
      <c r="E74" s="175"/>
      <c r="F74" s="178"/>
      <c r="G74" s="176"/>
      <c r="H74" s="177">
        <v>0</v>
      </c>
      <c r="I74" s="13" t="str">
        <f t="shared" si="6"/>
        <v>Pendiente</v>
      </c>
      <c r="J74" s="1"/>
      <c r="K74" s="1"/>
      <c r="L74" s="1"/>
      <c r="M74" s="1"/>
      <c r="N74" s="1"/>
    </row>
    <row r="75" spans="1:14" ht="15.6">
      <c r="A75" s="172" t="str">
        <f>A48</f>
        <v>Cuentas Corrientes</v>
      </c>
      <c r="B75" s="173"/>
      <c r="C75" s="171"/>
      <c r="D75" s="174"/>
      <c r="E75" s="175"/>
      <c r="F75" s="176"/>
      <c r="G75" s="176"/>
      <c r="H75" s="177">
        <v>0</v>
      </c>
      <c r="I75" s="13" t="str">
        <f t="shared" si="6"/>
        <v>Pendiente</v>
      </c>
      <c r="J75" s="1"/>
      <c r="K75" s="1"/>
      <c r="L75" s="1"/>
      <c r="M75" s="1"/>
      <c r="N75" s="1"/>
    </row>
    <row r="76" spans="1:14" ht="15.6">
      <c r="A76" s="67" t="s">
        <v>38</v>
      </c>
      <c r="B76" s="67" t="s">
        <v>14</v>
      </c>
      <c r="C76" s="155">
        <v>45341</v>
      </c>
      <c r="D76" s="68">
        <v>2</v>
      </c>
      <c r="E76" s="69">
        <v>45343</v>
      </c>
      <c r="F76" s="70"/>
      <c r="G76" s="70"/>
      <c r="H76" s="71">
        <f>AVERAGE(H77:H80)</f>
        <v>0</v>
      </c>
      <c r="I76" s="13" t="str">
        <f t="shared" si="6"/>
        <v>Pendiente</v>
      </c>
      <c r="J76" s="1"/>
      <c r="K76" s="1"/>
      <c r="L76" s="1"/>
      <c r="M76" s="1"/>
      <c r="N76" s="1"/>
    </row>
    <row r="77" spans="1:14" ht="15.6">
      <c r="A77" s="166" t="str">
        <f>A45</f>
        <v>Inventario</v>
      </c>
      <c r="B77" s="119"/>
      <c r="C77" s="120"/>
      <c r="D77" s="121"/>
      <c r="E77" s="120"/>
      <c r="F77" s="122"/>
      <c r="G77" s="122"/>
      <c r="H77" s="123">
        <v>0</v>
      </c>
      <c r="I77" s="13" t="str">
        <f t="shared" si="6"/>
        <v>Pendiente</v>
      </c>
      <c r="J77" s="1"/>
      <c r="K77" s="1"/>
      <c r="L77" s="1"/>
      <c r="M77" s="1"/>
      <c r="N77" s="1"/>
    </row>
    <row r="78" spans="1:14" ht="15.6">
      <c r="A78" s="166" t="str">
        <f>A46</f>
        <v>Compras</v>
      </c>
      <c r="B78" s="119"/>
      <c r="C78" s="120"/>
      <c r="D78" s="121"/>
      <c r="E78" s="120"/>
      <c r="F78" s="122"/>
      <c r="G78" s="122"/>
      <c r="H78" s="123"/>
      <c r="I78" s="13" t="str">
        <f t="shared" si="6"/>
        <v>Pendiente</v>
      </c>
      <c r="J78" s="1"/>
      <c r="K78" s="1"/>
      <c r="L78" s="1"/>
      <c r="M78" s="1"/>
      <c r="N78" s="1"/>
    </row>
    <row r="79" spans="1:14" ht="15.6">
      <c r="A79" s="166" t="str">
        <f>A47</f>
        <v>Ventas</v>
      </c>
      <c r="B79" s="119"/>
      <c r="C79" s="120"/>
      <c r="D79" s="121"/>
      <c r="E79" s="120"/>
      <c r="F79" s="122"/>
      <c r="G79" s="122"/>
      <c r="H79" s="123">
        <v>0</v>
      </c>
      <c r="I79" s="13" t="str">
        <f t="shared" si="6"/>
        <v>Pendiente</v>
      </c>
      <c r="J79" s="1"/>
      <c r="K79" s="1"/>
      <c r="L79" s="1"/>
      <c r="M79" s="1"/>
      <c r="N79" s="1"/>
    </row>
    <row r="80" spans="1:14" ht="15.6">
      <c r="A80" s="166" t="str">
        <f>A48</f>
        <v>Cuentas Corrientes</v>
      </c>
      <c r="B80" s="119"/>
      <c r="C80" s="120"/>
      <c r="D80" s="121"/>
      <c r="E80" s="120"/>
      <c r="F80" s="122"/>
      <c r="G80" s="122"/>
      <c r="H80" s="123">
        <v>0</v>
      </c>
      <c r="I80" s="13" t="str">
        <f t="shared" si="6"/>
        <v>Pendiente</v>
      </c>
      <c r="J80" s="1"/>
      <c r="K80" s="1"/>
      <c r="L80" s="1"/>
      <c r="M80" s="1"/>
      <c r="N80" s="1"/>
    </row>
    <row r="81" spans="1:14" ht="15.6">
      <c r="A81" s="72" t="s">
        <v>39</v>
      </c>
      <c r="B81" s="72" t="s">
        <v>14</v>
      </c>
      <c r="C81" s="74">
        <f>$C$82</f>
        <v>0</v>
      </c>
      <c r="D81" s="73">
        <v>2</v>
      </c>
      <c r="E81" s="74">
        <v>45345</v>
      </c>
      <c r="F81" s="75"/>
      <c r="G81" s="75"/>
      <c r="H81" s="76">
        <v>0</v>
      </c>
      <c r="I81" s="13" t="str">
        <f t="shared" si="6"/>
        <v>Pendiente</v>
      </c>
      <c r="J81" s="1"/>
      <c r="K81" s="1"/>
      <c r="L81" s="1"/>
      <c r="M81" s="1"/>
      <c r="N81" s="1"/>
    </row>
    <row r="82" spans="1:14" ht="15.6">
      <c r="A82" s="167" t="str">
        <f>A45</f>
        <v>Inventario</v>
      </c>
      <c r="B82" s="124"/>
      <c r="C82" s="125"/>
      <c r="D82" s="126"/>
      <c r="E82" s="125"/>
      <c r="F82" s="127"/>
      <c r="G82" s="127"/>
      <c r="H82" s="128">
        <v>0</v>
      </c>
      <c r="I82" s="13" t="str">
        <f t="shared" si="6"/>
        <v>Pendiente</v>
      </c>
      <c r="J82" s="1"/>
      <c r="K82" s="1"/>
      <c r="L82" s="1"/>
      <c r="M82" s="1"/>
      <c r="N82" s="1"/>
    </row>
    <row r="83" spans="1:14" ht="15.6">
      <c r="A83" s="167" t="str">
        <f>A46</f>
        <v>Compras</v>
      </c>
      <c r="B83" s="124"/>
      <c r="C83" s="125"/>
      <c r="D83" s="126"/>
      <c r="E83" s="125"/>
      <c r="F83" s="127"/>
      <c r="G83" s="127"/>
      <c r="H83" s="128"/>
      <c r="I83" s="13" t="str">
        <f t="shared" si="6"/>
        <v>Pendiente</v>
      </c>
      <c r="J83" s="1"/>
      <c r="K83" s="1"/>
      <c r="L83" s="1"/>
      <c r="M83" s="1"/>
      <c r="N83" s="1"/>
    </row>
    <row r="84" spans="1:14" ht="15.6">
      <c r="A84" s="167" t="str">
        <f>A47</f>
        <v>Ventas</v>
      </c>
      <c r="B84" s="124"/>
      <c r="C84" s="125"/>
      <c r="D84" s="126"/>
      <c r="E84" s="125"/>
      <c r="F84" s="127"/>
      <c r="G84" s="127"/>
      <c r="H84" s="128">
        <v>0</v>
      </c>
      <c r="I84" s="13" t="str">
        <f t="shared" si="6"/>
        <v>Pendiente</v>
      </c>
      <c r="J84" s="1"/>
      <c r="K84" s="1"/>
      <c r="L84" s="1"/>
      <c r="M84" s="1"/>
      <c r="N84" s="1"/>
    </row>
    <row r="85" spans="1:14" ht="15.6">
      <c r="A85" s="167" t="str">
        <f>A48</f>
        <v>Cuentas Corrientes</v>
      </c>
      <c r="B85" s="124"/>
      <c r="C85" s="125"/>
      <c r="D85" s="126"/>
      <c r="E85" s="125"/>
      <c r="F85" s="127"/>
      <c r="G85" s="127"/>
      <c r="H85" s="128">
        <v>0</v>
      </c>
      <c r="I85" s="13" t="str">
        <f t="shared" si="6"/>
        <v>Pendiente</v>
      </c>
      <c r="J85" s="1"/>
      <c r="K85" s="1"/>
      <c r="L85" s="1"/>
      <c r="M85" s="1"/>
      <c r="N85" s="1"/>
    </row>
    <row r="86" spans="1:14" ht="15.6">
      <c r="A86" s="77" t="s">
        <v>40</v>
      </c>
      <c r="B86" s="77" t="s">
        <v>18</v>
      </c>
      <c r="C86" s="156">
        <v>45341</v>
      </c>
      <c r="D86" s="78">
        <v>4</v>
      </c>
      <c r="E86" s="79">
        <v>45345</v>
      </c>
      <c r="F86" s="79"/>
      <c r="G86" s="80"/>
      <c r="H86" s="81">
        <v>0</v>
      </c>
      <c r="I86" s="13" t="str">
        <f t="shared" si="6"/>
        <v>Pendiente</v>
      </c>
      <c r="J86" s="1"/>
      <c r="K86" s="1"/>
      <c r="L86" s="1"/>
      <c r="M86" s="1"/>
      <c r="N86" s="1"/>
    </row>
    <row r="87" spans="1:14" ht="15.6">
      <c r="A87" s="129" t="s">
        <v>41</v>
      </c>
      <c r="B87" s="129" t="s">
        <v>18</v>
      </c>
      <c r="C87" s="157">
        <f t="shared" ref="C87:E87" si="8">C86</f>
        <v>45341</v>
      </c>
      <c r="D87" s="130">
        <f t="shared" si="8"/>
        <v>4</v>
      </c>
      <c r="E87" s="131">
        <f t="shared" si="8"/>
        <v>45345</v>
      </c>
      <c r="F87" s="131"/>
      <c r="G87" s="132"/>
      <c r="H87" s="133">
        <v>0</v>
      </c>
      <c r="I87" s="13" t="str">
        <f t="shared" si="6"/>
        <v>Pendiente</v>
      </c>
      <c r="J87" s="1"/>
      <c r="K87" s="1"/>
      <c r="L87" s="1"/>
      <c r="M87" s="1"/>
      <c r="N87" s="1"/>
    </row>
    <row r="88" spans="1:14" ht="15.6">
      <c r="A88" s="168" t="str">
        <f>A45</f>
        <v>Inventario</v>
      </c>
      <c r="B88" s="134"/>
      <c r="C88" s="135"/>
      <c r="D88" s="136"/>
      <c r="E88" s="135"/>
      <c r="F88" s="135"/>
      <c r="G88" s="137"/>
      <c r="H88" s="138">
        <v>0</v>
      </c>
      <c r="I88" s="13" t="str">
        <f t="shared" si="6"/>
        <v>Pendiente</v>
      </c>
      <c r="J88" s="1"/>
      <c r="K88" s="1"/>
      <c r="L88" s="1"/>
      <c r="M88" s="1"/>
      <c r="N88" s="1"/>
    </row>
    <row r="89" spans="1:14" ht="15.6">
      <c r="A89" s="168" t="str">
        <f>A46</f>
        <v>Compras</v>
      </c>
      <c r="B89" s="134"/>
      <c r="C89" s="135"/>
      <c r="D89" s="136"/>
      <c r="E89" s="135"/>
      <c r="F89" s="135"/>
      <c r="G89" s="137"/>
      <c r="H89" s="138"/>
      <c r="I89" s="13" t="str">
        <f t="shared" si="6"/>
        <v>Pendiente</v>
      </c>
      <c r="J89" s="1"/>
      <c r="K89" s="1"/>
      <c r="L89" s="1"/>
      <c r="M89" s="1"/>
      <c r="N89" s="1"/>
    </row>
    <row r="90" spans="1:14" ht="15.6">
      <c r="A90" s="168" t="str">
        <f>A47</f>
        <v>Ventas</v>
      </c>
      <c r="B90" s="134"/>
      <c r="C90" s="135"/>
      <c r="D90" s="136"/>
      <c r="E90" s="135"/>
      <c r="F90" s="135"/>
      <c r="G90" s="137"/>
      <c r="H90" s="138">
        <v>0</v>
      </c>
      <c r="I90" s="13" t="str">
        <f t="shared" si="6"/>
        <v>Pendiente</v>
      </c>
      <c r="J90" s="1"/>
      <c r="K90" s="1"/>
      <c r="L90" s="1"/>
      <c r="M90" s="1"/>
      <c r="N90" s="1"/>
    </row>
    <row r="91" spans="1:14" ht="15.6">
      <c r="A91" s="168" t="str">
        <f>A48</f>
        <v>Cuentas Corrientes</v>
      </c>
      <c r="B91" s="134"/>
      <c r="C91" s="135"/>
      <c r="D91" s="136"/>
      <c r="E91" s="135"/>
      <c r="F91" s="135"/>
      <c r="G91" s="137"/>
      <c r="H91" s="138">
        <v>0</v>
      </c>
      <c r="I91" s="13" t="str">
        <f t="shared" si="6"/>
        <v>Pendiente</v>
      </c>
      <c r="J91" s="1"/>
      <c r="K91" s="1"/>
      <c r="L91" s="1"/>
      <c r="M91" s="1"/>
      <c r="N91" s="1"/>
    </row>
    <row r="92" spans="1:14" ht="15.6">
      <c r="A92" s="129" t="s">
        <v>42</v>
      </c>
      <c r="B92" s="129" t="s">
        <v>18</v>
      </c>
      <c r="C92" s="157">
        <f t="shared" ref="C92:E92" si="9">C91</f>
        <v>0</v>
      </c>
      <c r="D92" s="130">
        <f t="shared" si="9"/>
        <v>0</v>
      </c>
      <c r="E92" s="131">
        <f t="shared" si="9"/>
        <v>0</v>
      </c>
      <c r="F92" s="131"/>
      <c r="G92" s="132"/>
      <c r="H92" s="133">
        <v>0</v>
      </c>
      <c r="I92" s="13" t="str">
        <f t="shared" si="6"/>
        <v>Pendiente</v>
      </c>
      <c r="J92" s="1"/>
      <c r="K92" s="1"/>
      <c r="L92" s="1"/>
      <c r="M92" s="1"/>
      <c r="N92" s="1"/>
    </row>
    <row r="93" spans="1:14" ht="16.2" customHeight="1">
      <c r="A93" s="168" t="str">
        <f>A45</f>
        <v>Inventario</v>
      </c>
      <c r="B93" s="134"/>
      <c r="C93" s="135"/>
      <c r="D93" s="136"/>
      <c r="E93" s="135"/>
      <c r="F93" s="135"/>
      <c r="G93" s="137"/>
      <c r="H93" s="138">
        <v>0</v>
      </c>
      <c r="I93" s="13" t="str">
        <f t="shared" si="6"/>
        <v>Pendiente</v>
      </c>
      <c r="J93" s="1"/>
      <c r="K93" s="1"/>
      <c r="L93" s="1"/>
      <c r="M93" s="1"/>
      <c r="N93" s="1"/>
    </row>
    <row r="94" spans="1:14" ht="15.6">
      <c r="A94" s="168" t="str">
        <f>A46</f>
        <v>Compras</v>
      </c>
      <c r="B94" s="134"/>
      <c r="C94" s="135"/>
      <c r="D94" s="136"/>
      <c r="E94" s="135"/>
      <c r="F94" s="135"/>
      <c r="G94" s="137"/>
      <c r="H94" s="138"/>
      <c r="I94" s="13" t="str">
        <f t="shared" si="6"/>
        <v>Pendiente</v>
      </c>
      <c r="J94" s="1"/>
      <c r="K94" s="1"/>
      <c r="L94" s="1"/>
      <c r="M94" s="1"/>
      <c r="N94" s="1"/>
    </row>
    <row r="95" spans="1:14" ht="15.6">
      <c r="A95" s="168" t="str">
        <f>A47</f>
        <v>Ventas</v>
      </c>
      <c r="B95" s="134"/>
      <c r="C95" s="135"/>
      <c r="D95" s="136"/>
      <c r="E95" s="135"/>
      <c r="F95" s="135"/>
      <c r="G95" s="137"/>
      <c r="H95" s="138">
        <v>0</v>
      </c>
      <c r="I95" s="13" t="str">
        <f t="shared" si="6"/>
        <v>Pendiente</v>
      </c>
      <c r="J95" s="1"/>
      <c r="K95" s="1"/>
      <c r="L95" s="1"/>
      <c r="M95" s="1"/>
      <c r="N95" s="1"/>
    </row>
    <row r="96" spans="1:14" ht="15.6">
      <c r="A96" s="168" t="str">
        <f>A48</f>
        <v>Cuentas Corrientes</v>
      </c>
      <c r="B96" s="134"/>
      <c r="C96" s="135"/>
      <c r="D96" s="136"/>
      <c r="E96" s="135"/>
      <c r="F96" s="135"/>
      <c r="G96" s="137"/>
      <c r="H96" s="138">
        <v>0</v>
      </c>
      <c r="I96" s="13" t="str">
        <f t="shared" si="6"/>
        <v>Pendiente</v>
      </c>
      <c r="J96" s="1"/>
      <c r="K96" s="1"/>
      <c r="L96" s="1"/>
      <c r="M96" s="1"/>
      <c r="N96" s="1"/>
    </row>
    <row r="97" spans="1:9" ht="16.2" customHeight="1">
      <c r="A97" s="139" t="s">
        <v>43</v>
      </c>
      <c r="B97" s="139" t="s">
        <v>14</v>
      </c>
      <c r="C97" s="158">
        <f t="shared" ref="C97:E97" si="10">C87</f>
        <v>45341</v>
      </c>
      <c r="D97" s="140">
        <f t="shared" si="10"/>
        <v>4</v>
      </c>
      <c r="E97" s="141">
        <f t="shared" si="10"/>
        <v>45345</v>
      </c>
      <c r="F97" s="142"/>
      <c r="G97" s="142"/>
      <c r="H97" s="143">
        <v>0</v>
      </c>
      <c r="I97" s="13" t="str">
        <f t="shared" si="6"/>
        <v>Pendiente</v>
      </c>
    </row>
    <row r="98" spans="1:9" ht="15.75" customHeight="1">
      <c r="A98" s="215" t="s">
        <v>57</v>
      </c>
      <c r="B98" s="215" t="s">
        <v>14</v>
      </c>
      <c r="C98" s="216">
        <f>C87</f>
        <v>45341</v>
      </c>
      <c r="D98" s="217">
        <v>4</v>
      </c>
      <c r="E98" s="218">
        <f>E87</f>
        <v>45345</v>
      </c>
      <c r="F98" s="219"/>
      <c r="G98" s="219"/>
      <c r="H98" s="220">
        <v>0</v>
      </c>
      <c r="I98" s="13" t="str">
        <f t="shared" si="6"/>
        <v>Pendiente</v>
      </c>
    </row>
    <row r="99" spans="1:9" ht="15.75" customHeight="1">
      <c r="A99" s="227" t="s">
        <v>58</v>
      </c>
      <c r="B99" s="227" t="s">
        <v>14</v>
      </c>
      <c r="C99" s="228">
        <v>45341</v>
      </c>
      <c r="D99" s="229">
        <v>4</v>
      </c>
      <c r="E99" s="230">
        <v>45341</v>
      </c>
      <c r="F99" s="230"/>
      <c r="G99" s="231"/>
      <c r="H99" s="232">
        <v>0</v>
      </c>
      <c r="I99" s="13" t="str">
        <f t="shared" si="6"/>
        <v>Pendiente</v>
      </c>
    </row>
    <row r="100" spans="1:9" ht="15.75" customHeight="1">
      <c r="A100" s="221" t="s">
        <v>59</v>
      </c>
      <c r="B100" s="221" t="s">
        <v>14</v>
      </c>
      <c r="C100" s="222">
        <v>45341</v>
      </c>
      <c r="D100" s="223">
        <v>4</v>
      </c>
      <c r="E100" s="224">
        <v>45341</v>
      </c>
      <c r="F100" s="225"/>
      <c r="G100" s="225"/>
      <c r="H100" s="226">
        <v>0</v>
      </c>
      <c r="I100" s="13" t="str">
        <f t="shared" si="6"/>
        <v>Pendiente</v>
      </c>
    </row>
    <row r="101" spans="1:9" ht="15.75" customHeight="1">
      <c r="A101" s="233" t="s">
        <v>58</v>
      </c>
      <c r="B101" s="233" t="s">
        <v>14</v>
      </c>
      <c r="C101" s="234">
        <v>45341</v>
      </c>
      <c r="D101" s="235">
        <v>7</v>
      </c>
      <c r="E101" s="236">
        <v>45341</v>
      </c>
      <c r="F101" s="236"/>
      <c r="G101" s="237"/>
      <c r="H101" s="238">
        <v>0</v>
      </c>
      <c r="I101" s="13" t="str">
        <f t="shared" si="6"/>
        <v>Pendiente</v>
      </c>
    </row>
  </sheetData>
  <conditionalFormatting sqref="I42:I101 I11:I31">
    <cfRule type="expression" dxfId="2" priority="3">
      <formula>$H11=100%</formula>
    </cfRule>
  </conditionalFormatting>
  <conditionalFormatting sqref="I36:I37">
    <cfRule type="expression" dxfId="1" priority="2">
      <formula>$H36=100%</formula>
    </cfRule>
  </conditionalFormatting>
  <conditionalFormatting sqref="I39:I40">
    <cfRule type="expression" dxfId="0" priority="1">
      <formula>$H39=100%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Pasaporte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 Chuy</dc:creator>
  <cp:keywords/>
  <dc:description/>
  <cp:lastModifiedBy>Carol Chuy</cp:lastModifiedBy>
  <cp:revision/>
  <dcterms:created xsi:type="dcterms:W3CDTF">2024-02-07T01:36:12Z</dcterms:created>
  <dcterms:modified xsi:type="dcterms:W3CDTF">2024-04-18T16:30:38Z</dcterms:modified>
  <cp:category/>
  <cp:contentStatus/>
</cp:coreProperties>
</file>