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930" yWindow="600" windowWidth="28800" windowHeight="11760"/>
  </bookViews>
  <sheets>
    <sheet name="项目日程表" sheetId="1" r:id="rId1"/>
    <sheet name="calcs" sheetId="2" state="hidden" r:id="rId2"/>
  </sheets>
  <definedNames>
    <definedName name="DayRails">StartDateWindow+ROW(项目日程表!$1:$7)-1</definedName>
    <definedName name="GridCalc">IFERROR(calcs!$A1/SUMPRODUCT( (活动[Id]=calcs!$C1)*(活动[开始时间]&lt;=calcs!A$31)*((活动[结束时间]&gt;=calcs!A$31)+(LEN(活动[结束时间])=0)*(活动[开始时间]=calcs!A$31)) ),NA())</definedName>
    <definedName name="_xlnm.Print_Titles" localSheetId="0">项目日程表!$4:$4</definedName>
    <definedName name="RowTitleRegion1..D3">项目日程表!$C$3</definedName>
    <definedName name="StartDate">calcs!$D$28</definedName>
    <definedName name="StartDateWindow">calcs!$D$25</definedName>
    <definedName name="Title1">活动[[#Headers],[活动]]</definedName>
    <definedName name="WindowDays">calcs!$D$29</definedName>
    <definedName name="WindowOffset">calcs!$D$26</definedName>
  </definedNames>
  <calcPr calcId="162913"/>
</workbook>
</file>

<file path=xl/calcChain.xml><?xml version="1.0" encoding="utf-8"?>
<calcChain xmlns="http://schemas.openxmlformats.org/spreadsheetml/2006/main">
  <c r="D3" i="1" l="1"/>
  <c r="D5" i="2" l="1"/>
  <c r="B5" i="1" s="1"/>
  <c r="B9" i="1" l="1"/>
  <c r="B13" i="1"/>
  <c r="B6" i="1"/>
  <c r="B10" i="1"/>
  <c r="B14" i="1"/>
  <c r="B8" i="1"/>
  <c r="B12" i="1"/>
  <c r="B7" i="1"/>
  <c r="B11" i="1"/>
  <c r="B15" i="1"/>
  <c r="B16" i="1"/>
  <c r="D5" i="1"/>
  <c r="D6" i="1" s="1"/>
  <c r="E6" i="1" s="1"/>
  <c r="D3" i="2" l="1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D7" i="1" l="1"/>
  <c r="A33" i="2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D8" i="1" l="1"/>
  <c r="D9" i="1" s="1"/>
  <c r="E9" i="1" s="1"/>
  <c r="E7" i="1"/>
  <c r="E31" i="2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AH70" i="2" s="1"/>
  <c r="D10" i="1" l="1"/>
  <c r="AH72" i="2"/>
  <c r="AH56" i="2"/>
  <c r="J55" i="2"/>
  <c r="J70" i="2" s="1"/>
  <c r="P43" i="2"/>
  <c r="U55" i="2"/>
  <c r="U70" i="2" s="1"/>
  <c r="I55" i="2"/>
  <c r="I70" i="2" s="1"/>
  <c r="I43" i="2"/>
  <c r="AB55" i="2"/>
  <c r="AB70" i="2" s="1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Z70" i="2" s="1"/>
  <c r="AB43" i="2"/>
  <c r="AA43" i="2"/>
  <c r="S43" i="2"/>
  <c r="T55" i="2"/>
  <c r="T70" i="2" s="1"/>
  <c r="M43" i="2"/>
  <c r="V43" i="2"/>
  <c r="O43" i="2"/>
  <c r="G43" i="2"/>
  <c r="H55" i="2"/>
  <c r="H70" i="2" s="1"/>
  <c r="L55" i="2"/>
  <c r="L70" i="2" s="1"/>
  <c r="AD55" i="2"/>
  <c r="AD70" i="2" s="1"/>
  <c r="X55" i="2"/>
  <c r="X70" i="2" s="1"/>
  <c r="R55" i="2"/>
  <c r="R70" i="2" s="1"/>
  <c r="V55" i="2"/>
  <c r="V70" i="2" s="1"/>
  <c r="Y55" i="2"/>
  <c r="Y70" i="2" s="1"/>
  <c r="O55" i="2"/>
  <c r="O70" i="2" s="1"/>
  <c r="N55" i="2"/>
  <c r="N70" i="2" s="1"/>
  <c r="H43" i="2"/>
  <c r="F55" i="2"/>
  <c r="F70" i="2" s="1"/>
  <c r="S55" i="2"/>
  <c r="S70" i="2" s="1"/>
  <c r="X43" i="2"/>
  <c r="AD43" i="2"/>
  <c r="R43" i="2"/>
  <c r="AG55" i="2"/>
  <c r="AG70" i="2" s="1"/>
  <c r="L43" i="2"/>
  <c r="AA55" i="2"/>
  <c r="AA70" i="2" s="1"/>
  <c r="F43" i="2"/>
  <c r="K43" i="2"/>
  <c r="AE55" i="2"/>
  <c r="AE70" i="2" s="1"/>
  <c r="AC43" i="2"/>
  <c r="W43" i="2"/>
  <c r="E43" i="2"/>
  <c r="AH43" i="2"/>
  <c r="Q55" i="2"/>
  <c r="Q70" i="2" s="1"/>
  <c r="AE43" i="2"/>
  <c r="K55" i="2"/>
  <c r="K70" i="2" s="1"/>
  <c r="E55" i="2"/>
  <c r="E70" i="2" s="1"/>
  <c r="Q43" i="2"/>
  <c r="W55" i="2"/>
  <c r="W70" i="2" s="1"/>
  <c r="AC55" i="2"/>
  <c r="AC70" i="2" s="1"/>
  <c r="AI31" i="2"/>
  <c r="D11" i="1" l="1"/>
  <c r="D12" i="1" s="1"/>
  <c r="D13" i="1" s="1"/>
  <c r="E10" i="1"/>
  <c r="P56" i="2"/>
  <c r="AA72" i="2"/>
  <c r="E72" i="2"/>
  <c r="F72" i="2"/>
  <c r="J56" i="2"/>
  <c r="AE72" i="2"/>
  <c r="AD72" i="2"/>
  <c r="AB72" i="2"/>
  <c r="X72" i="2"/>
  <c r="Z72" i="2"/>
  <c r="Q72" i="2"/>
  <c r="O72" i="2"/>
  <c r="L72" i="2"/>
  <c r="T72" i="2"/>
  <c r="S72" i="2"/>
  <c r="K72" i="2"/>
  <c r="Y72" i="2"/>
  <c r="I72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 s="1"/>
  <c r="E11" i="1" l="1"/>
  <c r="E13" i="1"/>
  <c r="D14" i="1"/>
  <c r="D15" i="1" s="1"/>
  <c r="D16" i="1" s="1"/>
  <c r="D61" i="2"/>
  <c r="D62" i="2" s="1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E14" i="1" l="1"/>
  <c r="AA65" i="2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AH66" i="2" l="1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E15" i="1" l="1"/>
  <c r="D9" i="2" l="1"/>
  <c r="D11" i="2" s="1"/>
  <c r="E15" i="2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F20" i="2" l="1"/>
  <c r="C37" i="2" s="1"/>
  <c r="AB37" i="2" s="1"/>
  <c r="F19" i="2"/>
  <c r="C36" i="2" s="1"/>
  <c r="E36" i="2" s="1"/>
  <c r="F17" i="2"/>
  <c r="C34" i="2" s="1"/>
  <c r="E34" i="2" s="1"/>
  <c r="F18" i="2"/>
  <c r="C35" i="2" s="1"/>
  <c r="AB35" i="2" s="1"/>
  <c r="F22" i="2"/>
  <c r="C39" i="2" s="1"/>
  <c r="C51" i="2" s="1"/>
  <c r="D51" i="2" s="1"/>
  <c r="F16" i="2"/>
  <c r="C33" i="2" s="1"/>
  <c r="M33" i="2" s="1"/>
  <c r="F15" i="2"/>
  <c r="C32" i="2" s="1"/>
  <c r="C44" i="2" s="1"/>
  <c r="D44" i="2" s="1"/>
  <c r="F21" i="2"/>
  <c r="C38" i="2" s="1"/>
  <c r="D38" i="2" s="1"/>
  <c r="F23" i="2"/>
  <c r="C40" i="2" s="1"/>
  <c r="V40" i="2" s="1"/>
  <c r="Y36" i="2"/>
  <c r="C49" i="2"/>
  <c r="D49" i="2" s="1"/>
  <c r="V37" i="2" l="1"/>
  <c r="AG37" i="2"/>
  <c r="N37" i="2"/>
  <c r="X37" i="2"/>
  <c r="O37" i="2"/>
  <c r="J34" i="2"/>
  <c r="D33" i="2"/>
  <c r="S36" i="2"/>
  <c r="M36" i="2"/>
  <c r="F36" i="2"/>
  <c r="AD37" i="2"/>
  <c r="J37" i="2"/>
  <c r="Q37" i="2"/>
  <c r="M37" i="2"/>
  <c r="U37" i="2"/>
  <c r="U49" i="2" s="1"/>
  <c r="S37" i="2"/>
  <c r="AH37" i="2"/>
  <c r="W37" i="2"/>
  <c r="W49" i="2" s="1"/>
  <c r="K37" i="2"/>
  <c r="AI37" i="2"/>
  <c r="AA37" i="2"/>
  <c r="E37" i="2"/>
  <c r="D37" i="2"/>
  <c r="P37" i="2"/>
  <c r="H37" i="2"/>
  <c r="AE37" i="2"/>
  <c r="Z37" i="2"/>
  <c r="R37" i="2"/>
  <c r="I37" i="2"/>
  <c r="AI36" i="2"/>
  <c r="J36" i="2"/>
  <c r="N36" i="2"/>
  <c r="W36" i="2"/>
  <c r="C48" i="2"/>
  <c r="D48" i="2" s="1"/>
  <c r="F37" i="2"/>
  <c r="AF37" i="2"/>
  <c r="T37" i="2"/>
  <c r="AC37" i="2"/>
  <c r="AB49" i="2" s="1"/>
  <c r="L37" i="2"/>
  <c r="G37" i="2"/>
  <c r="Y37" i="2"/>
  <c r="L36" i="2"/>
  <c r="P36" i="2"/>
  <c r="T36" i="2"/>
  <c r="AE36" i="2"/>
  <c r="O36" i="2"/>
  <c r="X36" i="2"/>
  <c r="X48" i="2" s="1"/>
  <c r="AC36" i="2"/>
  <c r="Z36" i="2"/>
  <c r="Y48" i="2" s="1"/>
  <c r="T32" i="2"/>
  <c r="Y34" i="2"/>
  <c r="AF34" i="2"/>
  <c r="Z32" i="2"/>
  <c r="G35" i="2"/>
  <c r="AE34" i="2"/>
  <c r="AI32" i="2"/>
  <c r="V34" i="2"/>
  <c r="AI34" i="2"/>
  <c r="L34" i="2"/>
  <c r="U36" i="2"/>
  <c r="AD36" i="2"/>
  <c r="G36" i="2"/>
  <c r="F48" i="2" s="1"/>
  <c r="AH36" i="2"/>
  <c r="I36" i="2"/>
  <c r="K36" i="2"/>
  <c r="R36" i="2"/>
  <c r="D36" i="2"/>
  <c r="N32" i="2"/>
  <c r="P32" i="2"/>
  <c r="U34" i="2"/>
  <c r="N34" i="2"/>
  <c r="O34" i="2"/>
  <c r="R34" i="2"/>
  <c r="Q36" i="2"/>
  <c r="AG36" i="2"/>
  <c r="V36" i="2"/>
  <c r="AA36" i="2"/>
  <c r="H36" i="2"/>
  <c r="AF36" i="2"/>
  <c r="AB36" i="2"/>
  <c r="AH32" i="2"/>
  <c r="R32" i="2"/>
  <c r="AG34" i="2"/>
  <c r="X34" i="2"/>
  <c r="P34" i="2"/>
  <c r="C46" i="2"/>
  <c r="D46" i="2" s="1"/>
  <c r="F35" i="2"/>
  <c r="AE32" i="2"/>
  <c r="D32" i="2"/>
  <c r="W35" i="2"/>
  <c r="G34" i="2"/>
  <c r="Q34" i="2"/>
  <c r="S34" i="2"/>
  <c r="T34" i="2"/>
  <c r="R39" i="2"/>
  <c r="AH39" i="2"/>
  <c r="N39" i="2"/>
  <c r="S39" i="2"/>
  <c r="U33" i="2"/>
  <c r="H35" i="2"/>
  <c r="V35" i="2"/>
  <c r="X35" i="2"/>
  <c r="M32" i="2"/>
  <c r="F32" i="2"/>
  <c r="L32" i="2"/>
  <c r="T35" i="2"/>
  <c r="O35" i="2"/>
  <c r="AF35" i="2"/>
  <c r="Z34" i="2"/>
  <c r="H34" i="2"/>
  <c r="F34" i="2"/>
  <c r="E46" i="2" s="1"/>
  <c r="AB34" i="2"/>
  <c r="AC34" i="2"/>
  <c r="D34" i="2"/>
  <c r="J35" i="2"/>
  <c r="M35" i="2"/>
  <c r="Q35" i="2"/>
  <c r="I33" i="2"/>
  <c r="J39" i="2"/>
  <c r="X39" i="2"/>
  <c r="AB33" i="2"/>
  <c r="J33" i="2"/>
  <c r="U39" i="2"/>
  <c r="T39" i="2"/>
  <c r="E39" i="2"/>
  <c r="AA35" i="2"/>
  <c r="AA47" i="2" s="1"/>
  <c r="P35" i="2"/>
  <c r="C47" i="2"/>
  <c r="D47" i="2" s="1"/>
  <c r="Y35" i="2"/>
  <c r="O33" i="2"/>
  <c r="H33" i="2"/>
  <c r="F39" i="2"/>
  <c r="AB39" i="2"/>
  <c r="AD39" i="2"/>
  <c r="O39" i="2"/>
  <c r="G39" i="2"/>
  <c r="H39" i="2"/>
  <c r="AI39" i="2"/>
  <c r="AG39" i="2"/>
  <c r="AA39" i="2"/>
  <c r="K39" i="2"/>
  <c r="W39" i="2"/>
  <c r="V39" i="2"/>
  <c r="D39" i="2"/>
  <c r="AC32" i="2"/>
  <c r="Q32" i="2"/>
  <c r="AB32" i="2"/>
  <c r="AA32" i="2"/>
  <c r="Z35" i="2"/>
  <c r="S35" i="2"/>
  <c r="S47" i="2" s="1"/>
  <c r="I35" i="2"/>
  <c r="AI35" i="2"/>
  <c r="AC35" i="2"/>
  <c r="AB47" i="2" s="1"/>
  <c r="U35" i="2"/>
  <c r="N35" i="2"/>
  <c r="N47" i="2" s="1"/>
  <c r="AE35" i="2"/>
  <c r="D35" i="2"/>
  <c r="AD34" i="2"/>
  <c r="I34" i="2"/>
  <c r="AA34" i="2"/>
  <c r="M34" i="2"/>
  <c r="AH34" i="2"/>
  <c r="K34" i="2"/>
  <c r="W34" i="2"/>
  <c r="P39" i="2"/>
  <c r="L39" i="2"/>
  <c r="AC39" i="2"/>
  <c r="Y39" i="2"/>
  <c r="X51" i="2" s="1"/>
  <c r="I39" i="2"/>
  <c r="M39" i="2"/>
  <c r="AE39" i="2"/>
  <c r="Z39" i="2"/>
  <c r="AF39" i="2"/>
  <c r="Q39" i="2"/>
  <c r="P38" i="2"/>
  <c r="AG35" i="2"/>
  <c r="E35" i="2"/>
  <c r="R35" i="2"/>
  <c r="AD35" i="2"/>
  <c r="AH35" i="2"/>
  <c r="K35" i="2"/>
  <c r="L35" i="2"/>
  <c r="AH33" i="2"/>
  <c r="V33" i="2"/>
  <c r="K33" i="2"/>
  <c r="L33" i="2"/>
  <c r="Y33" i="2"/>
  <c r="E33" i="2"/>
  <c r="Z33" i="2"/>
  <c r="AE33" i="2"/>
  <c r="T33" i="2"/>
  <c r="AI33" i="2"/>
  <c r="AC33" i="2"/>
  <c r="AB45" i="2" s="1"/>
  <c r="C45" i="2"/>
  <c r="D45" i="2" s="1"/>
  <c r="L38" i="2"/>
  <c r="AA33" i="2"/>
  <c r="F33" i="2"/>
  <c r="AG33" i="2"/>
  <c r="N33" i="2"/>
  <c r="AF33" i="2"/>
  <c r="S33" i="2"/>
  <c r="I38" i="2"/>
  <c r="V38" i="2"/>
  <c r="AC38" i="2"/>
  <c r="AB38" i="2"/>
  <c r="AF40" i="2"/>
  <c r="N38" i="2"/>
  <c r="H38" i="2"/>
  <c r="C50" i="2"/>
  <c r="D50" i="2" s="1"/>
  <c r="Y40" i="2"/>
  <c r="S38" i="2"/>
  <c r="Y38" i="2"/>
  <c r="M38" i="2"/>
  <c r="T38" i="2"/>
  <c r="R40" i="2"/>
  <c r="Q38" i="2"/>
  <c r="R38" i="2"/>
  <c r="AF38" i="2"/>
  <c r="AD38" i="2"/>
  <c r="AD40" i="2"/>
  <c r="Z38" i="2"/>
  <c r="AH38" i="2"/>
  <c r="X38" i="2"/>
  <c r="AI38" i="2"/>
  <c r="J38" i="2"/>
  <c r="K38" i="2"/>
  <c r="AG38" i="2"/>
  <c r="G38" i="2"/>
  <c r="N40" i="2"/>
  <c r="G40" i="2"/>
  <c r="AI40" i="2"/>
  <c r="K40" i="2"/>
  <c r="L40" i="2"/>
  <c r="J40" i="2"/>
  <c r="M40" i="2"/>
  <c r="P40" i="2"/>
  <c r="AE38" i="2"/>
  <c r="W38" i="2"/>
  <c r="F38" i="2"/>
  <c r="AA38" i="2"/>
  <c r="O38" i="2"/>
  <c r="U38" i="2"/>
  <c r="E38" i="2"/>
  <c r="W40" i="2"/>
  <c r="V52" i="2" s="1"/>
  <c r="O40" i="2"/>
  <c r="AE40" i="2"/>
  <c r="C52" i="2"/>
  <c r="D52" i="2" s="1"/>
  <c r="AD32" i="2"/>
  <c r="I32" i="2"/>
  <c r="Y32" i="2"/>
  <c r="V32" i="2"/>
  <c r="G32" i="2"/>
  <c r="H32" i="2"/>
  <c r="U32" i="2"/>
  <c r="J32" i="2"/>
  <c r="Q40" i="2"/>
  <c r="I40" i="2"/>
  <c r="X40" i="2"/>
  <c r="AA40" i="2"/>
  <c r="AB40" i="2"/>
  <c r="AG40" i="2"/>
  <c r="H40" i="2"/>
  <c r="E40" i="2"/>
  <c r="D40" i="2"/>
  <c r="Q33" i="2"/>
  <c r="AD33" i="2"/>
  <c r="G33" i="2"/>
  <c r="X33" i="2"/>
  <c r="W33" i="2"/>
  <c r="P33" i="2"/>
  <c r="R33" i="2"/>
  <c r="AG32" i="2"/>
  <c r="K32" i="2"/>
  <c r="AF32" i="2"/>
  <c r="S32" i="2"/>
  <c r="X32" i="2"/>
  <c r="W32" i="2"/>
  <c r="E32" i="2"/>
  <c r="O32" i="2"/>
  <c r="T40" i="2"/>
  <c r="S40" i="2"/>
  <c r="Z40" i="2"/>
  <c r="F40" i="2"/>
  <c r="AC40" i="2"/>
  <c r="AH40" i="2"/>
  <c r="U40" i="2"/>
  <c r="U52" i="2" s="1"/>
  <c r="N49" i="2"/>
  <c r="E48" i="2"/>
  <c r="K49" i="2" l="1"/>
  <c r="Y47" i="2"/>
  <c r="R46" i="2"/>
  <c r="U51" i="2"/>
  <c r="O47" i="2"/>
  <c r="Y51" i="2"/>
  <c r="S48" i="2"/>
  <c r="AF49" i="2"/>
  <c r="I45" i="2"/>
  <c r="G50" i="2"/>
  <c r="AG49" i="2"/>
  <c r="Q49" i="2"/>
  <c r="O49" i="2"/>
  <c r="M49" i="2"/>
  <c r="R49" i="2"/>
  <c r="X49" i="2"/>
  <c r="J46" i="2"/>
  <c r="I46" i="2"/>
  <c r="I50" i="2"/>
  <c r="U50" i="2"/>
  <c r="AC50" i="2"/>
  <c r="R48" i="2"/>
  <c r="M48" i="2"/>
  <c r="L48" i="2"/>
  <c r="J49" i="2"/>
  <c r="T49" i="2"/>
  <c r="I49" i="2"/>
  <c r="AD49" i="2"/>
  <c r="Z49" i="2"/>
  <c r="P49" i="2"/>
  <c r="H49" i="2"/>
  <c r="AA49" i="2"/>
  <c r="I48" i="2"/>
  <c r="G49" i="2"/>
  <c r="AH49" i="2"/>
  <c r="Y49" i="2"/>
  <c r="AE48" i="2"/>
  <c r="AH48" i="2"/>
  <c r="AE49" i="2"/>
  <c r="S49" i="2"/>
  <c r="V49" i="2"/>
  <c r="N48" i="2"/>
  <c r="L49" i="2"/>
  <c r="J48" i="2"/>
  <c r="T48" i="2"/>
  <c r="X46" i="2"/>
  <c r="O48" i="2"/>
  <c r="W48" i="2"/>
  <c r="V48" i="2"/>
  <c r="T44" i="2"/>
  <c r="Y44" i="2"/>
  <c r="Z44" i="2"/>
  <c r="F49" i="2"/>
  <c r="AC49" i="2"/>
  <c r="E49" i="2"/>
  <c r="P48" i="2"/>
  <c r="Y46" i="2"/>
  <c r="Z48" i="2"/>
  <c r="G48" i="2"/>
  <c r="AC48" i="2"/>
  <c r="G47" i="2"/>
  <c r="P46" i="2"/>
  <c r="K48" i="2"/>
  <c r="F47" i="2"/>
  <c r="L51" i="2"/>
  <c r="AG47" i="2"/>
  <c r="AA48" i="2"/>
  <c r="AB48" i="2"/>
  <c r="U48" i="2"/>
  <c r="AD44" i="2"/>
  <c r="AH51" i="2"/>
  <c r="R51" i="2"/>
  <c r="N44" i="2"/>
  <c r="E47" i="2"/>
  <c r="M46" i="2"/>
  <c r="N45" i="2"/>
  <c r="AD51" i="2"/>
  <c r="H47" i="2"/>
  <c r="AG51" i="2"/>
  <c r="H45" i="2"/>
  <c r="M44" i="2"/>
  <c r="Q51" i="2"/>
  <c r="AF46" i="2"/>
  <c r="N46" i="2"/>
  <c r="AE46" i="2"/>
  <c r="R44" i="2"/>
  <c r="X47" i="2"/>
  <c r="V47" i="2"/>
  <c r="O46" i="2"/>
  <c r="AH44" i="2"/>
  <c r="Q46" i="2"/>
  <c r="AG48" i="2"/>
  <c r="U46" i="2"/>
  <c r="Q48" i="2"/>
  <c r="K44" i="2"/>
  <c r="H48" i="2"/>
  <c r="AH46" i="2"/>
  <c r="AD46" i="2"/>
  <c r="AF48" i="2"/>
  <c r="AE44" i="2"/>
  <c r="AA45" i="2"/>
  <c r="W46" i="2"/>
  <c r="Z46" i="2"/>
  <c r="S51" i="2"/>
  <c r="S46" i="2"/>
  <c r="W47" i="2"/>
  <c r="AD48" i="2"/>
  <c r="P44" i="2"/>
  <c r="T46" i="2"/>
  <c r="F51" i="2"/>
  <c r="M51" i="2"/>
  <c r="AG45" i="2"/>
  <c r="I47" i="2"/>
  <c r="F46" i="2"/>
  <c r="AF47" i="2"/>
  <c r="N51" i="2"/>
  <c r="X45" i="2"/>
  <c r="U47" i="2"/>
  <c r="Q44" i="2"/>
  <c r="M47" i="2"/>
  <c r="G45" i="2"/>
  <c r="P50" i="2"/>
  <c r="H50" i="2"/>
  <c r="S45" i="2"/>
  <c r="Y45" i="2"/>
  <c r="J45" i="2"/>
  <c r="J47" i="2"/>
  <c r="AE51" i="2"/>
  <c r="I51" i="2"/>
  <c r="O51" i="2"/>
  <c r="AB44" i="2"/>
  <c r="J51" i="2"/>
  <c r="G51" i="2"/>
  <c r="AA51" i="2"/>
  <c r="H46" i="2"/>
  <c r="T45" i="2"/>
  <c r="K46" i="2"/>
  <c r="F44" i="2"/>
  <c r="AG46" i="2"/>
  <c r="E44" i="2"/>
  <c r="O45" i="2"/>
  <c r="AF50" i="2"/>
  <c r="S50" i="2"/>
  <c r="AF45" i="2"/>
  <c r="AH45" i="2"/>
  <c r="AE47" i="2"/>
  <c r="P47" i="2"/>
  <c r="AB46" i="2"/>
  <c r="L44" i="2"/>
  <c r="U45" i="2"/>
  <c r="P51" i="2"/>
  <c r="M45" i="2"/>
  <c r="F52" i="2"/>
  <c r="Z52" i="2"/>
  <c r="T50" i="2"/>
  <c r="G46" i="2"/>
  <c r="AF51" i="2"/>
  <c r="K50" i="2"/>
  <c r="AH47" i="2"/>
  <c r="Z51" i="2"/>
  <c r="E51" i="2"/>
  <c r="V46" i="2"/>
  <c r="AD47" i="2"/>
  <c r="K52" i="2"/>
  <c r="Q47" i="2"/>
  <c r="AC46" i="2"/>
  <c r="V51" i="2"/>
  <c r="AA44" i="2"/>
  <c r="T51" i="2"/>
  <c r="Q52" i="2"/>
  <c r="AB51" i="2"/>
  <c r="Z47" i="2"/>
  <c r="Y52" i="2"/>
  <c r="AA46" i="2"/>
  <c r="AC47" i="2"/>
  <c r="L46" i="2"/>
  <c r="V45" i="2"/>
  <c r="AH50" i="2"/>
  <c r="X50" i="2"/>
  <c r="E45" i="2"/>
  <c r="K45" i="2"/>
  <c r="K47" i="2"/>
  <c r="K51" i="2"/>
  <c r="R47" i="2"/>
  <c r="AC51" i="2"/>
  <c r="L47" i="2"/>
  <c r="T47" i="2"/>
  <c r="W50" i="2"/>
  <c r="AE45" i="2"/>
  <c r="H51" i="2"/>
  <c r="AC45" i="2"/>
  <c r="G52" i="2"/>
  <c r="W52" i="2"/>
  <c r="N50" i="2"/>
  <c r="AD50" i="2"/>
  <c r="L50" i="2"/>
  <c r="AA50" i="2"/>
  <c r="L45" i="2"/>
  <c r="W51" i="2"/>
  <c r="R45" i="2"/>
  <c r="J44" i="2"/>
  <c r="AD52" i="2"/>
  <c r="Z45" i="2"/>
  <c r="P52" i="2"/>
  <c r="J50" i="2"/>
  <c r="R52" i="2"/>
  <c r="M52" i="2"/>
  <c r="Z50" i="2"/>
  <c r="X44" i="2"/>
  <c r="N52" i="2"/>
  <c r="L52" i="2"/>
  <c r="AH52" i="2"/>
  <c r="AB50" i="2"/>
  <c r="AC44" i="2"/>
  <c r="O44" i="2"/>
  <c r="AF52" i="2"/>
  <c r="M50" i="2"/>
  <c r="O52" i="2"/>
  <c r="AD45" i="2"/>
  <c r="O50" i="2"/>
  <c r="V44" i="2"/>
  <c r="R50" i="2"/>
  <c r="Q50" i="2"/>
  <c r="F50" i="2"/>
  <c r="X52" i="2"/>
  <c r="AA52" i="2"/>
  <c r="Y50" i="2"/>
  <c r="AE50" i="2"/>
  <c r="AC52" i="2"/>
  <c r="J52" i="2"/>
  <c r="V50" i="2"/>
  <c r="AE52" i="2"/>
  <c r="F45" i="2"/>
  <c r="S52" i="2"/>
  <c r="W44" i="2"/>
  <c r="AF44" i="2"/>
  <c r="P45" i="2"/>
  <c r="H52" i="2"/>
  <c r="G44" i="2"/>
  <c r="H44" i="2"/>
  <c r="AG50" i="2"/>
  <c r="E52" i="2"/>
  <c r="E50" i="2"/>
  <c r="T52" i="2"/>
  <c r="AB52" i="2"/>
  <c r="S44" i="2"/>
  <c r="U44" i="2"/>
  <c r="I44" i="2"/>
  <c r="AG44" i="2"/>
  <c r="AG52" i="2"/>
  <c r="W45" i="2"/>
  <c r="Q45" i="2"/>
  <c r="I52" i="2"/>
</calcChain>
</file>

<file path=xl/sharedStrings.xml><?xml version="1.0" encoding="utf-8"?>
<sst xmlns="http://schemas.openxmlformats.org/spreadsheetml/2006/main" count="33" uniqueCount="32">
  <si>
    <t>Id</t>
  </si>
  <si>
    <t>项目日程表</t>
  </si>
  <si>
    <t>显示具有可滚动日程表的项目活动的图表位于此单元格中。</t>
  </si>
  <si>
    <t xml:space="preserve">输入开始日期： </t>
  </si>
  <si>
    <t>活动</t>
  </si>
  <si>
    <t>项目开始</t>
  </si>
  <si>
    <t>里程碑 1</t>
  </si>
  <si>
    <t>里程碑 2</t>
  </si>
  <si>
    <t>里程碑 3</t>
  </si>
  <si>
    <t>里程碑 4</t>
  </si>
  <si>
    <t>里程碑 5</t>
  </si>
  <si>
    <t>里程碑 6</t>
  </si>
  <si>
    <t>里程碑 7</t>
  </si>
  <si>
    <t>里程碑 8</t>
  </si>
  <si>
    <t>里程碑 9</t>
  </si>
  <si>
    <t>里程碑 10</t>
  </si>
  <si>
    <t>项目结束</t>
  </si>
  <si>
    <t>开始时间</t>
  </si>
  <si>
    <t>结束时间</t>
  </si>
  <si>
    <t>备注</t>
  </si>
  <si>
    <t>***此工作表应继续保持隐藏状态***</t>
  </si>
  <si>
    <t>位置</t>
  </si>
  <si>
    <t>系列</t>
  </si>
  <si>
    <t>今天：</t>
  </si>
  <si>
    <t>行数</t>
  </si>
  <si>
    <t>窗口活动：</t>
  </si>
  <si>
    <t>Calc 窗口开始</t>
  </si>
  <si>
    <t>偏移</t>
  </si>
  <si>
    <t>开始</t>
  </si>
  <si>
    <t>窗口</t>
  </si>
  <si>
    <t>活动 ID</t>
  </si>
  <si>
    <t>当前日期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</si>
</sst>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_(&quot;$&quot;* #,##0_);_(&quot;$&quot;* \(#,##0\);_(&quot;$&quot;* &quot;-&quot;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* #,##0.00_);_(* \(#,##0.00\);_(* &quot;-&quot;??_);_(@_)"/>
    <numFmt numFmtId="180" formatCode="[$-F800]dddd\,\ mmmm\ dd\,\ yyyy"/>
  </numFmts>
  <fonts count="20" x14ac:knownFonts="1">
    <font>
      <sz val="11"/>
      <color theme="3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sz val="11"/>
      <color rgb="FF9C0006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sz val="11"/>
      <color theme="3"/>
      <name val="Microsoft YaHei UI"/>
      <family val="2"/>
      <charset val="134"/>
    </font>
    <font>
      <i/>
      <sz val="11"/>
      <color rgb="FF7F7F7F"/>
      <name val="Microsoft YaHei UI"/>
      <family val="2"/>
      <charset val="134"/>
    </font>
    <font>
      <sz val="11"/>
      <color rgb="FF006100"/>
      <name val="Microsoft YaHei UI"/>
      <family val="2"/>
      <charset val="134"/>
    </font>
    <font>
      <b/>
      <sz val="15"/>
      <color theme="3"/>
      <name val="Microsoft YaHei UI"/>
      <family val="2"/>
      <charset val="134"/>
    </font>
    <font>
      <b/>
      <sz val="11"/>
      <color theme="3"/>
      <name val="Microsoft YaHei UI"/>
      <family val="2"/>
      <charset val="134"/>
    </font>
    <font>
      <sz val="12"/>
      <color theme="3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sz val="11"/>
      <color rgb="FF9C5700"/>
      <name val="Microsoft YaHei UI"/>
      <family val="2"/>
      <charset val="134"/>
    </font>
    <font>
      <b/>
      <sz val="11"/>
      <color rgb="FF3F3F3F"/>
      <name val="Microsoft YaHei UI"/>
      <family val="2"/>
      <charset val="134"/>
    </font>
    <font>
      <sz val="30"/>
      <color theme="0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9"/>
      <name val="Microsoft YaHei UI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39994506668294322"/>
      </bottom>
      <diagonal/>
    </border>
    <border>
      <left/>
      <right/>
      <top style="thick">
        <color theme="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horizontal="left" vertical="center" wrapText="1" indent="1"/>
    </xf>
    <xf numFmtId="0" fontId="16" fillId="3" borderId="1" applyNumberFormat="0" applyProtection="0">
      <alignment horizontal="left" vertical="center"/>
    </xf>
    <xf numFmtId="0" fontId="9" fillId="0" borderId="0" applyNumberFormat="0" applyFill="0" applyAlignment="0" applyProtection="0"/>
    <xf numFmtId="0" fontId="11" fillId="0" borderId="2" applyNumberFormat="0" applyFill="0" applyAlignment="0" applyProtection="0"/>
    <xf numFmtId="0" fontId="6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2" fillId="8" borderId="0" applyNumberFormat="0" applyBorder="0" applyAlignment="0" applyProtection="0"/>
    <xf numFmtId="0" fontId="10" fillId="11" borderId="0" applyNumberFormat="0" applyAlignment="0" applyProtection="0"/>
    <xf numFmtId="179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" fillId="12" borderId="0" applyNumberFormat="0" applyBorder="0" applyAlignment="0" applyProtection="0"/>
    <xf numFmtId="0" fontId="3" fillId="13" borderId="0" applyNumberFormat="0" applyBorder="0" applyAlignment="0" applyProtection="0"/>
    <xf numFmtId="0" fontId="14" fillId="14" borderId="0" applyNumberFormat="0" applyBorder="0" applyAlignment="0" applyProtection="0"/>
    <xf numFmtId="0" fontId="12" fillId="15" borderId="4" applyNumberFormat="0" applyAlignment="0" applyProtection="0"/>
    <xf numFmtId="0" fontId="15" fillId="16" borderId="5" applyNumberFormat="0" applyAlignment="0" applyProtection="0"/>
    <xf numFmtId="0" fontId="4" fillId="16" borderId="4" applyNumberFormat="0" applyAlignment="0" applyProtection="0"/>
    <xf numFmtId="0" fontId="13" fillId="0" borderId="6" applyNumberFormat="0" applyFill="0" applyAlignment="0" applyProtection="0"/>
    <xf numFmtId="0" fontId="5" fillId="17" borderId="7" applyNumberFormat="0" applyAlignment="0" applyProtection="0"/>
    <xf numFmtId="0" fontId="18" fillId="0" borderId="0" applyNumberFormat="0" applyFill="0" applyBorder="0" applyAlignment="0" applyProtection="0"/>
    <xf numFmtId="0" fontId="6" fillId="18" borderId="8" applyNumberFormat="0" applyFont="0" applyAlignment="0" applyProtection="0"/>
    <xf numFmtId="0" fontId="7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21">
    <xf numFmtId="0" fontId="0" fillId="0" borderId="0" xfId="0">
      <alignment horizontal="left" vertical="center" wrapText="1" indent="1"/>
    </xf>
    <xf numFmtId="14" fontId="0" fillId="0" borderId="0" xfId="0" applyNumberFormat="1">
      <alignment horizontal="left" vertical="center" wrapText="1" indent="1"/>
    </xf>
    <xf numFmtId="16" fontId="0" fillId="0" borderId="0" xfId="0" applyNumberFormat="1">
      <alignment horizontal="left" vertical="center" wrapText="1" indent="1"/>
    </xf>
    <xf numFmtId="0" fontId="0" fillId="2" borderId="0" xfId="0" applyFill="1" applyProtection="1">
      <alignment horizontal="left" vertical="center" wrapText="1" indent="1"/>
    </xf>
    <xf numFmtId="0" fontId="0" fillId="0" borderId="0" xfId="0" applyProtection="1">
      <alignment horizontal="left" vertical="center" wrapText="1" indent="1"/>
    </xf>
    <xf numFmtId="0" fontId="0" fillId="0" borderId="0" xfId="0" applyFont="1" applyFill="1" applyBorder="1" applyProtection="1">
      <alignment horizontal="left" vertical="center" wrapText="1" indent="1"/>
    </xf>
    <xf numFmtId="0" fontId="0" fillId="0" borderId="0" xfId="0" applyFont="1" applyFill="1" applyBorder="1" applyAlignment="1" applyProtection="1">
      <alignment horizontal="left" vertical="center" wrapText="1" indent="1"/>
    </xf>
    <xf numFmtId="0" fontId="16" fillId="3" borderId="1" xfId="1">
      <alignment horizontal="left" vertical="center"/>
    </xf>
    <xf numFmtId="0" fontId="16" fillId="3" borderId="1" xfId="1" applyProtection="1">
      <alignment horizontal="left" vertical="center"/>
    </xf>
    <xf numFmtId="0" fontId="0" fillId="0" borderId="0" xfId="0" applyAlignment="1" applyProtection="1">
      <alignment vertical="center"/>
    </xf>
    <xf numFmtId="0" fontId="0" fillId="0" borderId="0" xfId="0" applyFill="1" applyAlignment="1" applyProtection="1">
      <alignment vertical="center"/>
    </xf>
    <xf numFmtId="0" fontId="9" fillId="0" borderId="0" xfId="2" applyFill="1" applyBorder="1" applyAlignment="1" applyProtection="1">
      <alignment horizontal="right" vertical="center"/>
    </xf>
    <xf numFmtId="0" fontId="0" fillId="0" borderId="0" xfId="3" applyFont="1" applyFill="1" applyBorder="1" applyAlignment="1" applyProtection="1">
      <alignment horizontal="left" vertical="center" indent="1"/>
    </xf>
    <xf numFmtId="14" fontId="0" fillId="0" borderId="0" xfId="0" applyNumberFormat="1" applyProtection="1">
      <alignment horizontal="left" vertical="center" wrapText="1" indent="1"/>
    </xf>
    <xf numFmtId="180" fontId="0" fillId="0" borderId="0" xfId="0" applyNumberFormat="1">
      <alignment horizontal="left" vertical="center" wrapText="1" indent="1"/>
    </xf>
    <xf numFmtId="14" fontId="0" fillId="0" borderId="0" xfId="0" applyNumberFormat="1">
      <alignment horizontal="left" vertical="center" wrapText="1" indent="1"/>
    </xf>
    <xf numFmtId="14" fontId="0" fillId="0" borderId="0" xfId="0" applyNumberFormat="1">
      <alignment horizontal="left" vertical="center" wrapText="1" indent="1"/>
    </xf>
    <xf numFmtId="180" fontId="10" fillId="11" borderId="0" xfId="13" applyNumberFormat="1" applyAlignment="1" applyProtection="1">
      <alignment horizontal="center" vertical="center"/>
    </xf>
    <xf numFmtId="180" fontId="0" fillId="0" borderId="0" xfId="0" applyNumberFormat="1" applyFont="1" applyFill="1" applyBorder="1" applyAlignment="1" applyProtection="1">
      <alignment horizontal="left" vertical="center" indent="1"/>
    </xf>
    <xf numFmtId="0" fontId="16" fillId="3" borderId="1" xfId="1" applyAlignment="1" applyProtection="1">
      <alignment horizontal="left" vertical="center"/>
    </xf>
    <xf numFmtId="0" fontId="11" fillId="0" borderId="3" xfId="3" applyBorder="1" applyAlignment="1" applyProtection="1">
      <alignment horizontal="center" vertical="center"/>
    </xf>
  </cellXfs>
  <cellStyles count="47">
    <cellStyle name="20% - 着色 1" xfId="32" builtinId="30" customBuiltin="1"/>
    <cellStyle name="20% - 着色 2" xfId="36" builtinId="34" customBuiltin="1"/>
    <cellStyle name="20% - 着色 3" xfId="6" builtinId="38" customBuiltin="1"/>
    <cellStyle name="20% - 着色 4" xfId="10" builtinId="42" customBuiltin="1"/>
    <cellStyle name="20% - 着色 5" xfId="40" builtinId="46" customBuiltin="1"/>
    <cellStyle name="20% - 着色 6" xfId="44" builtinId="50" customBuiltin="1"/>
    <cellStyle name="40% - 着色 1" xfId="33" builtinId="31" customBuiltin="1"/>
    <cellStyle name="40% - 着色 2" xfId="37" builtinId="35" customBuiltin="1"/>
    <cellStyle name="40% - 着色 3" xfId="7" builtinId="39" customBuiltin="1"/>
    <cellStyle name="40% - 着色 4" xfId="11" builtinId="43" customBuiltin="1"/>
    <cellStyle name="40% - 着色 5" xfId="41" builtinId="47" customBuiltin="1"/>
    <cellStyle name="40% - 着色 6" xfId="45" builtinId="51" customBuiltin="1"/>
    <cellStyle name="60% - 着色 1" xfId="34" builtinId="32" customBuiltin="1"/>
    <cellStyle name="60% - 着色 2" xfId="38" builtinId="36" customBuiltin="1"/>
    <cellStyle name="60% - 着色 3" xfId="8" builtinId="40" customBuiltin="1"/>
    <cellStyle name="60% - 着色 4" xfId="12" builtinId="44" customBuiltin="1"/>
    <cellStyle name="60% - 着色 5" xfId="42" builtinId="48" customBuiltin="1"/>
    <cellStyle name="60% - 着色 6" xfId="46" builtinId="52" customBuiltin="1"/>
    <cellStyle name="百分比" xfId="18" builtinId="5" customBuiltin="1"/>
    <cellStyle name="标题" xfId="1" builtinId="15" customBuiltin="1"/>
    <cellStyle name="标题 1" xfId="2" builtinId="16" customBuiltin="1"/>
    <cellStyle name="标题 2" xfId="13" builtinId="17" customBuiltin="1"/>
    <cellStyle name="标题 3" xfId="3" builtinId="18" customBuiltin="1"/>
    <cellStyle name="标题 4" xfId="4" builtinId="19" customBuiltin="1"/>
    <cellStyle name="差" xfId="20" builtinId="27" customBuiltin="1"/>
    <cellStyle name="常规" xfId="0" builtinId="0" customBuiltin="1"/>
    <cellStyle name="好" xfId="19" builtinId="26" customBuiltin="1"/>
    <cellStyle name="汇总" xfId="30" builtinId="25" customBuiltin="1"/>
    <cellStyle name="货币" xfId="16" builtinId="4" customBuiltin="1"/>
    <cellStyle name="货币[0]" xfId="17" builtinId="7" customBuiltin="1"/>
    <cellStyle name="计算" xfId="24" builtinId="22" customBuiltin="1"/>
    <cellStyle name="检查单元格" xfId="26" builtinId="23" customBuiltin="1"/>
    <cellStyle name="解释性文本" xfId="29" builtinId="53" customBuiltin="1"/>
    <cellStyle name="警告文本" xfId="27" builtinId="11" customBuiltin="1"/>
    <cellStyle name="链接单元格" xfId="25" builtinId="24" customBuiltin="1"/>
    <cellStyle name="千位分隔" xfId="14" builtinId="3" customBuiltin="1"/>
    <cellStyle name="千位分隔[0]" xfId="15" builtinId="6" customBuiltin="1"/>
    <cellStyle name="适中" xfId="21" builtinId="28" customBuiltin="1"/>
    <cellStyle name="输出" xfId="23" builtinId="21" customBuiltin="1"/>
    <cellStyle name="输入" xfId="22" builtinId="20" customBuiltin="1"/>
    <cellStyle name="着色 1" xfId="31" builtinId="29" customBuiltin="1"/>
    <cellStyle name="着色 2" xfId="35" builtinId="33" customBuiltin="1"/>
    <cellStyle name="着色 3" xfId="5" builtinId="37" customBuiltin="1"/>
    <cellStyle name="着色 4" xfId="9" builtinId="41" customBuiltin="1"/>
    <cellStyle name="着色 5" xfId="39" builtinId="45" customBuiltin="1"/>
    <cellStyle name="着色 6" xfId="43" builtinId="49" customBuiltin="1"/>
    <cellStyle name="注释" xfId="28" builtinId="10" customBuiltin="1"/>
  </cellStyles>
  <dxfs count="6">
    <dxf>
      <numFmt numFmtId="180" formatCode="[$-F800]dddd\,\ mmmm\ dd\,\ yyyy"/>
    </dxf>
    <dxf>
      <numFmt numFmtId="180" formatCode="[$-F800]dddd\,\ mmmm\ dd\,\ yyyy"/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项目日程表" pivot="0" count="4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calcs!$B$32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[$-F800]dddd\,\ mmmm\ dd\,\ yyyy</c:formatCode>
                <c:ptCount val="30"/>
                <c:pt idx="0">
                  <c:v>43342</c:v>
                </c:pt>
                <c:pt idx="1">
                  <c:v>43343</c:v>
                </c:pt>
                <c:pt idx="2">
                  <c:v>43344</c:v>
                </c:pt>
                <c:pt idx="3">
                  <c:v>43345</c:v>
                </c:pt>
                <c:pt idx="4">
                  <c:v>43346</c:v>
                </c:pt>
                <c:pt idx="5">
                  <c:v>43347</c:v>
                </c:pt>
                <c:pt idx="6">
                  <c:v>43348</c:v>
                </c:pt>
                <c:pt idx="7">
                  <c:v>43349</c:v>
                </c:pt>
                <c:pt idx="8">
                  <c:v>43350</c:v>
                </c:pt>
                <c:pt idx="9">
                  <c:v>43351</c:v>
                </c:pt>
                <c:pt idx="10">
                  <c:v>43352</c:v>
                </c:pt>
                <c:pt idx="11">
                  <c:v>43353</c:v>
                </c:pt>
                <c:pt idx="12">
                  <c:v>43354</c:v>
                </c:pt>
                <c:pt idx="13">
                  <c:v>43355</c:v>
                </c:pt>
                <c:pt idx="14">
                  <c:v>43356</c:v>
                </c:pt>
                <c:pt idx="15">
                  <c:v>43357</c:v>
                </c:pt>
                <c:pt idx="16">
                  <c:v>43358</c:v>
                </c:pt>
                <c:pt idx="17">
                  <c:v>43359</c:v>
                </c:pt>
                <c:pt idx="18">
                  <c:v>43360</c:v>
                </c:pt>
                <c:pt idx="19">
                  <c:v>43361</c:v>
                </c:pt>
                <c:pt idx="20">
                  <c:v>43362</c:v>
                </c:pt>
                <c:pt idx="21">
                  <c:v>43363</c:v>
                </c:pt>
                <c:pt idx="22">
                  <c:v>43364</c:v>
                </c:pt>
                <c:pt idx="23">
                  <c:v>43365</c:v>
                </c:pt>
                <c:pt idx="24">
                  <c:v>43366</c:v>
                </c:pt>
                <c:pt idx="25">
                  <c:v>43367</c:v>
                </c:pt>
                <c:pt idx="26">
                  <c:v>43368</c:v>
                </c:pt>
                <c:pt idx="27">
                  <c:v>43369</c:v>
                </c:pt>
                <c:pt idx="28">
                  <c:v>43370</c:v>
                </c:pt>
                <c:pt idx="29">
                  <c:v>43371</c:v>
                </c:pt>
              </c:numCache>
            </c:numRef>
          </c:cat>
          <c:val>
            <c:numRef>
              <c:f>calcs!$E$32:$AH$32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F5-4A80-B45A-1EC1F78D8AA5}"/>
            </c:ext>
          </c:extLst>
        </c:ser>
        <c:ser>
          <c:idx val="5"/>
          <c:order val="1"/>
          <c:tx>
            <c:strRef>
              <c:f>calcs!$D$44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F5-4A80-B45A-1EC1F78D8AA5}"/>
            </c:ext>
          </c:extLst>
        </c:ser>
        <c:ser>
          <c:idx val="1"/>
          <c:order val="2"/>
          <c:tx>
            <c:strRef>
              <c:f>calcs!$B$33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</c:spPr>
          </c:marker>
          <c:cat>
            <c:numRef>
              <c:f>calcs!$E$31:$AH$31</c:f>
              <c:numCache>
                <c:formatCode>[$-F800]dddd\,\ mmmm\ dd\,\ yyyy</c:formatCode>
                <c:ptCount val="30"/>
                <c:pt idx="0">
                  <c:v>43342</c:v>
                </c:pt>
                <c:pt idx="1">
                  <c:v>43343</c:v>
                </c:pt>
                <c:pt idx="2">
                  <c:v>43344</c:v>
                </c:pt>
                <c:pt idx="3">
                  <c:v>43345</c:v>
                </c:pt>
                <c:pt idx="4">
                  <c:v>43346</c:v>
                </c:pt>
                <c:pt idx="5">
                  <c:v>43347</c:v>
                </c:pt>
                <c:pt idx="6">
                  <c:v>43348</c:v>
                </c:pt>
                <c:pt idx="7">
                  <c:v>43349</c:v>
                </c:pt>
                <c:pt idx="8">
                  <c:v>43350</c:v>
                </c:pt>
                <c:pt idx="9">
                  <c:v>43351</c:v>
                </c:pt>
                <c:pt idx="10">
                  <c:v>43352</c:v>
                </c:pt>
                <c:pt idx="11">
                  <c:v>43353</c:v>
                </c:pt>
                <c:pt idx="12">
                  <c:v>43354</c:v>
                </c:pt>
                <c:pt idx="13">
                  <c:v>43355</c:v>
                </c:pt>
                <c:pt idx="14">
                  <c:v>43356</c:v>
                </c:pt>
                <c:pt idx="15">
                  <c:v>43357</c:v>
                </c:pt>
                <c:pt idx="16">
                  <c:v>43358</c:v>
                </c:pt>
                <c:pt idx="17">
                  <c:v>43359</c:v>
                </c:pt>
                <c:pt idx="18">
                  <c:v>43360</c:v>
                </c:pt>
                <c:pt idx="19">
                  <c:v>43361</c:v>
                </c:pt>
                <c:pt idx="20">
                  <c:v>43362</c:v>
                </c:pt>
                <c:pt idx="21">
                  <c:v>43363</c:v>
                </c:pt>
                <c:pt idx="22">
                  <c:v>43364</c:v>
                </c:pt>
                <c:pt idx="23">
                  <c:v>43365</c:v>
                </c:pt>
                <c:pt idx="24">
                  <c:v>43366</c:v>
                </c:pt>
                <c:pt idx="25">
                  <c:v>43367</c:v>
                </c:pt>
                <c:pt idx="26">
                  <c:v>43368</c:v>
                </c:pt>
                <c:pt idx="27">
                  <c:v>43369</c:v>
                </c:pt>
                <c:pt idx="28">
                  <c:v>43370</c:v>
                </c:pt>
                <c:pt idx="29">
                  <c:v>43371</c:v>
                </c:pt>
              </c:numCache>
            </c:numRef>
          </c:cat>
          <c:val>
            <c:numRef>
              <c:f>calcs!$E$33:$AH$33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F5-4A80-B45A-1EC1F78D8AA5}"/>
            </c:ext>
          </c:extLst>
        </c:ser>
        <c:ser>
          <c:idx val="6"/>
          <c:order val="3"/>
          <c:tx>
            <c:strRef>
              <c:f>calcs!$D$45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F5-4A80-B45A-1EC1F78D8AA5}"/>
            </c:ext>
          </c:extLst>
        </c:ser>
        <c:ser>
          <c:idx val="2"/>
          <c:order val="4"/>
          <c:tx>
            <c:strRef>
              <c:f>calcs!$B$34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[$-F800]dddd\,\ mmmm\ dd\,\ yyyy</c:formatCode>
                <c:ptCount val="30"/>
                <c:pt idx="0">
                  <c:v>43342</c:v>
                </c:pt>
                <c:pt idx="1">
                  <c:v>43343</c:v>
                </c:pt>
                <c:pt idx="2">
                  <c:v>43344</c:v>
                </c:pt>
                <c:pt idx="3">
                  <c:v>43345</c:v>
                </c:pt>
                <c:pt idx="4">
                  <c:v>43346</c:v>
                </c:pt>
                <c:pt idx="5">
                  <c:v>43347</c:v>
                </c:pt>
                <c:pt idx="6">
                  <c:v>43348</c:v>
                </c:pt>
                <c:pt idx="7">
                  <c:v>43349</c:v>
                </c:pt>
                <c:pt idx="8">
                  <c:v>43350</c:v>
                </c:pt>
                <c:pt idx="9">
                  <c:v>43351</c:v>
                </c:pt>
                <c:pt idx="10">
                  <c:v>43352</c:v>
                </c:pt>
                <c:pt idx="11">
                  <c:v>43353</c:v>
                </c:pt>
                <c:pt idx="12">
                  <c:v>43354</c:v>
                </c:pt>
                <c:pt idx="13">
                  <c:v>43355</c:v>
                </c:pt>
                <c:pt idx="14">
                  <c:v>43356</c:v>
                </c:pt>
                <c:pt idx="15">
                  <c:v>43357</c:v>
                </c:pt>
                <c:pt idx="16">
                  <c:v>43358</c:v>
                </c:pt>
                <c:pt idx="17">
                  <c:v>43359</c:v>
                </c:pt>
                <c:pt idx="18">
                  <c:v>43360</c:v>
                </c:pt>
                <c:pt idx="19">
                  <c:v>43361</c:v>
                </c:pt>
                <c:pt idx="20">
                  <c:v>43362</c:v>
                </c:pt>
                <c:pt idx="21">
                  <c:v>43363</c:v>
                </c:pt>
                <c:pt idx="22">
                  <c:v>43364</c:v>
                </c:pt>
                <c:pt idx="23">
                  <c:v>43365</c:v>
                </c:pt>
                <c:pt idx="24">
                  <c:v>43366</c:v>
                </c:pt>
                <c:pt idx="25">
                  <c:v>43367</c:v>
                </c:pt>
                <c:pt idx="26">
                  <c:v>43368</c:v>
                </c:pt>
                <c:pt idx="27">
                  <c:v>43369</c:v>
                </c:pt>
                <c:pt idx="28">
                  <c:v>43370</c:v>
                </c:pt>
                <c:pt idx="29">
                  <c:v>43371</c:v>
                </c:pt>
              </c:numCache>
            </c:numRef>
          </c:cat>
          <c:val>
            <c:numRef>
              <c:f>calcs!$E$34:$AH$34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F5-4A80-B45A-1EC1F78D8AA5}"/>
            </c:ext>
          </c:extLst>
        </c:ser>
        <c:ser>
          <c:idx val="7"/>
          <c:order val="5"/>
          <c:tx>
            <c:strRef>
              <c:f>calcs!$D$46</c:f>
              <c:strCache>
                <c:ptCount val="1"/>
                <c:pt idx="0">
                  <c:v>#N/A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F5-4A80-B45A-1EC1F78D8AA5}"/>
            </c:ext>
          </c:extLst>
        </c:ser>
        <c:ser>
          <c:idx val="3"/>
          <c:order val="6"/>
          <c:tx>
            <c:strRef>
              <c:f>calcs!$B$35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[$-F800]dddd\,\ mmmm\ dd\,\ yyyy</c:formatCode>
                <c:ptCount val="30"/>
                <c:pt idx="0">
                  <c:v>43342</c:v>
                </c:pt>
                <c:pt idx="1">
                  <c:v>43343</c:v>
                </c:pt>
                <c:pt idx="2">
                  <c:v>43344</c:v>
                </c:pt>
                <c:pt idx="3">
                  <c:v>43345</c:v>
                </c:pt>
                <c:pt idx="4">
                  <c:v>43346</c:v>
                </c:pt>
                <c:pt idx="5">
                  <c:v>43347</c:v>
                </c:pt>
                <c:pt idx="6">
                  <c:v>43348</c:v>
                </c:pt>
                <c:pt idx="7">
                  <c:v>43349</c:v>
                </c:pt>
                <c:pt idx="8">
                  <c:v>43350</c:v>
                </c:pt>
                <c:pt idx="9">
                  <c:v>43351</c:v>
                </c:pt>
                <c:pt idx="10">
                  <c:v>43352</c:v>
                </c:pt>
                <c:pt idx="11">
                  <c:v>43353</c:v>
                </c:pt>
                <c:pt idx="12">
                  <c:v>43354</c:v>
                </c:pt>
                <c:pt idx="13">
                  <c:v>43355</c:v>
                </c:pt>
                <c:pt idx="14">
                  <c:v>43356</c:v>
                </c:pt>
                <c:pt idx="15">
                  <c:v>43357</c:v>
                </c:pt>
                <c:pt idx="16">
                  <c:v>43358</c:v>
                </c:pt>
                <c:pt idx="17">
                  <c:v>43359</c:v>
                </c:pt>
                <c:pt idx="18">
                  <c:v>43360</c:v>
                </c:pt>
                <c:pt idx="19">
                  <c:v>43361</c:v>
                </c:pt>
                <c:pt idx="20">
                  <c:v>43362</c:v>
                </c:pt>
                <c:pt idx="21">
                  <c:v>43363</c:v>
                </c:pt>
                <c:pt idx="22">
                  <c:v>43364</c:v>
                </c:pt>
                <c:pt idx="23">
                  <c:v>43365</c:v>
                </c:pt>
                <c:pt idx="24">
                  <c:v>43366</c:v>
                </c:pt>
                <c:pt idx="25">
                  <c:v>43367</c:v>
                </c:pt>
                <c:pt idx="26">
                  <c:v>43368</c:v>
                </c:pt>
                <c:pt idx="27">
                  <c:v>43369</c:v>
                </c:pt>
                <c:pt idx="28">
                  <c:v>43370</c:v>
                </c:pt>
                <c:pt idx="29">
                  <c:v>43371</c:v>
                </c:pt>
              </c:numCache>
            </c:numRef>
          </c:cat>
          <c:val>
            <c:numRef>
              <c:f>calcs!$E$35:$AH$35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F5-4A80-B45A-1EC1F78D8AA5}"/>
            </c:ext>
          </c:extLst>
        </c:ser>
        <c:ser>
          <c:idx val="8"/>
          <c:order val="7"/>
          <c:tx>
            <c:strRef>
              <c:f>calcs!$D$47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F5-4A80-B45A-1EC1F78D8AA5}"/>
            </c:ext>
          </c:extLst>
        </c:ser>
        <c:ser>
          <c:idx val="4"/>
          <c:order val="8"/>
          <c:tx>
            <c:strRef>
              <c:f>calcs!$B$36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[$-F800]dddd\,\ mmmm\ dd\,\ yyyy</c:formatCode>
                <c:ptCount val="30"/>
                <c:pt idx="0">
                  <c:v>43342</c:v>
                </c:pt>
                <c:pt idx="1">
                  <c:v>43343</c:v>
                </c:pt>
                <c:pt idx="2">
                  <c:v>43344</c:v>
                </c:pt>
                <c:pt idx="3">
                  <c:v>43345</c:v>
                </c:pt>
                <c:pt idx="4">
                  <c:v>43346</c:v>
                </c:pt>
                <c:pt idx="5">
                  <c:v>43347</c:v>
                </c:pt>
                <c:pt idx="6">
                  <c:v>43348</c:v>
                </c:pt>
                <c:pt idx="7">
                  <c:v>43349</c:v>
                </c:pt>
                <c:pt idx="8">
                  <c:v>43350</c:v>
                </c:pt>
                <c:pt idx="9">
                  <c:v>43351</c:v>
                </c:pt>
                <c:pt idx="10">
                  <c:v>43352</c:v>
                </c:pt>
                <c:pt idx="11">
                  <c:v>43353</c:v>
                </c:pt>
                <c:pt idx="12">
                  <c:v>43354</c:v>
                </c:pt>
                <c:pt idx="13">
                  <c:v>43355</c:v>
                </c:pt>
                <c:pt idx="14">
                  <c:v>43356</c:v>
                </c:pt>
                <c:pt idx="15">
                  <c:v>43357</c:v>
                </c:pt>
                <c:pt idx="16">
                  <c:v>43358</c:v>
                </c:pt>
                <c:pt idx="17">
                  <c:v>43359</c:v>
                </c:pt>
                <c:pt idx="18">
                  <c:v>43360</c:v>
                </c:pt>
                <c:pt idx="19">
                  <c:v>43361</c:v>
                </c:pt>
                <c:pt idx="20">
                  <c:v>43362</c:v>
                </c:pt>
                <c:pt idx="21">
                  <c:v>43363</c:v>
                </c:pt>
                <c:pt idx="22">
                  <c:v>43364</c:v>
                </c:pt>
                <c:pt idx="23">
                  <c:v>43365</c:v>
                </c:pt>
                <c:pt idx="24">
                  <c:v>43366</c:v>
                </c:pt>
                <c:pt idx="25">
                  <c:v>43367</c:v>
                </c:pt>
                <c:pt idx="26">
                  <c:v>43368</c:v>
                </c:pt>
                <c:pt idx="27">
                  <c:v>43369</c:v>
                </c:pt>
                <c:pt idx="28">
                  <c:v>43370</c:v>
                </c:pt>
                <c:pt idx="29">
                  <c:v>43371</c:v>
                </c:pt>
              </c:numCache>
            </c:numRef>
          </c:cat>
          <c:val>
            <c:numRef>
              <c:f>calcs!$E$36:$AH$36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7.3000000000000007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F5-4A80-B45A-1EC1F78D8AA5}"/>
            </c:ext>
          </c:extLst>
        </c:ser>
        <c:ser>
          <c:idx val="9"/>
          <c:order val="9"/>
          <c:tx>
            <c:strRef>
              <c:f>calcs!$D$48</c:f>
              <c:strCache>
                <c:ptCount val="1"/>
                <c:pt idx="0">
                  <c:v>项目开始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3"/>
              <c:layout>
                <c:manualLayout>
                  <c:x val="-9.6318963177658617E-2"/>
                  <c:y val="-6.5557454659631703E-17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9B1A-4808-B570-F39EFF2D7B24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7.3000000000000007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9F5-4A80-B45A-1EC1F78D8AA5}"/>
            </c:ext>
          </c:extLst>
        </c:ser>
        <c:ser>
          <c:idx val="10"/>
          <c:order val="10"/>
          <c:tx>
            <c:strRef>
              <c:f>calcs!$B$37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calcs!$E$37:$AH$37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6.3000000000000007</c:v>
                </c:pt>
                <c:pt idx="14">
                  <c:v>6.3000000000000007</c:v>
                </c:pt>
                <c:pt idx="15">
                  <c:v>6.3000000000000007</c:v>
                </c:pt>
                <c:pt idx="16">
                  <c:v>6.3000000000000007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9F5-4A80-B45A-1EC1F78D8AA5}"/>
            </c:ext>
          </c:extLst>
        </c:ser>
        <c:ser>
          <c:idx val="11"/>
          <c:order val="11"/>
          <c:tx>
            <c:strRef>
              <c:f>calcs!$D$49</c:f>
              <c:strCache>
                <c:ptCount val="1"/>
                <c:pt idx="0">
                  <c:v>里程碑 1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calcs!$E$49:$AH$49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6.3000000000000007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9F5-4A80-B45A-1EC1F78D8AA5}"/>
            </c:ext>
          </c:extLst>
        </c:ser>
        <c:ser>
          <c:idx val="12"/>
          <c:order val="12"/>
          <c:tx>
            <c:strRef>
              <c:f>calcs!$B$38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calcs!$E$38:$AH$38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5.3000000000000007</c:v>
                </c:pt>
                <c:pt idx="15">
                  <c:v>5.3000000000000007</c:v>
                </c:pt>
                <c:pt idx="16">
                  <c:v>5.3000000000000007</c:v>
                </c:pt>
                <c:pt idx="17">
                  <c:v>5.3000000000000007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F5-4A80-B45A-1EC1F78D8AA5}"/>
            </c:ext>
          </c:extLst>
        </c:ser>
        <c:ser>
          <c:idx val="13"/>
          <c:order val="13"/>
          <c:tx>
            <c:strRef>
              <c:f>calcs!$D$50</c:f>
              <c:strCache>
                <c:ptCount val="1"/>
                <c:pt idx="0">
                  <c:v>里程碑 2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calcs!$E$50:$AH$50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5.3000000000000007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9F5-4A80-B45A-1EC1F78D8AA5}"/>
            </c:ext>
          </c:extLst>
        </c:ser>
        <c:ser>
          <c:idx val="14"/>
          <c:order val="14"/>
          <c:tx>
            <c:strRef>
              <c:f>calcs!$B$39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calcs!$E$39:$AH$39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4.3000000000000007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9F5-4A80-B45A-1EC1F78D8AA5}"/>
            </c:ext>
          </c:extLst>
        </c:ser>
        <c:ser>
          <c:idx val="15"/>
          <c:order val="15"/>
          <c:tx>
            <c:strRef>
              <c:f>calcs!$D$51</c:f>
              <c:strCache>
                <c:ptCount val="1"/>
                <c:pt idx="0">
                  <c:v>里程碑 3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calcs!$E$51:$AH$51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4.3000000000000007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9F5-4A80-B45A-1EC1F78D8AA5}"/>
            </c:ext>
          </c:extLst>
        </c:ser>
        <c:ser>
          <c:idx val="16"/>
          <c:order val="16"/>
          <c:tx>
            <c:strRef>
              <c:f>calcs!$B$40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calcs!$E$40:$AH$40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3.3000000000000007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9F5-4A80-B45A-1EC1F78D8AA5}"/>
            </c:ext>
          </c:extLst>
        </c:ser>
        <c:ser>
          <c:idx val="17"/>
          <c:order val="17"/>
          <c:tx>
            <c:strRef>
              <c:f>calcs!$D$52</c:f>
              <c:strCache>
                <c:ptCount val="1"/>
                <c:pt idx="0">
                  <c:v>里程碑 4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9F5-4A80-B45A-1EC1F78D8AA5}"/>
            </c:ext>
          </c:extLst>
        </c:ser>
        <c:ser>
          <c:idx val="18"/>
          <c:order val="18"/>
          <c:tx>
            <c:v>今天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calcs!$E$56:$AH$56</c:f>
              <c:numCache>
                <c:formatCode>General</c:formatCode>
                <c:ptCount val="30"/>
                <c:pt idx="0">
                  <c:v>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9F5-4A80-B45A-1EC1F78D8AA5}"/>
            </c:ext>
          </c:extLst>
        </c:ser>
        <c:ser>
          <c:idx val="19"/>
          <c:order val="19"/>
          <c:tx>
            <c:strRef>
              <c:f>calcs!$D$58</c:f>
              <c:strCache>
                <c:ptCount val="1"/>
                <c:pt idx="0">
                  <c:v>2018/8/1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calcs!$E$58:$AH$58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9F5-4A80-B45A-1EC1F78D8AA5}"/>
            </c:ext>
          </c:extLst>
        </c:ser>
        <c:ser>
          <c:idx val="20"/>
          <c:order val="20"/>
          <c:tx>
            <c:strRef>
              <c:f>calcs!$D$61</c:f>
              <c:strCache>
                <c:ptCount val="1"/>
                <c:pt idx="0">
                  <c:v>2018/9/1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calcs!$E$61:$AH$61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9F5-4A80-B45A-1EC1F78D8AA5}"/>
            </c:ext>
          </c:extLst>
        </c:ser>
        <c:ser>
          <c:idx val="21"/>
          <c:order val="21"/>
          <c:tx>
            <c:strRef>
              <c:f>calcs!$D$66</c:f>
              <c:strCache>
                <c:ptCount val="1"/>
                <c:pt idx="0">
                  <c:v>2018/9/2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calcs!$E$66:$AH$66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9F5-4A80-B45A-1EC1F78D8AA5}"/>
            </c:ext>
          </c:extLst>
        </c:ser>
        <c:ser>
          <c:idx val="22"/>
          <c:order val="22"/>
          <c:tx>
            <c:strRef>
              <c:f>calcs!$D$65</c:f>
              <c:strCache>
                <c:ptCount val="1"/>
                <c:pt idx="0">
                  <c:v>2018/8/2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  <c:extLst>
              <c:ext xmlns:c16="http://schemas.microsoft.com/office/drawing/2014/chart" uri="{C3380CC4-5D6E-409C-BE32-E72D297353CC}">
                <c16:uniqueId val="{00000017-D9F5-4A80-B45A-1EC1F78D8AA5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9F5-4A80-B45A-1EC1F78D8AA5}"/>
            </c:ext>
          </c:extLst>
        </c:ser>
        <c:ser>
          <c:idx val="24"/>
          <c:order val="23"/>
          <c:tx>
            <c:v>Day Dot Line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layout/>
              <c:tx>
                <c:strRef>
                  <c:f>calcs!$E$72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{28E5380A-16D4-4E8B-B209-1E0FAC44BC4A}</c15:txfldGUID>
                      <c15:f>calcs!$E$72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A-D9F5-4A80-B45A-1EC1F78D8AA5}"/>
                </c:ext>
              </c:extLst>
            </c:dLbl>
            <c:dLbl>
              <c:idx val="1"/>
              <c:layout/>
              <c:tx>
                <c:strRef>
                  <c:f>calcs!$F$72</c:f>
                  <c:strCache>
                    <c:ptCount val="1"/>
                    <c:pt idx="0">
                      <c:v>31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{18B734E1-CD0E-49AB-8FE3-BE0A24B7AB80}</c15:txfldGUID>
                      <c15:f>calcs!$F$72</c15:f>
                      <c15:dlblFieldTableCache>
                        <c:ptCount val="1"/>
                        <c:pt idx="0">
                          <c:v>31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B-D9F5-4A80-B45A-1EC1F78D8AA5}"/>
                </c:ext>
              </c:extLst>
            </c:dLbl>
            <c:dLbl>
              <c:idx val="2"/>
              <c:layout/>
              <c:tx>
                <c:strRef>
                  <c:f>calcs!$G$72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{DAD9C5D3-FB53-4065-9386-A4F18558CF5B}</c15:txfldGUID>
                      <c15:f>calcs!$G$72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C-D9F5-4A80-B45A-1EC1F78D8AA5}"/>
                </c:ext>
              </c:extLst>
            </c:dLbl>
            <c:dLbl>
              <c:idx val="3"/>
              <c:layout/>
              <c:tx>
                <c:strRef>
                  <c:f>calcs!$H$72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{D3548BD9-55C2-48FA-BE60-F62726C61162}</c15:txfldGUID>
                      <c15:f>calcs!$H$72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D-D9F5-4A80-B45A-1EC1F78D8AA5}"/>
                </c:ext>
              </c:extLst>
            </c:dLbl>
            <c:dLbl>
              <c:idx val="4"/>
              <c:layout/>
              <c:tx>
                <c:strRef>
                  <c:f>calcs!$I$72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{C7D91C8F-106F-4B1A-A2A6-7776E0E91874}</c15:txfldGUID>
                      <c15:f>calcs!$I$72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E-D9F5-4A80-B45A-1EC1F78D8AA5}"/>
                </c:ext>
              </c:extLst>
            </c:dLbl>
            <c:dLbl>
              <c:idx val="5"/>
              <c:layout/>
              <c:tx>
                <c:strRef>
                  <c:f>calcs!$J$72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{07488F56-6C79-4518-9B97-0C7F2D4F88B4}</c15:txfldGUID>
                      <c15:f>calcs!$J$72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F-D9F5-4A80-B45A-1EC1F78D8AA5}"/>
                </c:ext>
              </c:extLst>
            </c:dLbl>
            <c:dLbl>
              <c:idx val="6"/>
              <c:layout/>
              <c:tx>
                <c:strRef>
                  <c:f>calcs!$K$72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{7749B1C5-811D-44D7-BE0E-202F13EFA1DB}</c15:txfldGUID>
                      <c15:f>calcs!$K$72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0-D9F5-4A80-B45A-1EC1F78D8AA5}"/>
                </c:ext>
              </c:extLst>
            </c:dLbl>
            <c:dLbl>
              <c:idx val="7"/>
              <c:layout/>
              <c:tx>
                <c:strRef>
                  <c:f>calcs!$L$72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{815ECA8B-7DF4-4238-A45A-7C95EADC1A27}</c15:txfldGUID>
                      <c15:f>calcs!$L$72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1-D9F5-4A80-B45A-1EC1F78D8AA5}"/>
                </c:ext>
              </c:extLst>
            </c:dLbl>
            <c:dLbl>
              <c:idx val="8"/>
              <c:layout/>
              <c:tx>
                <c:strRef>
                  <c:f>calcs!$M$72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{3C8D3794-1DA2-462D-A6FB-1527D656407B}</c15:txfldGUID>
                      <c15:f>calcs!$M$72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2-D9F5-4A80-B45A-1EC1F78D8AA5}"/>
                </c:ext>
              </c:extLst>
            </c:dLbl>
            <c:dLbl>
              <c:idx val="9"/>
              <c:layout/>
              <c:tx>
                <c:strRef>
                  <c:f>calcs!$N$72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{4B00FD1C-4C9C-4F7B-BFA9-1F3F274178D0}</c15:txfldGUID>
                      <c15:f>calcs!$N$72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3-D9F5-4A80-B45A-1EC1F78D8AA5}"/>
                </c:ext>
              </c:extLst>
            </c:dLbl>
            <c:dLbl>
              <c:idx val="10"/>
              <c:layout/>
              <c:tx>
                <c:strRef>
                  <c:f>calcs!$O$72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{148474F8-7011-46D6-B0D4-9CF53A59244B}</c15:txfldGUID>
                      <c15:f>calcs!$O$72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4-D9F5-4A80-B45A-1EC1F78D8AA5}"/>
                </c:ext>
              </c:extLst>
            </c:dLbl>
            <c:dLbl>
              <c:idx val="11"/>
              <c:layout/>
              <c:tx>
                <c:strRef>
                  <c:f>calcs!$P$72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{7BD4192F-C51A-434C-804E-5A8E79BF7DF2}</c15:txfldGUID>
                      <c15:f>calcs!$P$72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5-D9F5-4A80-B45A-1EC1F78D8AA5}"/>
                </c:ext>
              </c:extLst>
            </c:dLbl>
            <c:dLbl>
              <c:idx val="12"/>
              <c:layout/>
              <c:tx>
                <c:strRef>
                  <c:f>calcs!$Q$72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{88D46C3D-0AB2-4DAE-9AC7-14E1A68CB876}</c15:txfldGUID>
                      <c15:f>calcs!$Q$72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6-D9F5-4A80-B45A-1EC1F78D8AA5}"/>
                </c:ext>
              </c:extLst>
            </c:dLbl>
            <c:dLbl>
              <c:idx val="13"/>
              <c:layout/>
              <c:tx>
                <c:strRef>
                  <c:f>calcs!$R$72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{159223E4-04ED-47DF-B0D7-0E49DA1E11D5}</c15:txfldGUID>
                      <c15:f>calcs!$R$72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7-D9F5-4A80-B45A-1EC1F78D8AA5}"/>
                </c:ext>
              </c:extLst>
            </c:dLbl>
            <c:dLbl>
              <c:idx val="14"/>
              <c:layout/>
              <c:tx>
                <c:strRef>
                  <c:f>calcs!$S$72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{8FAEB795-5917-40F9-8E51-AAB86843CC09}</c15:txfldGUID>
                      <c15:f>calcs!$S$72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8-D9F5-4A80-B45A-1EC1F78D8AA5}"/>
                </c:ext>
              </c:extLst>
            </c:dLbl>
            <c:dLbl>
              <c:idx val="15"/>
              <c:layout/>
              <c:tx>
                <c:strRef>
                  <c:f>calcs!$T$72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{B183AAEB-7889-48C3-AE9A-28C5572CB600}</c15:txfldGUID>
                      <c15:f>calcs!$T$72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9-D9F5-4A80-B45A-1EC1F78D8AA5}"/>
                </c:ext>
              </c:extLst>
            </c:dLbl>
            <c:dLbl>
              <c:idx val="16"/>
              <c:layout/>
              <c:tx>
                <c:strRef>
                  <c:f>calcs!$U$72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{0CE2104D-EA26-472C-8E5D-A21BBF0075AE}</c15:txfldGUID>
                      <c15:f>calcs!$U$72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A-D9F5-4A80-B45A-1EC1F78D8AA5}"/>
                </c:ext>
              </c:extLst>
            </c:dLbl>
            <c:dLbl>
              <c:idx val="17"/>
              <c:layout/>
              <c:tx>
                <c:strRef>
                  <c:f>calcs!$V$72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{DC78C426-6559-4785-A2ED-D8CFD9EB771C}</c15:txfldGUID>
                      <c15:f>calcs!$V$72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B-D9F5-4A80-B45A-1EC1F78D8AA5}"/>
                </c:ext>
              </c:extLst>
            </c:dLbl>
            <c:dLbl>
              <c:idx val="18"/>
              <c:layout/>
              <c:tx>
                <c:strRef>
                  <c:f>calcs!$W$72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{83DB88FC-7E5F-4BD4-9B77-760677E9F2EA}</c15:txfldGUID>
                      <c15:f>calcs!$W$72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C-D9F5-4A80-B45A-1EC1F78D8AA5}"/>
                </c:ext>
              </c:extLst>
            </c:dLbl>
            <c:dLbl>
              <c:idx val="19"/>
              <c:layout/>
              <c:tx>
                <c:strRef>
                  <c:f>calcs!$X$72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{C8DBFC7A-5701-42A7-B66B-5D43DBD48CBA}</c15:txfldGUID>
                      <c15:f>calcs!$X$72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D-D9F5-4A80-B45A-1EC1F78D8AA5}"/>
                </c:ext>
              </c:extLst>
            </c:dLbl>
            <c:dLbl>
              <c:idx val="20"/>
              <c:layout/>
              <c:tx>
                <c:strRef>
                  <c:f>calcs!$Y$72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{4BA26E11-779B-4D7A-B5E1-DAADF94C6ECE}</c15:txfldGUID>
                      <c15:f>calcs!$Y$72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E-D9F5-4A80-B45A-1EC1F78D8AA5}"/>
                </c:ext>
              </c:extLst>
            </c:dLbl>
            <c:dLbl>
              <c:idx val="21"/>
              <c:layout/>
              <c:tx>
                <c:strRef>
                  <c:f>calcs!$Z$72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{3DD6DF24-5049-456A-BA1D-F142AC1A8FA7}</c15:txfldGUID>
                      <c15:f>calcs!$Z$72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F-D9F5-4A80-B45A-1EC1F78D8AA5}"/>
                </c:ext>
              </c:extLst>
            </c:dLbl>
            <c:dLbl>
              <c:idx val="22"/>
              <c:layout/>
              <c:tx>
                <c:strRef>
                  <c:f>calcs!$AA$72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{5A4A17CA-09F5-4065-A936-9C09517CC6D3}</c15:txfldGUID>
                      <c15:f>calcs!$AA$72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0-D9F5-4A80-B45A-1EC1F78D8AA5}"/>
                </c:ext>
              </c:extLst>
            </c:dLbl>
            <c:dLbl>
              <c:idx val="23"/>
              <c:layout/>
              <c:tx>
                <c:strRef>
                  <c:f>calcs!$AB$72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{D86AD6CE-9439-40BB-A8E2-F9D0B373E4FF}</c15:txfldGUID>
                      <c15:f>calcs!$AB$72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1-D9F5-4A80-B45A-1EC1F78D8AA5}"/>
                </c:ext>
              </c:extLst>
            </c:dLbl>
            <c:dLbl>
              <c:idx val="24"/>
              <c:layout/>
              <c:tx>
                <c:strRef>
                  <c:f>calcs!$AC$72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{750B4E78-6221-42F5-AAEB-78A91D4E33D5}</c15:txfldGUID>
                      <c15:f>calcs!$AC$72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2-D9F5-4A80-B45A-1EC1F78D8AA5}"/>
                </c:ext>
              </c:extLst>
            </c:dLbl>
            <c:dLbl>
              <c:idx val="25"/>
              <c:layout/>
              <c:tx>
                <c:strRef>
                  <c:f>calcs!$AD$72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{8940F0CF-4BD6-41F6-8D38-25C3CCCF9296}</c15:txfldGUID>
                      <c15:f>calcs!$AD$72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3-D9F5-4A80-B45A-1EC1F78D8AA5}"/>
                </c:ext>
              </c:extLst>
            </c:dLbl>
            <c:dLbl>
              <c:idx val="26"/>
              <c:layout/>
              <c:tx>
                <c:strRef>
                  <c:f>calcs!$AE$72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{5837673E-B3B5-4C85-A038-8A35994B30E3}</c15:txfldGUID>
                      <c15:f>calcs!$AE$72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4-D9F5-4A80-B45A-1EC1F78D8AA5}"/>
                </c:ext>
              </c:extLst>
            </c:dLbl>
            <c:dLbl>
              <c:idx val="27"/>
              <c:layout/>
              <c:tx>
                <c:strRef>
                  <c:f>calcs!$AF$72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{32BD91C3-A936-432E-9A25-CF6AC73D1FCA}</c15:txfldGUID>
                      <c15:f>calcs!$AF$72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5-D9F5-4A80-B45A-1EC1F78D8AA5}"/>
                </c:ext>
              </c:extLst>
            </c:dLbl>
            <c:dLbl>
              <c:idx val="28"/>
              <c:layout/>
              <c:tx>
                <c:strRef>
                  <c:f>calcs!$AG$72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{3229888F-CF11-4CF5-A32E-E3B6131AF8B3}</c15:txfldGUID>
                      <c15:f>calcs!$AG$72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6-D9F5-4A80-B45A-1EC1F78D8AA5}"/>
                </c:ext>
              </c:extLst>
            </c:dLbl>
            <c:dLbl>
              <c:idx val="29"/>
              <c:layout/>
              <c:tx>
                <c:strRef>
                  <c:f>calcs!$AH$72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{4659F8A3-D1B5-4643-ABF1-01B278D1B1A7}</c15:txfldGUID>
                      <c15:f>calcs!$AH$72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7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D9F5-4A80-B45A-1EC1F78D8AA5}"/>
            </c:ext>
          </c:extLst>
        </c:ser>
        <c:ser>
          <c:idx val="23"/>
          <c:order val="24"/>
          <c:tx>
            <c:v>Day Dot Line For Text Labels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1.9007389656255043E-2"/>
                  <c:y val="-2.1455414831435617E-2"/>
                </c:manualLayout>
              </c:layout>
              <c:tx>
                <c:strRef>
                  <c:f>calcs!$E$70</c:f>
                  <c:strCache>
                    <c:ptCount val="1"/>
                    <c:pt idx="0">
                      <c:v>四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{DFE7EF13-F002-4D68-BBCB-C3C7E8DDE33E}</c15:txfldGUID>
                      <c15:f>calcs!$E$70</c15:f>
                      <c15:dlblFieldTableCache>
                        <c:ptCount val="1"/>
                        <c:pt idx="0">
                          <c:v>四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9-D9F5-4A80-B45A-1EC1F78D8AA5}"/>
                </c:ext>
              </c:extLst>
            </c:dLbl>
            <c:dLbl>
              <c:idx val="1"/>
              <c:layout>
                <c:manualLayout>
                  <c:x val="-1.900738965625505E-2"/>
                  <c:y val="-2.1455414831435617E-2"/>
                </c:manualLayout>
              </c:layout>
              <c:tx>
                <c:strRef>
                  <c:f>calcs!$F$70</c:f>
                  <c:strCache>
                    <c:ptCount val="1"/>
                    <c:pt idx="0">
                      <c:v>五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{CEA712F1-0BB8-45AB-8E06-EAA93B38B448}</c15:txfldGUID>
                      <c15:f>calcs!$F$70</c15:f>
                      <c15:dlblFieldTableCache>
                        <c:ptCount val="1"/>
                        <c:pt idx="0">
                          <c:v>五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A-D9F5-4A80-B45A-1EC1F78D8AA5}"/>
                </c:ext>
              </c:extLst>
            </c:dLbl>
            <c:dLbl>
              <c:idx val="2"/>
              <c:layout>
                <c:manualLayout>
                  <c:x val="-1.9007389656255043E-2"/>
                  <c:y val="-2.1455414831435617E-2"/>
                </c:manualLayout>
              </c:layout>
              <c:tx>
                <c:strRef>
                  <c:f>calcs!$G$70</c:f>
                  <c:strCache>
                    <c:ptCount val="1"/>
                    <c:pt idx="0">
                      <c:v>六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{3830A843-ADA0-42D2-B09A-D4062CFEFDA9}</c15:txfldGUID>
                      <c15:f>calcs!$G$70</c15:f>
                      <c15:dlblFieldTableCache>
                        <c:ptCount val="1"/>
                        <c:pt idx="0">
                          <c:v>六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B-D9F5-4A80-B45A-1EC1F78D8AA5}"/>
                </c:ext>
              </c:extLst>
            </c:dLbl>
            <c:dLbl>
              <c:idx val="3"/>
              <c:layout>
                <c:manualLayout>
                  <c:x val="-1.9007389656255043E-2"/>
                  <c:y val="-2.1455414831435617E-2"/>
                </c:manualLayout>
              </c:layout>
              <c:tx>
                <c:strRef>
                  <c:f>calcs!$H$70</c:f>
                  <c:strCache>
                    <c:ptCount val="1"/>
                    <c:pt idx="0">
                      <c:v>日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{2FC337C1-561A-478D-AF90-7AD346A173C5}</c15:txfldGUID>
                      <c15:f>calcs!$H$70</c15:f>
                      <c15:dlblFieldTableCache>
                        <c:ptCount val="1"/>
                        <c:pt idx="0">
                          <c:v>日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C-D9F5-4A80-B45A-1EC1F78D8AA5}"/>
                </c:ext>
              </c:extLst>
            </c:dLbl>
            <c:dLbl>
              <c:idx val="4"/>
              <c:layout>
                <c:manualLayout>
                  <c:x val="-1.9007389656255043E-2"/>
                  <c:y val="-2.1455414831435617E-2"/>
                </c:manualLayout>
              </c:layout>
              <c:tx>
                <c:strRef>
                  <c:f>calcs!$I$70</c:f>
                  <c:strCache>
                    <c:ptCount val="1"/>
                    <c:pt idx="0">
                      <c:v>一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{FAEDC5BF-026F-45D0-96F1-9C518C6C2872}</c15:txfldGUID>
                      <c15:f>calcs!$I$70</c15:f>
                      <c15:dlblFieldTableCache>
                        <c:ptCount val="1"/>
                        <c:pt idx="0">
                          <c:v>一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D-D9F5-4A80-B45A-1EC1F78D8AA5}"/>
                </c:ext>
              </c:extLst>
            </c:dLbl>
            <c:dLbl>
              <c:idx val="5"/>
              <c:layout>
                <c:manualLayout>
                  <c:x val="-1.7599434866902817E-2"/>
                  <c:y val="-2.5031317303341554E-2"/>
                </c:manualLayout>
              </c:layout>
              <c:tx>
                <c:strRef>
                  <c:f>calcs!$J$70</c:f>
                  <c:strCache>
                    <c:ptCount val="1"/>
                    <c:pt idx="0">
                      <c:v>二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{0563942A-866B-4C5F-803F-546F3BD306D9}</c15:txfldGUID>
                      <c15:f>calcs!$J$70</c15:f>
                      <c15:dlblFieldTableCache>
                        <c:ptCount val="1"/>
                        <c:pt idx="0">
                          <c:v>二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E-D9F5-4A80-B45A-1EC1F78D8AA5}"/>
                </c:ext>
              </c:extLst>
            </c:dLbl>
            <c:dLbl>
              <c:idx val="6"/>
              <c:layout>
                <c:manualLayout>
                  <c:x val="-1.9007389656255071E-2"/>
                  <c:y val="-2.1455414831435617E-2"/>
                </c:manualLayout>
              </c:layout>
              <c:tx>
                <c:strRef>
                  <c:f>calcs!$K$70</c:f>
                  <c:strCache>
                    <c:ptCount val="1"/>
                    <c:pt idx="0">
                      <c:v>三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{2AD6CE26-D2FF-4E74-A747-24ECDD4DDF05}</c15:txfldGUID>
                      <c15:f>calcs!$K$70</c15:f>
                      <c15:dlblFieldTableCache>
                        <c:ptCount val="1"/>
                        <c:pt idx="0">
                          <c:v>三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F-D9F5-4A80-B45A-1EC1F78D8AA5}"/>
                </c:ext>
              </c:extLst>
            </c:dLbl>
            <c:dLbl>
              <c:idx val="7"/>
              <c:layout>
                <c:manualLayout>
                  <c:x val="-1.9007389656255095E-2"/>
                  <c:y val="-2.5031317303341554E-2"/>
                </c:manualLayout>
              </c:layout>
              <c:tx>
                <c:strRef>
                  <c:f>calcs!$L$70</c:f>
                  <c:strCache>
                    <c:ptCount val="1"/>
                    <c:pt idx="0">
                      <c:v>四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{BB48CCF4-0815-432D-81DA-5B83344FC6B5}</c15:txfldGUID>
                      <c15:f>calcs!$L$70</c15:f>
                      <c15:dlblFieldTableCache>
                        <c:ptCount val="1"/>
                        <c:pt idx="0">
                          <c:v>四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0-D9F5-4A80-B45A-1EC1F78D8AA5}"/>
                </c:ext>
              </c:extLst>
            </c:dLbl>
            <c:dLbl>
              <c:idx val="8"/>
              <c:layout>
                <c:manualLayout>
                  <c:x val="-2.0415344445607268E-2"/>
                  <c:y val="-2.5031317303341554E-2"/>
                </c:manualLayout>
              </c:layout>
              <c:tx>
                <c:strRef>
                  <c:f>calcs!$M$70</c:f>
                  <c:strCache>
                    <c:ptCount val="1"/>
                    <c:pt idx="0">
                      <c:v>五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{6F6954BA-2EF9-4E56-B0D0-65A074D465C2}</c15:txfldGUID>
                      <c15:f>calcs!$M$70</c15:f>
                      <c15:dlblFieldTableCache>
                        <c:ptCount val="1"/>
                        <c:pt idx="0">
                          <c:v>五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1-D9F5-4A80-B45A-1EC1F78D8AA5}"/>
                </c:ext>
              </c:extLst>
            </c:dLbl>
            <c:dLbl>
              <c:idx val="9"/>
              <c:layout>
                <c:manualLayout>
                  <c:x val="-1.9007389656255043E-2"/>
                  <c:y val="-2.8607219775247491E-2"/>
                </c:manualLayout>
              </c:layout>
              <c:tx>
                <c:strRef>
                  <c:f>calcs!$N$70</c:f>
                  <c:strCache>
                    <c:ptCount val="1"/>
                    <c:pt idx="0">
                      <c:v>六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{4ADB7DC7-0B33-40BE-B194-A4B66CAC6502}</c15:txfldGUID>
                      <c15:f>calcs!$N$70</c15:f>
                      <c15:dlblFieldTableCache>
                        <c:ptCount val="1"/>
                        <c:pt idx="0">
                          <c:v>六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2-D9F5-4A80-B45A-1EC1F78D8AA5}"/>
                </c:ext>
              </c:extLst>
            </c:dLbl>
            <c:dLbl>
              <c:idx val="10"/>
              <c:layout>
                <c:manualLayout>
                  <c:x val="-1.7599434866902817E-2"/>
                  <c:y val="-2.1455414831435617E-2"/>
                </c:manualLayout>
              </c:layout>
              <c:tx>
                <c:strRef>
                  <c:f>calcs!$O$70</c:f>
                  <c:strCache>
                    <c:ptCount val="1"/>
                    <c:pt idx="0">
                      <c:v>日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{1E97FB93-6493-4A3F-8673-CA7E5FE1C7D5}</c15:txfldGUID>
                      <c15:f>calcs!$O$70</c15:f>
                      <c15:dlblFieldTableCache>
                        <c:ptCount val="1"/>
                        <c:pt idx="0">
                          <c:v>日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3-D9F5-4A80-B45A-1EC1F78D8AA5}"/>
                </c:ext>
              </c:extLst>
            </c:dLbl>
            <c:dLbl>
              <c:idx val="11"/>
              <c:layout>
                <c:manualLayout>
                  <c:x val="-1.7599434866902817E-2"/>
                  <c:y val="-2.1455414831435617E-2"/>
                </c:manualLayout>
              </c:layout>
              <c:tx>
                <c:strRef>
                  <c:f>calcs!$P$70</c:f>
                  <c:strCache>
                    <c:ptCount val="1"/>
                    <c:pt idx="0">
                      <c:v>一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{4EED0E80-491D-4820-AB2B-A07431DEEB4E}</c15:txfldGUID>
                      <c15:f>calcs!$P$70</c15:f>
                      <c15:dlblFieldTableCache>
                        <c:ptCount val="1"/>
                        <c:pt idx="0">
                          <c:v>一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4-D9F5-4A80-B45A-1EC1F78D8AA5}"/>
                </c:ext>
              </c:extLst>
            </c:dLbl>
            <c:dLbl>
              <c:idx val="12"/>
              <c:layout>
                <c:manualLayout>
                  <c:x val="-1.759943486690287E-2"/>
                  <c:y val="-2.1455414831435617E-2"/>
                </c:manualLayout>
              </c:layout>
              <c:tx>
                <c:strRef>
                  <c:f>calcs!$Q$70</c:f>
                  <c:strCache>
                    <c:ptCount val="1"/>
                    <c:pt idx="0">
                      <c:v>二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{BDAC7AE3-4768-4D57-B849-1063ED065F14}</c15:txfldGUID>
                      <c15:f>calcs!$Q$70</c15:f>
                      <c15:dlblFieldTableCache>
                        <c:ptCount val="1"/>
                        <c:pt idx="0">
                          <c:v>二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5-D9F5-4A80-B45A-1EC1F78D8AA5}"/>
                </c:ext>
              </c:extLst>
            </c:dLbl>
            <c:dLbl>
              <c:idx val="13"/>
              <c:layout>
                <c:manualLayout>
                  <c:x val="-1.759943486690287E-2"/>
                  <c:y val="-2.1455414831435617E-2"/>
                </c:manualLayout>
              </c:layout>
              <c:tx>
                <c:strRef>
                  <c:f>calcs!$R$70</c:f>
                  <c:strCache>
                    <c:ptCount val="1"/>
                    <c:pt idx="0">
                      <c:v>三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{A891A953-79F3-4D42-91E4-C51736B40256}</c15:txfldGUID>
                      <c15:f>calcs!$R$70</c15:f>
                      <c15:dlblFieldTableCache>
                        <c:ptCount val="1"/>
                        <c:pt idx="0">
                          <c:v>三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6-D9F5-4A80-B45A-1EC1F78D8AA5}"/>
                </c:ext>
              </c:extLst>
            </c:dLbl>
            <c:dLbl>
              <c:idx val="14"/>
              <c:layout>
                <c:manualLayout>
                  <c:x val="-1.7599434866902817E-2"/>
                  <c:y val="-2.5031317303341554E-2"/>
                </c:manualLayout>
              </c:layout>
              <c:tx>
                <c:strRef>
                  <c:f>calcs!$S$70</c:f>
                  <c:strCache>
                    <c:ptCount val="1"/>
                    <c:pt idx="0">
                      <c:v>四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{AF624210-1402-4D43-8FC7-C35348E1B421}</c15:txfldGUID>
                      <c15:f>calcs!$S$70</c15:f>
                      <c15:dlblFieldTableCache>
                        <c:ptCount val="1"/>
                        <c:pt idx="0">
                          <c:v>四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7-D9F5-4A80-B45A-1EC1F78D8AA5}"/>
                </c:ext>
              </c:extLst>
            </c:dLbl>
            <c:dLbl>
              <c:idx val="15"/>
              <c:layout>
                <c:manualLayout>
                  <c:x val="-1.9007389656255147E-2"/>
                  <c:y val="-2.1455414831435617E-2"/>
                </c:manualLayout>
              </c:layout>
              <c:tx>
                <c:strRef>
                  <c:f>calcs!$T$70</c:f>
                  <c:strCache>
                    <c:ptCount val="1"/>
                    <c:pt idx="0">
                      <c:v>五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{14AD9895-ADF5-41CE-8719-743FA7BA9A59}</c15:txfldGUID>
                      <c15:f>calcs!$T$70</c15:f>
                      <c15:dlblFieldTableCache>
                        <c:ptCount val="1"/>
                        <c:pt idx="0">
                          <c:v>五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8-D9F5-4A80-B45A-1EC1F78D8AA5}"/>
                </c:ext>
              </c:extLst>
            </c:dLbl>
            <c:dLbl>
              <c:idx val="16"/>
              <c:layout>
                <c:manualLayout>
                  <c:x val="-1.9007389656255043E-2"/>
                  <c:y val="-2.5031317303341554E-2"/>
                </c:manualLayout>
              </c:layout>
              <c:tx>
                <c:strRef>
                  <c:f>calcs!$U$70</c:f>
                  <c:strCache>
                    <c:ptCount val="1"/>
                    <c:pt idx="0">
                      <c:v>六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{D9F3514C-E43D-4AB3-9A0C-F928B0BD38EB}</c15:txfldGUID>
                      <c15:f>calcs!$U$70</c15:f>
                      <c15:dlblFieldTableCache>
                        <c:ptCount val="1"/>
                        <c:pt idx="0">
                          <c:v>六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9-D9F5-4A80-B45A-1EC1F78D8AA5}"/>
                </c:ext>
              </c:extLst>
            </c:dLbl>
            <c:dLbl>
              <c:idx val="17"/>
              <c:layout>
                <c:manualLayout>
                  <c:x val="-1.9007389656255043E-2"/>
                  <c:y val="-2.1455414831435617E-2"/>
                </c:manualLayout>
              </c:layout>
              <c:tx>
                <c:strRef>
                  <c:f>calcs!$V$70</c:f>
                  <c:strCache>
                    <c:ptCount val="1"/>
                    <c:pt idx="0">
                      <c:v>日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{ACBC03C8-C376-4AD2-94F7-A94316FDE356}</c15:txfldGUID>
                      <c15:f>calcs!$V$70</c15:f>
                      <c15:dlblFieldTableCache>
                        <c:ptCount val="1"/>
                        <c:pt idx="0">
                          <c:v>日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A-D9F5-4A80-B45A-1EC1F78D8AA5}"/>
                </c:ext>
              </c:extLst>
            </c:dLbl>
            <c:dLbl>
              <c:idx val="18"/>
              <c:layout>
                <c:manualLayout>
                  <c:x val="-1.9007389656255043E-2"/>
                  <c:y val="-2.1455414831435617E-2"/>
                </c:manualLayout>
              </c:layout>
              <c:tx>
                <c:strRef>
                  <c:f>calcs!$W$70</c:f>
                  <c:strCache>
                    <c:ptCount val="1"/>
                    <c:pt idx="0">
                      <c:v>一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{E71B7D60-55C6-4684-8F67-4EE9C63750E2}</c15:txfldGUID>
                      <c15:f>calcs!$W$70</c15:f>
                      <c15:dlblFieldTableCache>
                        <c:ptCount val="1"/>
                        <c:pt idx="0">
                          <c:v>一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B-D9F5-4A80-B45A-1EC1F78D8AA5}"/>
                </c:ext>
              </c:extLst>
            </c:dLbl>
            <c:dLbl>
              <c:idx val="19"/>
              <c:layout>
                <c:manualLayout>
                  <c:x val="-1.9711367050931156E-2"/>
                  <c:y val="-2.1455414831435617E-2"/>
                </c:manualLayout>
              </c:layout>
              <c:tx>
                <c:strRef>
                  <c:f>calcs!$X$70</c:f>
                  <c:strCache>
                    <c:ptCount val="1"/>
                    <c:pt idx="0">
                      <c:v>二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{24A1DAF9-BFD0-4051-B082-0A677E4AF933}</c15:txfldGUID>
                      <c15:f>calcs!$X$70</c15:f>
                      <c15:dlblFieldTableCache>
                        <c:ptCount val="1"/>
                        <c:pt idx="0">
                          <c:v>二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C-D9F5-4A80-B45A-1EC1F78D8AA5}"/>
                </c:ext>
              </c:extLst>
            </c:dLbl>
            <c:dLbl>
              <c:idx val="20"/>
              <c:layout>
                <c:manualLayout>
                  <c:x val="-1.9711367050931156E-2"/>
                  <c:y val="-2.1455414831435617E-2"/>
                </c:manualLayout>
              </c:layout>
              <c:tx>
                <c:strRef>
                  <c:f>calcs!$Y$70</c:f>
                  <c:strCache>
                    <c:ptCount val="1"/>
                    <c:pt idx="0">
                      <c:v>三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{86264D80-7A1C-4960-B0A7-34493B25D9B8}</c15:txfldGUID>
                      <c15:f>calcs!$Y$70</c15:f>
                      <c15:dlblFieldTableCache>
                        <c:ptCount val="1"/>
                        <c:pt idx="0">
                          <c:v>三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D-D9F5-4A80-B45A-1EC1F78D8AA5}"/>
                </c:ext>
              </c:extLst>
            </c:dLbl>
            <c:dLbl>
              <c:idx val="21"/>
              <c:layout>
                <c:manualLayout>
                  <c:x val="-1.9711367050931156E-2"/>
                  <c:y val="-2.8607219775247491E-2"/>
                </c:manualLayout>
              </c:layout>
              <c:tx>
                <c:strRef>
                  <c:f>calcs!$Z$70</c:f>
                  <c:strCache>
                    <c:ptCount val="1"/>
                    <c:pt idx="0">
                      <c:v>四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{B5E33E7D-A018-4478-B9A5-0BED0B761473}</c15:txfldGUID>
                      <c15:f>calcs!$Z$70</c15:f>
                      <c15:dlblFieldTableCache>
                        <c:ptCount val="1"/>
                        <c:pt idx="0">
                          <c:v>四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E-D9F5-4A80-B45A-1EC1F78D8AA5}"/>
                </c:ext>
              </c:extLst>
            </c:dLbl>
            <c:dLbl>
              <c:idx val="22"/>
              <c:layout>
                <c:manualLayout>
                  <c:x val="-1.830341226157893E-2"/>
                  <c:y val="-2.1455414831435617E-2"/>
                </c:manualLayout>
              </c:layout>
              <c:tx>
                <c:strRef>
                  <c:f>calcs!$AA$70</c:f>
                  <c:strCache>
                    <c:ptCount val="1"/>
                    <c:pt idx="0">
                      <c:v>五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{632B6F4F-6370-47C7-81F3-3708766AA87D}</c15:txfldGUID>
                      <c15:f>calcs!$AA$70</c15:f>
                      <c15:dlblFieldTableCache>
                        <c:ptCount val="1"/>
                        <c:pt idx="0">
                          <c:v>五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F-D9F5-4A80-B45A-1EC1F78D8AA5}"/>
                </c:ext>
              </c:extLst>
            </c:dLbl>
            <c:dLbl>
              <c:idx val="23"/>
              <c:layout>
                <c:manualLayout>
                  <c:x val="-1.971136705093126E-2"/>
                  <c:y val="-2.5031317303341554E-2"/>
                </c:manualLayout>
              </c:layout>
              <c:tx>
                <c:strRef>
                  <c:f>calcs!$AB$70</c:f>
                  <c:strCache>
                    <c:ptCount val="1"/>
                    <c:pt idx="0">
                      <c:v>六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{73CE537B-39E7-4C2B-8529-FA0241B08871}</c15:txfldGUID>
                      <c15:f>calcs!$AB$70</c15:f>
                      <c15:dlblFieldTableCache>
                        <c:ptCount val="1"/>
                        <c:pt idx="0">
                          <c:v>六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0-D9F5-4A80-B45A-1EC1F78D8AA5}"/>
                </c:ext>
              </c:extLst>
            </c:dLbl>
            <c:dLbl>
              <c:idx val="24"/>
              <c:layout>
                <c:manualLayout>
                  <c:x val="-1.971136705093126E-2"/>
                  <c:y val="-2.5031317303341554E-2"/>
                </c:manualLayout>
              </c:layout>
              <c:tx>
                <c:strRef>
                  <c:f>calcs!$AC$70</c:f>
                  <c:strCache>
                    <c:ptCount val="1"/>
                    <c:pt idx="0">
                      <c:v>日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{80F8CB2D-585D-45F6-86E5-93A1CBDB8929}</c15:txfldGUID>
                      <c15:f>calcs!$AC$70</c15:f>
                      <c15:dlblFieldTableCache>
                        <c:ptCount val="1"/>
                        <c:pt idx="0">
                          <c:v>日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1-D9F5-4A80-B45A-1EC1F78D8AA5}"/>
                </c:ext>
              </c:extLst>
            </c:dLbl>
            <c:dLbl>
              <c:idx val="25"/>
              <c:layout>
                <c:manualLayout>
                  <c:x val="-1.9711367050931156E-2"/>
                  <c:y val="-2.1455414831435617E-2"/>
                </c:manualLayout>
              </c:layout>
              <c:tx>
                <c:strRef>
                  <c:f>calcs!$AD$70</c:f>
                  <c:strCache>
                    <c:ptCount val="1"/>
                    <c:pt idx="0">
                      <c:v>一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{264987DC-F799-46F9-89F3-523163C5EC5D}</c15:txfldGUID>
                      <c15:f>calcs!$AD$70</c15:f>
                      <c15:dlblFieldTableCache>
                        <c:ptCount val="1"/>
                        <c:pt idx="0">
                          <c:v>一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2-D9F5-4A80-B45A-1EC1F78D8AA5}"/>
                </c:ext>
              </c:extLst>
            </c:dLbl>
            <c:dLbl>
              <c:idx val="26"/>
              <c:layout>
                <c:manualLayout>
                  <c:x val="-1.830341226157893E-2"/>
                  <c:y val="-2.1455414831435617E-2"/>
                </c:manualLayout>
              </c:layout>
              <c:tx>
                <c:strRef>
                  <c:f>calcs!$AE$70</c:f>
                  <c:strCache>
                    <c:ptCount val="1"/>
                    <c:pt idx="0">
                      <c:v>二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{E85D7F91-95DE-4108-86CF-B72972DEB192}</c15:txfldGUID>
                      <c15:f>calcs!$AE$70</c15:f>
                      <c15:dlblFieldTableCache>
                        <c:ptCount val="1"/>
                        <c:pt idx="0">
                          <c:v>二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3-D9F5-4A80-B45A-1EC1F78D8AA5}"/>
                </c:ext>
              </c:extLst>
            </c:dLbl>
            <c:dLbl>
              <c:idx val="27"/>
              <c:layout>
                <c:manualLayout>
                  <c:x val="-1.971136705093126E-2"/>
                  <c:y val="-2.5031317303341554E-2"/>
                </c:manualLayout>
              </c:layout>
              <c:tx>
                <c:strRef>
                  <c:f>calcs!$AF$70</c:f>
                  <c:strCache>
                    <c:ptCount val="1"/>
                    <c:pt idx="0">
                      <c:v>三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{F4A3F5B2-C216-4A90-A67C-C81BED771B86}</c15:txfldGUID>
                      <c15:f>calcs!$AF$70</c15:f>
                      <c15:dlblFieldTableCache>
                        <c:ptCount val="1"/>
                        <c:pt idx="0">
                          <c:v>三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4-D9F5-4A80-B45A-1EC1F78D8AA5}"/>
                </c:ext>
              </c:extLst>
            </c:dLbl>
            <c:dLbl>
              <c:idx val="28"/>
              <c:layout>
                <c:manualLayout>
                  <c:x val="-1.9711367050931156E-2"/>
                  <c:y val="-2.5031317303341554E-2"/>
                </c:manualLayout>
              </c:layout>
              <c:tx>
                <c:strRef>
                  <c:f>calcs!$AG$70</c:f>
                  <c:strCache>
                    <c:ptCount val="1"/>
                    <c:pt idx="0">
                      <c:v>四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{DFB09B8C-9175-4F93-BE1C-9FF36D345805}</c15:txfldGUID>
                      <c15:f>calcs!$AG$70</c15:f>
                      <c15:dlblFieldTableCache>
                        <c:ptCount val="1"/>
                        <c:pt idx="0">
                          <c:v>四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5-D9F5-4A80-B45A-1EC1F78D8AA5}"/>
                </c:ext>
              </c:extLst>
            </c:dLbl>
            <c:dLbl>
              <c:idx val="29"/>
              <c:layout>
                <c:manualLayout>
                  <c:x val="-6.1069761831698188E-3"/>
                  <c:y val="-2.5031317303341554E-2"/>
                </c:manualLayout>
              </c:layout>
              <c:tx>
                <c:strRef>
                  <c:f>calcs!$AH$70</c:f>
                  <c:strCache>
                    <c:ptCount val="1"/>
                    <c:pt idx="0">
                      <c:v>五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{93CB9D4A-F9E3-474D-A7BB-D4CC1124D44B}</c15:txfldGUID>
                      <c15:f>calcs!$AH$70</c15:f>
                      <c15:dlblFieldTableCache>
                        <c:ptCount val="1"/>
                        <c:pt idx="0">
                          <c:v>五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6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D9F5-4A80-B45A-1EC1F78D8AA5}"/>
            </c:ext>
          </c:extLst>
        </c:ser>
        <c:ser>
          <c:idx val="25"/>
          <c:order val="25"/>
          <c:tx>
            <c:strRef>
              <c:f>calcs!$D$59</c:f>
              <c:strCache>
                <c:ptCount val="1"/>
                <c:pt idx="0">
                  <c:v>2018年8月 - 顶部区段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calcs!$E$59:$AH$59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D9F5-4A80-B45A-1EC1F78D8AA5}"/>
            </c:ext>
          </c:extLst>
        </c:ser>
        <c:ser>
          <c:idx val="26"/>
          <c:order val="26"/>
          <c:tx>
            <c:strRef>
              <c:f>calcs!$D$62</c:f>
              <c:strCache>
                <c:ptCount val="1"/>
                <c:pt idx="0">
                  <c:v>2018年9月 - 顶部区段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calcs!$E$62:$AH$62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D9F5-4A80-B45A-1EC1F78D8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2907528"/>
        <c:axId val="562907920"/>
      </c:lineChart>
      <c:dateAx>
        <c:axId val="562907528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85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562907920"/>
        <c:crosses val="autoZero"/>
        <c:auto val="1"/>
        <c:lblOffset val="100"/>
        <c:baseTimeUnit val="days"/>
      </c:dateAx>
      <c:valAx>
        <c:axId val="562907920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562907528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>
          <a:latin typeface="Microsoft YaHei UI" panose="020B0503020204020204" pitchFamily="34" charset="-122"/>
          <a:ea typeface="Microsoft YaHei UI" panose="020B0503020204020204" pitchFamily="34" charset="-122"/>
        </a:defRPr>
      </a:pPr>
      <a:endParaRPr lang="zh-CN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WindowOffset" horiz="1" max="500" noThreeD="1" page="7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304799</xdr:colOff>
      <xdr:row>1</xdr:row>
      <xdr:rowOff>85725</xdr:rowOff>
    </xdr:from>
    <xdr:to>
      <xdr:col>6</xdr:col>
      <xdr:colOff>9525</xdr:colOff>
      <xdr:row>1</xdr:row>
      <xdr:rowOff>3637276</xdr:rowOff>
    </xdr:to>
    <xdr:graphicFrame macro="">
      <xdr:nvGraphicFramePr>
        <xdr:cNvPr id="7" name="时间图表" descr="项目活动的可滚动日程表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304800</xdr:colOff>
      <xdr:row>1</xdr:row>
      <xdr:rowOff>3600450</xdr:rowOff>
    </xdr:from>
    <xdr:to>
      <xdr:col>5</xdr:col>
      <xdr:colOff>3980746</xdr:colOff>
      <xdr:row>1</xdr:row>
      <xdr:rowOff>3828886</xdr:rowOff>
    </xdr:to>
    <xdr:grpSp>
      <xdr:nvGrpSpPr>
        <xdr:cNvPr id="5" name="组 4" descr="滚动条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304800" y="4044950"/>
          <a:ext cx="8657521" cy="228436"/>
          <a:chOff x="306828" y="4108026"/>
          <a:chExt cx="8729080" cy="223568"/>
        </a:xfrm>
      </xdr:grpSpPr>
      <xdr:sp macro="" textlink="">
        <xdr:nvSpPr>
          <xdr:cNvPr id="2" name="矩形 1" descr="矩形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317500" y="4131307"/>
            <a:ext cx="8706414" cy="200287"/>
          </a:xfrm>
          <a:prstGeom prst="rect">
            <a:avLst/>
          </a:prstGeom>
          <a:solidFill>
            <a:schemeClr val="accent3"/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5" name="滚动条" descr="Select the scroll bar to modify the project time frame shown on the Timeline Chart or enter the start date for the display of project activities in cell D3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:a16="http://schemas.microsoft.com/office/drawing/2014/main" id="{00000000-0008-0000-0000-000001040000}"/>
                  </a:ext>
                </a:extLst>
              </xdr:cNvPr>
              <xdr:cNvSpPr/>
            </xdr:nvSpPr>
            <xdr:spPr bwMode="auto">
              <a:xfrm>
                <a:off x="306828" y="4108026"/>
                <a:ext cx="8729080" cy="163196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mc:Choice>
        <mc:Fallback/>
      </mc:AlternateContent>
    </xdr:grpSp>
    <xdr:clientData/>
  </xdr:twoCellAnchor>
</xdr:wsDr>
</file>

<file path=xl/tables/table1.xml><?xml version="1.0" encoding="utf-8"?>
<table xmlns="http://schemas.openxmlformats.org/spreadsheetml/2006/main" id="1" name="活动" displayName="活动" ref="B4:F16">
  <autoFilter ref="B4:F16"/>
  <sortState ref="C18:F23">
    <sortCondition ref="D17:D23"/>
  </sortState>
  <tableColumns count="5">
    <tableColumn id="5" name="Id" totalsRowLabel="汇总">
      <calculatedColumnFormula>ROW(B5)-calcs!$D$5</calculatedColumnFormula>
    </tableColumn>
    <tableColumn id="1" name="活动"/>
    <tableColumn id="2" name="开始时间" dataDxfId="1">
      <calculatedColumnFormula>D4+10</calculatedColumnFormula>
    </tableColumn>
    <tableColumn id="3" name="结束时间" dataDxfId="0">
      <calculatedColumnFormula>活动[[#This Row],[开始时间]]+2</calculatedColumnFormula>
    </tableColumn>
    <tableColumn id="4" name="备注" totalsRowFunction="count"/>
  </tableColumns>
  <tableStyleInfo name="项目日程表" showFirstColumn="0" showLastColumn="0" showRowStripes="1" showColumnStripes="0"/>
  <extLst>
    <ext xmlns:x14="http://schemas.microsoft.com/office/spreadsheetml/2009/9/main" uri="{504A1905-F514-4f6f-8877-14C23A59335A}">
      <x14:table altTextSummary="在此表中输入项目活动、开始日期和结束日期及备注。在表格中输入的活动将呈现在日程图表中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6" tint="-0.249977111117893"/>
    <pageSetUpPr autoPageBreaks="0" fitToPage="1"/>
  </sheetPr>
  <dimension ref="A1:G16"/>
  <sheetViews>
    <sheetView showGridLines="0" tabSelected="1" zoomScaleNormal="100" workbookViewId="0"/>
  </sheetViews>
  <sheetFormatPr defaultColWidth="9.23046875" defaultRowHeight="35.15" customHeight="1" x14ac:dyDescent="0.8"/>
  <cols>
    <col min="1" max="1" width="4.65234375" style="4" customWidth="1"/>
    <col min="2" max="2" width="7.11328125" style="4" hidden="1" customWidth="1"/>
    <col min="3" max="3" width="20.421875" style="4" customWidth="1"/>
    <col min="4" max="5" width="18.421875" style="13" customWidth="1"/>
    <col min="6" max="6" width="46.65234375" style="4" customWidth="1"/>
    <col min="7" max="7" width="4.65234375" style="4" customWidth="1"/>
    <col min="8" max="8" width="4.765625" style="4" customWidth="1"/>
    <col min="9" max="16384" width="9.23046875" style="4"/>
  </cols>
  <sheetData>
    <row r="1" spans="1:7" s="3" customFormat="1" ht="35.15" customHeight="1" thickBot="1" x14ac:dyDescent="0.95">
      <c r="A1" s="7"/>
      <c r="B1" s="8"/>
      <c r="C1" s="19" t="s">
        <v>1</v>
      </c>
      <c r="D1" s="19"/>
      <c r="E1" s="19"/>
      <c r="F1" s="19"/>
      <c r="G1" s="19"/>
    </row>
    <row r="2" spans="1:7" ht="315.95" customHeight="1" thickTop="1" x14ac:dyDescent="0.8">
      <c r="C2" s="20" t="s">
        <v>2</v>
      </c>
      <c r="D2" s="20"/>
      <c r="E2" s="20"/>
      <c r="F2" s="20"/>
      <c r="G2" s="20"/>
    </row>
    <row r="3" spans="1:7" s="9" customFormat="1" ht="35.15" customHeight="1" x14ac:dyDescent="0.8">
      <c r="C3" s="11" t="s">
        <v>3</v>
      </c>
      <c r="D3" s="17">
        <f ca="1">TODAY()</f>
        <v>43342</v>
      </c>
      <c r="E3" s="10"/>
      <c r="F3" s="10"/>
    </row>
    <row r="4" spans="1:7" ht="21" customHeight="1" x14ac:dyDescent="0.8">
      <c r="B4" s="5" t="s">
        <v>0</v>
      </c>
      <c r="C4" s="12" t="s">
        <v>4</v>
      </c>
      <c r="D4" s="12" t="s">
        <v>17</v>
      </c>
      <c r="E4" s="12" t="s">
        <v>18</v>
      </c>
      <c r="F4" s="12" t="s">
        <v>19</v>
      </c>
    </row>
    <row r="5" spans="1:7" ht="35.15" customHeight="1" x14ac:dyDescent="0.8">
      <c r="B5" s="5">
        <f>ROW(B5)-calcs!$D$5</f>
        <v>-7</v>
      </c>
      <c r="C5" t="s">
        <v>5</v>
      </c>
      <c r="D5" s="18">
        <f ca="1">$D$3+3</f>
        <v>43345</v>
      </c>
      <c r="E5" s="18"/>
      <c r="F5" s="6"/>
    </row>
    <row r="6" spans="1:7" ht="35.15" customHeight="1" x14ac:dyDescent="0.8">
      <c r="B6" s="5">
        <f>ROW(B6)-calcs!$D$5</f>
        <v>-6</v>
      </c>
      <c r="C6" t="s">
        <v>6</v>
      </c>
      <c r="D6" s="18">
        <f ca="1">D5+10</f>
        <v>43355</v>
      </c>
      <c r="E6" s="18">
        <f ca="1">活动[[#This Row],[开始时间]]+3</f>
        <v>43358</v>
      </c>
      <c r="F6" s="6"/>
    </row>
    <row r="7" spans="1:7" ht="35.15" customHeight="1" x14ac:dyDescent="0.8">
      <c r="B7" s="5">
        <f>ROW(B7)-calcs!$D$5</f>
        <v>-5</v>
      </c>
      <c r="C7" t="s">
        <v>7</v>
      </c>
      <c r="D7" s="18">
        <f ca="1">D6+1</f>
        <v>43356</v>
      </c>
      <c r="E7" s="18">
        <f ca="1">活动[[#This Row],[开始时间]]+3</f>
        <v>43359</v>
      </c>
      <c r="F7" s="6"/>
    </row>
    <row r="8" spans="1:7" ht="35.15" customHeight="1" x14ac:dyDescent="0.8">
      <c r="B8" s="5">
        <f>ROW(B8)-calcs!$D$5</f>
        <v>-4</v>
      </c>
      <c r="C8" t="s">
        <v>8</v>
      </c>
      <c r="D8" s="18">
        <f ca="1">D7+5</f>
        <v>43361</v>
      </c>
      <c r="E8" s="18"/>
      <c r="F8" s="6"/>
    </row>
    <row r="9" spans="1:7" ht="35.15" customHeight="1" x14ac:dyDescent="0.8">
      <c r="B9" s="5">
        <f>ROW(B9)-calcs!$D$5</f>
        <v>-3</v>
      </c>
      <c r="C9" t="s">
        <v>9</v>
      </c>
      <c r="D9" s="18">
        <f t="shared" ref="D9:D15" ca="1" si="0">D8+10</f>
        <v>43371</v>
      </c>
      <c r="E9" s="18">
        <f ca="1">活动[[#This Row],[开始时间]]+2</f>
        <v>43373</v>
      </c>
      <c r="F9" s="6"/>
    </row>
    <row r="10" spans="1:7" ht="35.15" customHeight="1" x14ac:dyDescent="0.8">
      <c r="B10" s="5">
        <f>ROW(B10)-calcs!$D$5</f>
        <v>-2</v>
      </c>
      <c r="C10" t="s">
        <v>10</v>
      </c>
      <c r="D10" s="18">
        <f t="shared" ca="1" si="0"/>
        <v>43381</v>
      </c>
      <c r="E10" s="18">
        <f ca="1">活动[[#This Row],[开始时间]]+2</f>
        <v>43383</v>
      </c>
      <c r="F10" s="6"/>
    </row>
    <row r="11" spans="1:7" ht="35.15" customHeight="1" x14ac:dyDescent="0.8">
      <c r="B11" s="5">
        <f>ROW(B11)-calcs!$D$5</f>
        <v>-1</v>
      </c>
      <c r="C11" t="s">
        <v>11</v>
      </c>
      <c r="D11" s="18">
        <f ca="1">D10+10</f>
        <v>43391</v>
      </c>
      <c r="E11" s="18">
        <f ca="1">活动[[#This Row],[开始时间]]+2</f>
        <v>43393</v>
      </c>
      <c r="F11" s="6"/>
    </row>
    <row r="12" spans="1:7" ht="35.15" customHeight="1" x14ac:dyDescent="0.8">
      <c r="B12" s="5">
        <f>ROW(B12)-calcs!$D$5</f>
        <v>0</v>
      </c>
      <c r="C12" t="s">
        <v>12</v>
      </c>
      <c r="D12" s="18">
        <f t="shared" ca="1" si="0"/>
        <v>43401</v>
      </c>
      <c r="E12" s="18"/>
      <c r="F12" s="6"/>
    </row>
    <row r="13" spans="1:7" ht="35.15" customHeight="1" x14ac:dyDescent="0.8">
      <c r="B13" s="5">
        <f>ROW(B13)-calcs!$D$5</f>
        <v>1</v>
      </c>
      <c r="C13" t="s">
        <v>13</v>
      </c>
      <c r="D13" s="18">
        <f ca="1">D12+10</f>
        <v>43411</v>
      </c>
      <c r="E13" s="18">
        <f ca="1">活动[[#This Row],[开始时间]]+2</f>
        <v>43413</v>
      </c>
      <c r="F13" s="6"/>
    </row>
    <row r="14" spans="1:7" ht="35.15" customHeight="1" x14ac:dyDescent="0.8">
      <c r="B14" s="5">
        <f>ROW(B14)-calcs!$D$5</f>
        <v>2</v>
      </c>
      <c r="C14" t="s">
        <v>14</v>
      </c>
      <c r="D14" s="18">
        <f t="shared" ca="1" si="0"/>
        <v>43421</v>
      </c>
      <c r="E14" s="18">
        <f ca="1">活动[[#This Row],[开始时间]]+2</f>
        <v>43423</v>
      </c>
      <c r="F14" s="6"/>
    </row>
    <row r="15" spans="1:7" ht="35.15" customHeight="1" x14ac:dyDescent="0.8">
      <c r="B15" s="5">
        <f>ROW(B15)-calcs!$D$5</f>
        <v>3</v>
      </c>
      <c r="C15" t="s">
        <v>15</v>
      </c>
      <c r="D15" s="18">
        <f t="shared" ca="1" si="0"/>
        <v>43431</v>
      </c>
      <c r="E15" s="18">
        <f ca="1">活动[[#This Row],[开始时间]]+2</f>
        <v>43433</v>
      </c>
      <c r="F15" s="6"/>
    </row>
    <row r="16" spans="1:7" ht="35.15" customHeight="1" x14ac:dyDescent="0.8">
      <c r="B16" s="5">
        <f>ROW(B16)-calcs!$D$5</f>
        <v>4</v>
      </c>
      <c r="C16" t="s">
        <v>16</v>
      </c>
      <c r="D16" s="18">
        <f ca="1">D15+10</f>
        <v>43441</v>
      </c>
      <c r="E16" s="18"/>
      <c r="F16" s="6"/>
    </row>
  </sheetData>
  <sheetProtection selectLockedCells="1"/>
  <mergeCells count="2">
    <mergeCell ref="C1:G1"/>
    <mergeCell ref="C2:G2"/>
  </mergeCells>
  <phoneticPr fontId="19" type="noConversion"/>
  <dataValidations count="8">
    <dataValidation allowBlank="1" showInputMessage="1" showErrorMessage="1" prompt="在此工作表中创建项目日程表。在单元格 D3 中输入项目开始日期，并在活动表中输入项目详细信息。描绘项目活动的日程表位于单元格 C2" sqref="A1"/>
    <dataValidation allowBlank="1" showInputMessage="1" showErrorMessage="1" prompt="此工作表的标题位于此单元格中。描述项目活动可滚动时间表的日程图表位于下面的单元格中" sqref="C1:G1"/>
    <dataValidation allowBlank="1" showInputMessage="1" showErrorMessage="1" prompt="在右侧单元格中输入开始日期" sqref="C3"/>
    <dataValidation allowBlank="1" showInputMessage="1" showErrorMessage="1" prompt="在此单元格中输入开始日期，在下方表格中输入详细信息" sqref="D3"/>
    <dataValidation allowBlank="1" showInputMessage="1" showErrorMessage="1" prompt="在此标题下的此列中输入项目活动。可使用标题筛选器查找特定条目" sqref="C4"/>
    <dataValidation allowBlank="1" showInputMessage="1" showErrorMessage="1" prompt="在此标题下的此列中输入开始日期" sqref="D4"/>
    <dataValidation allowBlank="1" showInputMessage="1" showErrorMessage="1" prompt="在此标题下的此列中输入结束日期" sqref="E4"/>
    <dataValidation allowBlank="1" showInputMessage="1" showErrorMessage="1" prompt="在此标题下的此列中输入备注" sqref="F4"/>
  </dataValidations>
  <printOptions horizontalCentered="1"/>
  <pageMargins left="0.25" right="0.25" top="0.5" bottom="0.5" header="0.3" footer="0.3"/>
  <pageSetup paperSize="9" fitToHeight="0" orientation="landscape" r:id="rId1"/>
  <headerFooter differentFirst="1">
    <oddFooter>Page &amp;P of &amp;N</oddFooter>
  </headerFooter>
  <ignoredErrors>
    <ignoredError sqref="D5 E6:E7 D7:D8" calculatedColumn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滚动条">
              <controlPr defaultSize="0" autoPict="0" altText="Select the scroll bar to modify the project time frame shown on the Timeline Chart or enter the start date for the display of project activities in cell D3">
                <anchor moveWithCells="1">
                  <from>
                    <xdr:col>0</xdr:col>
                    <xdr:colOff>304800</xdr:colOff>
                    <xdr:row>1</xdr:row>
                    <xdr:rowOff>3600450</xdr:rowOff>
                  </from>
                  <to>
                    <xdr:col>5</xdr:col>
                    <xdr:colOff>3851275</xdr:colOff>
                    <xdr:row>1</xdr:row>
                    <xdr:rowOff>3768725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72"/>
  <sheetViews>
    <sheetView workbookViewId="0">
      <selection activeCell="C6" sqref="C6"/>
    </sheetView>
  </sheetViews>
  <sheetFormatPr defaultRowHeight="15.5" x14ac:dyDescent="0.8"/>
  <cols>
    <col min="3" max="3" width="17.421875" customWidth="1"/>
    <col min="4" max="4" width="18.11328125" customWidth="1"/>
    <col min="5" max="6" width="15.34375" bestFit="1" customWidth="1"/>
    <col min="7" max="15" width="14.23046875" bestFit="1" customWidth="1"/>
    <col min="16" max="35" width="15.34375" bestFit="1" customWidth="1"/>
  </cols>
  <sheetData>
    <row r="1" spans="1:6" ht="77.5" x14ac:dyDescent="0.8">
      <c r="A1" t="s">
        <v>20</v>
      </c>
    </row>
    <row r="3" spans="1:6" x14ac:dyDescent="0.8">
      <c r="C3" t="s">
        <v>23</v>
      </c>
      <c r="D3" s="14">
        <f ca="1">TODAY()</f>
        <v>43342</v>
      </c>
      <c r="E3" s="1"/>
    </row>
    <row r="4" spans="1:6" x14ac:dyDescent="0.8">
      <c r="D4">
        <v>5</v>
      </c>
    </row>
    <row r="5" spans="1:6" x14ac:dyDescent="0.8">
      <c r="C5" t="s">
        <v>24</v>
      </c>
      <c r="D5">
        <f>ROWS(活动[])</f>
        <v>12</v>
      </c>
    </row>
    <row r="6" spans="1:6" x14ac:dyDescent="0.8">
      <c r="E6" t="e">
        <f>NA()</f>
        <v>#N/A</v>
      </c>
    </row>
    <row r="7" spans="1:6" x14ac:dyDescent="0.8">
      <c r="E7" t="e">
        <f>NA()</f>
        <v>#N/A</v>
      </c>
    </row>
    <row r="8" spans="1:6" x14ac:dyDescent="0.8">
      <c r="E8" t="e">
        <f>NA()</f>
        <v>#N/A</v>
      </c>
    </row>
    <row r="9" spans="1:6" x14ac:dyDescent="0.8">
      <c r="C9" s="15" t="s">
        <v>25</v>
      </c>
      <c r="D9">
        <f ca="1">SUMPRODUCT( ((活动[开始时间]&gt;=StartDateWindow)+(活动[结束时间]&gt;=StartDateWindow)&gt;0)*(活动[开始时间]&lt;=(StartDateWindow+WindowDays-1)) )</f>
        <v>5</v>
      </c>
      <c r="E9" t="e">
        <f>NA()</f>
        <v>#N/A</v>
      </c>
    </row>
    <row r="10" spans="1:6" x14ac:dyDescent="0.8">
      <c r="D10">
        <v>9</v>
      </c>
      <c r="E10" t="e">
        <f>NA()</f>
        <v>#N/A</v>
      </c>
    </row>
    <row r="11" spans="1:6" x14ac:dyDescent="0.8">
      <c r="D11">
        <f ca="1">D10-MIN(D10,D9)</f>
        <v>4</v>
      </c>
      <c r="E11" t="e">
        <f>NA()</f>
        <v>#N/A</v>
      </c>
    </row>
    <row r="12" spans="1:6" x14ac:dyDescent="0.8">
      <c r="E12" t="e">
        <f>NA()</f>
        <v>#N/A</v>
      </c>
    </row>
    <row r="13" spans="1:6" x14ac:dyDescent="0.8">
      <c r="C13" s="2"/>
      <c r="E13" t="e">
        <f>NA()</f>
        <v>#N/A</v>
      </c>
    </row>
    <row r="14" spans="1:6" x14ac:dyDescent="0.8">
      <c r="C14" s="2"/>
      <c r="E14" t="e">
        <f>NA()</f>
        <v>#N/A</v>
      </c>
    </row>
    <row r="15" spans="1:6" x14ac:dyDescent="0.8">
      <c r="C15" s="2"/>
      <c r="E15">
        <f t="array" aca="1" ref="E15" ca="1">INDEX(活动[Id],MATCH(1, ((活动[开始时间]&gt;=StartDateWindow)+(活动[结束时间]&gt;=StartDateWindow)&gt;0)*(活动[开始时间]&lt;=(StartDateWindow+WindowDays-1)), 0))</f>
        <v>-7</v>
      </c>
      <c r="F15" t="e">
        <f t="shared" ref="F15:F23" ca="1" si="0">OFFSET(E15,-$D$11,)</f>
        <v>#N/A</v>
      </c>
    </row>
    <row r="16" spans="1:6" x14ac:dyDescent="0.8">
      <c r="C16" s="2"/>
      <c r="E16">
        <f t="array" aca="1" ref="E16" ca="1">INDEX(活动[Id],MATCH(1, (活动[Id]&gt;E15)*((活动[开始时间]&gt;=StartDateWindow)+(活动[结束时间]&gt;=StartDateWindow)&gt;0)*(活动[开始时间]&lt;=(StartDateWindow+WindowDays-1)), 0))</f>
        <v>-6</v>
      </c>
      <c r="F16" t="e">
        <f t="shared" ca="1" si="0"/>
        <v>#N/A</v>
      </c>
    </row>
    <row r="17" spans="1:35" x14ac:dyDescent="0.8">
      <c r="C17" s="2"/>
      <c r="E17">
        <f t="array" aca="1" ref="E17" ca="1">INDEX(活动[Id],MATCH(1, (活动[Id]&gt;E16)*((活动[开始时间]&gt;=StartDateWindow)+(活动[结束时间]&gt;=StartDateWindow)&gt;0)*(活动[开始时间]&lt;=(StartDateWindow+WindowDays-1)), 0))</f>
        <v>-5</v>
      </c>
      <c r="F17" t="e">
        <f t="shared" ca="1" si="0"/>
        <v>#N/A</v>
      </c>
    </row>
    <row r="18" spans="1:35" x14ac:dyDescent="0.8">
      <c r="E18">
        <f t="array" aca="1" ref="E18" ca="1">INDEX(活动[Id],MATCH(1, (活动[Id]&gt;E17)*((活动[开始时间]&gt;=StartDateWindow)+(活动[结束时间]&gt;=StartDateWindow)&gt;0)*(活动[开始时间]&lt;=(StartDateWindow+WindowDays-1)), 0))</f>
        <v>-4</v>
      </c>
      <c r="F18" t="e">
        <f t="shared" ca="1" si="0"/>
        <v>#N/A</v>
      </c>
    </row>
    <row r="19" spans="1:35" x14ac:dyDescent="0.8">
      <c r="E19">
        <f t="array" aca="1" ref="E19" ca="1">INDEX(活动[Id],MATCH(1, (活动[Id]&gt;E18)*((活动[开始时间]&gt;=StartDateWindow)+(活动[结束时间]&gt;=StartDateWindow)&gt;0)*(活动[开始时间]&lt;=(StartDateWindow+WindowDays-1)), 0))</f>
        <v>-3</v>
      </c>
      <c r="F19">
        <f t="shared" ca="1" si="0"/>
        <v>-7</v>
      </c>
    </row>
    <row r="20" spans="1:35" x14ac:dyDescent="0.8">
      <c r="E20" t="e">
        <f t="array" aca="1" ref="E20" ca="1">INDEX(活动[Id],MATCH(1, (活动[Id]&gt;E19)*((活动[开始时间]&gt;=StartDateWindow)+(活动[结束时间]&gt;=StartDateWindow)&gt;0)*(活动[开始时间]&lt;=(StartDateWindow+WindowDays-1)), 0))</f>
        <v>#N/A</v>
      </c>
      <c r="F20">
        <f t="shared" ca="1" si="0"/>
        <v>-6</v>
      </c>
    </row>
    <row r="21" spans="1:35" x14ac:dyDescent="0.8">
      <c r="E21" t="e">
        <f t="array" aca="1" ref="E21" ca="1">INDEX(活动[Id],MATCH(1, (活动[Id]&gt;E20)*((活动[开始时间]&gt;=StartDateWindow)+(活动[结束时间]&gt;=StartDateWindow)&gt;0)*(活动[开始时间]&lt;=(StartDateWindow+WindowDays-1)), 0))</f>
        <v>#N/A</v>
      </c>
      <c r="F21">
        <f t="shared" ca="1" si="0"/>
        <v>-5</v>
      </c>
    </row>
    <row r="22" spans="1:35" x14ac:dyDescent="0.8">
      <c r="E22" t="e">
        <f t="array" aca="1" ref="E22" ca="1">INDEX(活动[Id],MATCH(1, (活动[Id]&gt;E21)*((活动[开始时间]&gt;=StartDateWindow)+(活动[结束时间]&gt;=StartDateWindow)&gt;0)*(活动[开始时间]&lt;=(StartDateWindow+WindowDays-1)), 0))</f>
        <v>#N/A</v>
      </c>
      <c r="F22">
        <f t="shared" ca="1" si="0"/>
        <v>-4</v>
      </c>
    </row>
    <row r="23" spans="1:35" x14ac:dyDescent="0.8">
      <c r="E23" t="e">
        <f t="array" aca="1" ref="E23" ca="1">INDEX(活动[Id],MATCH(1, (活动[Id]&gt;E22)*((活动[开始时间]&gt;=StartDateWindow)+(活动[结束时间]&gt;=StartDateWindow)&gt;0)*(活动[开始时间]&lt;=(StartDateWindow+WindowDays-1)), 0))</f>
        <v>#N/A</v>
      </c>
      <c r="F23">
        <f t="shared" ca="1" si="0"/>
        <v>-3</v>
      </c>
    </row>
    <row r="25" spans="1:35" x14ac:dyDescent="0.8">
      <c r="C25" t="s">
        <v>26</v>
      </c>
      <c r="D25" s="14">
        <f ca="1">StartDate+WindowOffset</f>
        <v>43342</v>
      </c>
    </row>
    <row r="26" spans="1:35" x14ac:dyDescent="0.8">
      <c r="C26" t="s">
        <v>27</v>
      </c>
      <c r="D26">
        <v>0</v>
      </c>
    </row>
    <row r="28" spans="1:35" x14ac:dyDescent="0.8">
      <c r="C28" t="s">
        <v>28</v>
      </c>
      <c r="D28" s="15">
        <f ca="1">项目日程表!D3</f>
        <v>43342</v>
      </c>
    </row>
    <row r="29" spans="1:35" x14ac:dyDescent="0.8">
      <c r="C29" t="s">
        <v>29</v>
      </c>
      <c r="D29">
        <v>30</v>
      </c>
    </row>
    <row r="31" spans="1:35" x14ac:dyDescent="0.8">
      <c r="A31" t="s">
        <v>21</v>
      </c>
      <c r="B31" t="s">
        <v>22</v>
      </c>
      <c r="C31" t="s">
        <v>30</v>
      </c>
      <c r="D31" t="s">
        <v>4</v>
      </c>
      <c r="E31" s="14">
        <f ca="1">StartDateWindow</f>
        <v>43342</v>
      </c>
      <c r="F31" s="14">
        <f t="shared" ref="F31:AI31" ca="1" si="1">E31+1</f>
        <v>43343</v>
      </c>
      <c r="G31" s="14">
        <f t="shared" ca="1" si="1"/>
        <v>43344</v>
      </c>
      <c r="H31" s="14">
        <f t="shared" ca="1" si="1"/>
        <v>43345</v>
      </c>
      <c r="I31" s="14">
        <f t="shared" ca="1" si="1"/>
        <v>43346</v>
      </c>
      <c r="J31" s="14">
        <f t="shared" ca="1" si="1"/>
        <v>43347</v>
      </c>
      <c r="K31" s="14">
        <f t="shared" ca="1" si="1"/>
        <v>43348</v>
      </c>
      <c r="L31" s="14">
        <f t="shared" ca="1" si="1"/>
        <v>43349</v>
      </c>
      <c r="M31" s="14">
        <f t="shared" ca="1" si="1"/>
        <v>43350</v>
      </c>
      <c r="N31" s="14">
        <f t="shared" ca="1" si="1"/>
        <v>43351</v>
      </c>
      <c r="O31" s="14">
        <f t="shared" ca="1" si="1"/>
        <v>43352</v>
      </c>
      <c r="P31" s="14">
        <f t="shared" ca="1" si="1"/>
        <v>43353</v>
      </c>
      <c r="Q31" s="14">
        <f t="shared" ca="1" si="1"/>
        <v>43354</v>
      </c>
      <c r="R31" s="14">
        <f t="shared" ca="1" si="1"/>
        <v>43355</v>
      </c>
      <c r="S31" s="14">
        <f t="shared" ca="1" si="1"/>
        <v>43356</v>
      </c>
      <c r="T31" s="14">
        <f t="shared" ca="1" si="1"/>
        <v>43357</v>
      </c>
      <c r="U31" s="14">
        <f t="shared" ca="1" si="1"/>
        <v>43358</v>
      </c>
      <c r="V31" s="14">
        <f t="shared" ca="1" si="1"/>
        <v>43359</v>
      </c>
      <c r="W31" s="14">
        <f t="shared" ca="1" si="1"/>
        <v>43360</v>
      </c>
      <c r="X31" s="14">
        <f t="shared" ca="1" si="1"/>
        <v>43361</v>
      </c>
      <c r="Y31" s="14">
        <f t="shared" ca="1" si="1"/>
        <v>43362</v>
      </c>
      <c r="Z31" s="14">
        <f t="shared" ca="1" si="1"/>
        <v>43363</v>
      </c>
      <c r="AA31" s="14">
        <f t="shared" ca="1" si="1"/>
        <v>43364</v>
      </c>
      <c r="AB31" s="14">
        <f t="shared" ca="1" si="1"/>
        <v>43365</v>
      </c>
      <c r="AC31" s="14">
        <f t="shared" ca="1" si="1"/>
        <v>43366</v>
      </c>
      <c r="AD31" s="14">
        <f t="shared" ca="1" si="1"/>
        <v>43367</v>
      </c>
      <c r="AE31" s="14">
        <f t="shared" ca="1" si="1"/>
        <v>43368</v>
      </c>
      <c r="AF31" s="14">
        <f t="shared" ca="1" si="1"/>
        <v>43369</v>
      </c>
      <c r="AG31" s="14">
        <f t="shared" ca="1" si="1"/>
        <v>43370</v>
      </c>
      <c r="AH31" s="14">
        <f t="shared" ca="1" si="1"/>
        <v>43371</v>
      </c>
      <c r="AI31" s="14">
        <f t="shared" ca="1" si="1"/>
        <v>43372</v>
      </c>
    </row>
    <row r="32" spans="1:35" x14ac:dyDescent="0.8">
      <c r="A32">
        <v>11.3</v>
      </c>
      <c r="B32">
        <v>1</v>
      </c>
      <c r="C32" t="e">
        <f t="shared" ref="C32:C40" ca="1" si="2">F15</f>
        <v>#N/A</v>
      </c>
      <c r="D32" t="e">
        <f ca="1">INDEX(活动[活动],MATCH($C32,活动[Id],0))</f>
        <v>#N/A</v>
      </c>
      <c r="E32" t="e">
        <f ca="1">GridCalc</f>
        <v>#N/A</v>
      </c>
      <c r="F32" t="e">
        <f ca="1">GridCalc</f>
        <v>#N/A</v>
      </c>
      <c r="G32" t="e">
        <f ca="1">GridCalc</f>
        <v>#N/A</v>
      </c>
      <c r="H32" t="e">
        <f ca="1">GridCalc</f>
        <v>#N/A</v>
      </c>
      <c r="I32" t="e">
        <f ca="1">GridCalc</f>
        <v>#N/A</v>
      </c>
      <c r="J32" t="e">
        <f ca="1">GridCalc</f>
        <v>#N/A</v>
      </c>
      <c r="K32" t="e">
        <f ca="1">GridCalc</f>
        <v>#N/A</v>
      </c>
      <c r="L32" t="e">
        <f ca="1">GridCalc</f>
        <v>#N/A</v>
      </c>
      <c r="M32" t="e">
        <f ca="1">GridCalc</f>
        <v>#N/A</v>
      </c>
      <c r="N32" t="e">
        <f ca="1">GridCalc</f>
        <v>#N/A</v>
      </c>
      <c r="O32" t="e">
        <f ca="1">GridCalc</f>
        <v>#N/A</v>
      </c>
      <c r="P32" t="e">
        <f ca="1">GridCalc</f>
        <v>#N/A</v>
      </c>
      <c r="Q32" t="e">
        <f ca="1">GridCalc</f>
        <v>#N/A</v>
      </c>
      <c r="R32" t="e">
        <f ca="1">GridCalc</f>
        <v>#N/A</v>
      </c>
      <c r="S32" t="e">
        <f ca="1">GridCalc</f>
        <v>#N/A</v>
      </c>
      <c r="T32" t="e">
        <f ca="1">GridCalc</f>
        <v>#N/A</v>
      </c>
      <c r="U32" t="e">
        <f ca="1">GridCalc</f>
        <v>#N/A</v>
      </c>
      <c r="V32" t="e">
        <f ca="1">GridCalc</f>
        <v>#N/A</v>
      </c>
      <c r="W32" t="e">
        <f ca="1">GridCalc</f>
        <v>#N/A</v>
      </c>
      <c r="X32" t="e">
        <f ca="1">GridCalc</f>
        <v>#N/A</v>
      </c>
      <c r="Y32" t="e">
        <f ca="1">GridCalc</f>
        <v>#N/A</v>
      </c>
      <c r="Z32" t="e">
        <f ca="1">GridCalc</f>
        <v>#N/A</v>
      </c>
      <c r="AA32" t="e">
        <f ca="1">GridCalc</f>
        <v>#N/A</v>
      </c>
      <c r="AB32" t="e">
        <f ca="1">GridCalc</f>
        <v>#N/A</v>
      </c>
      <c r="AC32" t="e">
        <f ca="1">GridCalc</f>
        <v>#N/A</v>
      </c>
      <c r="AD32" t="e">
        <f ca="1">GridCalc</f>
        <v>#N/A</v>
      </c>
      <c r="AE32" t="e">
        <f ca="1">GridCalc</f>
        <v>#N/A</v>
      </c>
      <c r="AF32" t="e">
        <f ca="1">GridCalc</f>
        <v>#N/A</v>
      </c>
      <c r="AG32" t="e">
        <f ca="1">GridCalc</f>
        <v>#N/A</v>
      </c>
      <c r="AH32" t="e">
        <f ca="1">GridCalc</f>
        <v>#N/A</v>
      </c>
      <c r="AI32" t="e">
        <f ca="1">GridCalc</f>
        <v>#N/A</v>
      </c>
    </row>
    <row r="33" spans="1:35" x14ac:dyDescent="0.8">
      <c r="A33">
        <f>A32-1</f>
        <v>10.3</v>
      </c>
      <c r="B33">
        <v>2</v>
      </c>
      <c r="C33" t="e">
        <f t="shared" ca="1" si="2"/>
        <v>#N/A</v>
      </c>
      <c r="D33" t="e">
        <f ca="1">INDEX(活动[活动],MATCH($C33,活动[Id],0))</f>
        <v>#N/A</v>
      </c>
      <c r="E33" t="e">
        <f ca="1">GridCalc</f>
        <v>#N/A</v>
      </c>
      <c r="F33" t="e">
        <f ca="1">GridCalc</f>
        <v>#N/A</v>
      </c>
      <c r="G33" t="e">
        <f ca="1">GridCalc</f>
        <v>#N/A</v>
      </c>
      <c r="H33" t="e">
        <f ca="1">GridCalc</f>
        <v>#N/A</v>
      </c>
      <c r="I33" t="e">
        <f ca="1">GridCalc</f>
        <v>#N/A</v>
      </c>
      <c r="J33" t="e">
        <f ca="1">GridCalc</f>
        <v>#N/A</v>
      </c>
      <c r="K33" t="e">
        <f ca="1">GridCalc</f>
        <v>#N/A</v>
      </c>
      <c r="L33" t="e">
        <f ca="1">GridCalc</f>
        <v>#N/A</v>
      </c>
      <c r="M33" t="e">
        <f ca="1">GridCalc</f>
        <v>#N/A</v>
      </c>
      <c r="N33" t="e">
        <f ca="1">GridCalc</f>
        <v>#N/A</v>
      </c>
      <c r="O33" t="e">
        <f ca="1">GridCalc</f>
        <v>#N/A</v>
      </c>
      <c r="P33" t="e">
        <f ca="1">GridCalc</f>
        <v>#N/A</v>
      </c>
      <c r="Q33" t="e">
        <f ca="1">GridCalc</f>
        <v>#N/A</v>
      </c>
      <c r="R33" t="e">
        <f ca="1">GridCalc</f>
        <v>#N/A</v>
      </c>
      <c r="S33" t="e">
        <f ca="1">GridCalc</f>
        <v>#N/A</v>
      </c>
      <c r="T33" t="e">
        <f ca="1">GridCalc</f>
        <v>#N/A</v>
      </c>
      <c r="U33" t="e">
        <f ca="1">GridCalc</f>
        <v>#N/A</v>
      </c>
      <c r="V33" t="e">
        <f ca="1">GridCalc</f>
        <v>#N/A</v>
      </c>
      <c r="W33" t="e">
        <f ca="1">GridCalc</f>
        <v>#N/A</v>
      </c>
      <c r="X33" t="e">
        <f ca="1">GridCalc</f>
        <v>#N/A</v>
      </c>
      <c r="Y33" t="e">
        <f ca="1">GridCalc</f>
        <v>#N/A</v>
      </c>
      <c r="Z33" t="e">
        <f ca="1">GridCalc</f>
        <v>#N/A</v>
      </c>
      <c r="AA33" t="e">
        <f ca="1">GridCalc</f>
        <v>#N/A</v>
      </c>
      <c r="AB33" t="e">
        <f ca="1">GridCalc</f>
        <v>#N/A</v>
      </c>
      <c r="AC33" t="e">
        <f ca="1">GridCalc</f>
        <v>#N/A</v>
      </c>
      <c r="AD33" t="e">
        <f ca="1">GridCalc</f>
        <v>#N/A</v>
      </c>
      <c r="AE33" t="e">
        <f ca="1">GridCalc</f>
        <v>#N/A</v>
      </c>
      <c r="AF33" t="e">
        <f ca="1">GridCalc</f>
        <v>#N/A</v>
      </c>
      <c r="AG33" t="e">
        <f ca="1">GridCalc</f>
        <v>#N/A</v>
      </c>
      <c r="AH33" t="e">
        <f ca="1">GridCalc</f>
        <v>#N/A</v>
      </c>
      <c r="AI33" t="e">
        <f ca="1">GridCalc</f>
        <v>#N/A</v>
      </c>
    </row>
    <row r="34" spans="1:35" x14ac:dyDescent="0.8">
      <c r="A34">
        <f t="shared" ref="A34:A40" si="3">A33-1</f>
        <v>9.3000000000000007</v>
      </c>
      <c r="B34">
        <v>3</v>
      </c>
      <c r="C34" t="e">
        <f t="shared" ca="1" si="2"/>
        <v>#N/A</v>
      </c>
      <c r="D34" t="e">
        <f ca="1">INDEX(活动[活动],MATCH($C34,活动[Id],0))</f>
        <v>#N/A</v>
      </c>
      <c r="E34" t="e">
        <f ca="1">GridCalc</f>
        <v>#N/A</v>
      </c>
      <c r="F34" t="e">
        <f ca="1">GridCalc</f>
        <v>#N/A</v>
      </c>
      <c r="G34" t="e">
        <f ca="1">GridCalc</f>
        <v>#N/A</v>
      </c>
      <c r="H34" t="e">
        <f ca="1">GridCalc</f>
        <v>#N/A</v>
      </c>
      <c r="I34" t="e">
        <f ca="1">GridCalc</f>
        <v>#N/A</v>
      </c>
      <c r="J34" t="e">
        <f ca="1">GridCalc</f>
        <v>#N/A</v>
      </c>
      <c r="K34" t="e">
        <f ca="1">GridCalc</f>
        <v>#N/A</v>
      </c>
      <c r="L34" t="e">
        <f ca="1">GridCalc</f>
        <v>#N/A</v>
      </c>
      <c r="M34" t="e">
        <f ca="1">GridCalc</f>
        <v>#N/A</v>
      </c>
      <c r="N34" t="e">
        <f ca="1">GridCalc</f>
        <v>#N/A</v>
      </c>
      <c r="O34" t="e">
        <f ca="1">GridCalc</f>
        <v>#N/A</v>
      </c>
      <c r="P34" t="e">
        <f ca="1">GridCalc</f>
        <v>#N/A</v>
      </c>
      <c r="Q34" t="e">
        <f ca="1">GridCalc</f>
        <v>#N/A</v>
      </c>
      <c r="R34" t="e">
        <f ca="1">GridCalc</f>
        <v>#N/A</v>
      </c>
      <c r="S34" t="e">
        <f ca="1">GridCalc</f>
        <v>#N/A</v>
      </c>
      <c r="T34" t="e">
        <f ca="1">GridCalc</f>
        <v>#N/A</v>
      </c>
      <c r="U34" t="e">
        <f ca="1">GridCalc</f>
        <v>#N/A</v>
      </c>
      <c r="V34" t="e">
        <f ca="1">GridCalc</f>
        <v>#N/A</v>
      </c>
      <c r="W34" t="e">
        <f ca="1">GridCalc</f>
        <v>#N/A</v>
      </c>
      <c r="X34" t="e">
        <f ca="1">GridCalc</f>
        <v>#N/A</v>
      </c>
      <c r="Y34" t="e">
        <f ca="1">GridCalc</f>
        <v>#N/A</v>
      </c>
      <c r="Z34" t="e">
        <f ca="1">GridCalc</f>
        <v>#N/A</v>
      </c>
      <c r="AA34" t="e">
        <f ca="1">GridCalc</f>
        <v>#N/A</v>
      </c>
      <c r="AB34" t="e">
        <f ca="1">GridCalc</f>
        <v>#N/A</v>
      </c>
      <c r="AC34" t="e">
        <f ca="1">GridCalc</f>
        <v>#N/A</v>
      </c>
      <c r="AD34" t="e">
        <f ca="1">GridCalc</f>
        <v>#N/A</v>
      </c>
      <c r="AE34" t="e">
        <f ca="1">GridCalc</f>
        <v>#N/A</v>
      </c>
      <c r="AF34" t="e">
        <f ca="1">GridCalc</f>
        <v>#N/A</v>
      </c>
      <c r="AG34" t="e">
        <f ca="1">GridCalc</f>
        <v>#N/A</v>
      </c>
      <c r="AH34" t="e">
        <f ca="1">GridCalc</f>
        <v>#N/A</v>
      </c>
      <c r="AI34" t="e">
        <f ca="1">GridCalc</f>
        <v>#N/A</v>
      </c>
    </row>
    <row r="35" spans="1:35" x14ac:dyDescent="0.8">
      <c r="A35">
        <f t="shared" si="3"/>
        <v>8.3000000000000007</v>
      </c>
      <c r="B35">
        <v>4</v>
      </c>
      <c r="C35" t="e">
        <f t="shared" ca="1" si="2"/>
        <v>#N/A</v>
      </c>
      <c r="D35" t="e">
        <f ca="1">INDEX(活动[活动],MATCH($C35,活动[Id],0))</f>
        <v>#N/A</v>
      </c>
      <c r="E35" t="e">
        <f ca="1">GridCalc</f>
        <v>#N/A</v>
      </c>
      <c r="F35" t="e">
        <f ca="1">GridCalc</f>
        <v>#N/A</v>
      </c>
      <c r="G35" t="e">
        <f ca="1">GridCalc</f>
        <v>#N/A</v>
      </c>
      <c r="H35" t="e">
        <f ca="1">GridCalc</f>
        <v>#N/A</v>
      </c>
      <c r="I35" t="e">
        <f ca="1">GridCalc</f>
        <v>#N/A</v>
      </c>
      <c r="J35" t="e">
        <f ca="1">GridCalc</f>
        <v>#N/A</v>
      </c>
      <c r="K35" t="e">
        <f ca="1">GridCalc</f>
        <v>#N/A</v>
      </c>
      <c r="L35" t="e">
        <f ca="1">GridCalc</f>
        <v>#N/A</v>
      </c>
      <c r="M35" t="e">
        <f ca="1">GridCalc</f>
        <v>#N/A</v>
      </c>
      <c r="N35" t="e">
        <f ca="1">GridCalc</f>
        <v>#N/A</v>
      </c>
      <c r="O35" t="e">
        <f ca="1">GridCalc</f>
        <v>#N/A</v>
      </c>
      <c r="P35" t="e">
        <f ca="1">GridCalc</f>
        <v>#N/A</v>
      </c>
      <c r="Q35" t="e">
        <f ca="1">GridCalc</f>
        <v>#N/A</v>
      </c>
      <c r="R35" t="e">
        <f ca="1">GridCalc</f>
        <v>#N/A</v>
      </c>
      <c r="S35" t="e">
        <f ca="1">GridCalc</f>
        <v>#N/A</v>
      </c>
      <c r="T35" t="e">
        <f ca="1">GridCalc</f>
        <v>#N/A</v>
      </c>
      <c r="U35" t="e">
        <f ca="1">GridCalc</f>
        <v>#N/A</v>
      </c>
      <c r="V35" t="e">
        <f ca="1">GridCalc</f>
        <v>#N/A</v>
      </c>
      <c r="W35" t="e">
        <f ca="1">GridCalc</f>
        <v>#N/A</v>
      </c>
      <c r="X35" t="e">
        <f ca="1">GridCalc</f>
        <v>#N/A</v>
      </c>
      <c r="Y35" t="e">
        <f ca="1">GridCalc</f>
        <v>#N/A</v>
      </c>
      <c r="Z35" t="e">
        <f ca="1">GridCalc</f>
        <v>#N/A</v>
      </c>
      <c r="AA35" t="e">
        <f ca="1">GridCalc</f>
        <v>#N/A</v>
      </c>
      <c r="AB35" t="e">
        <f ca="1">GridCalc</f>
        <v>#N/A</v>
      </c>
      <c r="AC35" t="e">
        <f ca="1">GridCalc</f>
        <v>#N/A</v>
      </c>
      <c r="AD35" t="e">
        <f ca="1">GridCalc</f>
        <v>#N/A</v>
      </c>
      <c r="AE35" t="e">
        <f ca="1">GridCalc</f>
        <v>#N/A</v>
      </c>
      <c r="AF35" t="e">
        <f ca="1">GridCalc</f>
        <v>#N/A</v>
      </c>
      <c r="AG35" t="e">
        <f ca="1">GridCalc</f>
        <v>#N/A</v>
      </c>
      <c r="AH35" t="e">
        <f ca="1">GridCalc</f>
        <v>#N/A</v>
      </c>
      <c r="AI35" t="e">
        <f ca="1">GridCalc</f>
        <v>#N/A</v>
      </c>
    </row>
    <row r="36" spans="1:35" x14ac:dyDescent="0.8">
      <c r="A36">
        <f t="shared" si="3"/>
        <v>7.3000000000000007</v>
      </c>
      <c r="B36">
        <v>5</v>
      </c>
      <c r="C36">
        <f t="shared" ca="1" si="2"/>
        <v>-7</v>
      </c>
      <c r="D36" t="str">
        <f ca="1">INDEX(活动[活动],MATCH($C36,活动[Id],0))</f>
        <v>项目开始</v>
      </c>
      <c r="E36" t="e">
        <f ca="1">GridCalc</f>
        <v>#N/A</v>
      </c>
      <c r="F36" t="e">
        <f ca="1">GridCalc</f>
        <v>#N/A</v>
      </c>
      <c r="G36" t="e">
        <f ca="1">GridCalc</f>
        <v>#N/A</v>
      </c>
      <c r="H36">
        <f ca="1">GridCalc</f>
        <v>7.3000000000000007</v>
      </c>
      <c r="I36" t="e">
        <f ca="1">GridCalc</f>
        <v>#N/A</v>
      </c>
      <c r="J36" t="e">
        <f ca="1">GridCalc</f>
        <v>#N/A</v>
      </c>
      <c r="K36" t="e">
        <f ca="1">GridCalc</f>
        <v>#N/A</v>
      </c>
      <c r="L36" t="e">
        <f ca="1">GridCalc</f>
        <v>#N/A</v>
      </c>
      <c r="M36" t="e">
        <f ca="1">GridCalc</f>
        <v>#N/A</v>
      </c>
      <c r="N36" t="e">
        <f ca="1">GridCalc</f>
        <v>#N/A</v>
      </c>
      <c r="O36" t="e">
        <f ca="1">GridCalc</f>
        <v>#N/A</v>
      </c>
      <c r="P36" t="e">
        <f ca="1">GridCalc</f>
        <v>#N/A</v>
      </c>
      <c r="Q36" t="e">
        <f ca="1">GridCalc</f>
        <v>#N/A</v>
      </c>
      <c r="R36" t="e">
        <f ca="1">GridCalc</f>
        <v>#N/A</v>
      </c>
      <c r="S36" t="e">
        <f ca="1">GridCalc</f>
        <v>#N/A</v>
      </c>
      <c r="T36" t="e">
        <f ca="1">GridCalc</f>
        <v>#N/A</v>
      </c>
      <c r="U36" t="e">
        <f ca="1">GridCalc</f>
        <v>#N/A</v>
      </c>
      <c r="V36" t="e">
        <f ca="1">GridCalc</f>
        <v>#N/A</v>
      </c>
      <c r="W36" t="e">
        <f ca="1">GridCalc</f>
        <v>#N/A</v>
      </c>
      <c r="X36" t="e">
        <f ca="1">GridCalc</f>
        <v>#N/A</v>
      </c>
      <c r="Y36" t="e">
        <f ca="1">GridCalc</f>
        <v>#N/A</v>
      </c>
      <c r="Z36" t="e">
        <f ca="1">GridCalc</f>
        <v>#N/A</v>
      </c>
      <c r="AA36" t="e">
        <f ca="1">GridCalc</f>
        <v>#N/A</v>
      </c>
      <c r="AB36" t="e">
        <f ca="1">GridCalc</f>
        <v>#N/A</v>
      </c>
      <c r="AC36" t="e">
        <f ca="1">GridCalc</f>
        <v>#N/A</v>
      </c>
      <c r="AD36" t="e">
        <f ca="1">GridCalc</f>
        <v>#N/A</v>
      </c>
      <c r="AE36" t="e">
        <f ca="1">GridCalc</f>
        <v>#N/A</v>
      </c>
      <c r="AF36" t="e">
        <f ca="1">GridCalc</f>
        <v>#N/A</v>
      </c>
      <c r="AG36" t="e">
        <f ca="1">GridCalc</f>
        <v>#N/A</v>
      </c>
      <c r="AH36" t="e">
        <f ca="1">GridCalc</f>
        <v>#N/A</v>
      </c>
      <c r="AI36" t="e">
        <f ca="1">GridCalc</f>
        <v>#N/A</v>
      </c>
    </row>
    <row r="37" spans="1:35" x14ac:dyDescent="0.8">
      <c r="A37">
        <f t="shared" si="3"/>
        <v>6.3000000000000007</v>
      </c>
      <c r="B37">
        <v>6</v>
      </c>
      <c r="C37">
        <f t="shared" ca="1" si="2"/>
        <v>-6</v>
      </c>
      <c r="D37" t="str">
        <f ca="1">INDEX(活动[活动],MATCH($C37,活动[Id],0))</f>
        <v>里程碑 1</v>
      </c>
      <c r="E37" t="e">
        <f ca="1">GridCalc</f>
        <v>#N/A</v>
      </c>
      <c r="F37" t="e">
        <f ca="1">GridCalc</f>
        <v>#N/A</v>
      </c>
      <c r="G37" t="e">
        <f ca="1">GridCalc</f>
        <v>#N/A</v>
      </c>
      <c r="H37" t="e">
        <f ca="1">GridCalc</f>
        <v>#N/A</v>
      </c>
      <c r="I37" t="e">
        <f ca="1">GridCalc</f>
        <v>#N/A</v>
      </c>
      <c r="J37" t="e">
        <f ca="1">GridCalc</f>
        <v>#N/A</v>
      </c>
      <c r="K37" t="e">
        <f ca="1">GridCalc</f>
        <v>#N/A</v>
      </c>
      <c r="L37" t="e">
        <f ca="1">GridCalc</f>
        <v>#N/A</v>
      </c>
      <c r="M37" t="e">
        <f ca="1">GridCalc</f>
        <v>#N/A</v>
      </c>
      <c r="N37" t="e">
        <f ca="1">GridCalc</f>
        <v>#N/A</v>
      </c>
      <c r="O37" t="e">
        <f ca="1">GridCalc</f>
        <v>#N/A</v>
      </c>
      <c r="P37" t="e">
        <f ca="1">GridCalc</f>
        <v>#N/A</v>
      </c>
      <c r="Q37" t="e">
        <f ca="1">GridCalc</f>
        <v>#N/A</v>
      </c>
      <c r="R37">
        <f ca="1">GridCalc</f>
        <v>6.3000000000000007</v>
      </c>
      <c r="S37">
        <f ca="1">GridCalc</f>
        <v>6.3000000000000007</v>
      </c>
      <c r="T37">
        <f ca="1">GridCalc</f>
        <v>6.3000000000000007</v>
      </c>
      <c r="U37">
        <f ca="1">GridCalc</f>
        <v>6.3000000000000007</v>
      </c>
      <c r="V37" t="e">
        <f ca="1">GridCalc</f>
        <v>#N/A</v>
      </c>
      <c r="W37" t="e">
        <f ca="1">GridCalc</f>
        <v>#N/A</v>
      </c>
      <c r="X37" t="e">
        <f ca="1">GridCalc</f>
        <v>#N/A</v>
      </c>
      <c r="Y37" t="e">
        <f ca="1">GridCalc</f>
        <v>#N/A</v>
      </c>
      <c r="Z37" t="e">
        <f ca="1">GridCalc</f>
        <v>#N/A</v>
      </c>
      <c r="AA37" t="e">
        <f ca="1">GridCalc</f>
        <v>#N/A</v>
      </c>
      <c r="AB37" t="e">
        <f ca="1">GridCalc</f>
        <v>#N/A</v>
      </c>
      <c r="AC37" t="e">
        <f ca="1">GridCalc</f>
        <v>#N/A</v>
      </c>
      <c r="AD37" t="e">
        <f ca="1">GridCalc</f>
        <v>#N/A</v>
      </c>
      <c r="AE37" t="e">
        <f ca="1">GridCalc</f>
        <v>#N/A</v>
      </c>
      <c r="AF37" t="e">
        <f ca="1">GridCalc</f>
        <v>#N/A</v>
      </c>
      <c r="AG37" t="e">
        <f ca="1">GridCalc</f>
        <v>#N/A</v>
      </c>
      <c r="AH37" t="e">
        <f ca="1">GridCalc</f>
        <v>#N/A</v>
      </c>
      <c r="AI37" t="e">
        <f ca="1">GridCalc</f>
        <v>#N/A</v>
      </c>
    </row>
    <row r="38" spans="1:35" x14ac:dyDescent="0.8">
      <c r="A38">
        <f t="shared" si="3"/>
        <v>5.3000000000000007</v>
      </c>
      <c r="B38">
        <v>7</v>
      </c>
      <c r="C38">
        <f t="shared" ca="1" si="2"/>
        <v>-5</v>
      </c>
      <c r="D38" t="str">
        <f ca="1">INDEX(活动[活动],MATCH($C38,活动[Id],0))</f>
        <v>里程碑 2</v>
      </c>
      <c r="E38" t="e">
        <f ca="1">GridCalc</f>
        <v>#N/A</v>
      </c>
      <c r="F38" t="e">
        <f ca="1">GridCalc</f>
        <v>#N/A</v>
      </c>
      <c r="G38" t="e">
        <f ca="1">GridCalc</f>
        <v>#N/A</v>
      </c>
      <c r="H38" t="e">
        <f ca="1">GridCalc</f>
        <v>#N/A</v>
      </c>
      <c r="I38" t="e">
        <f ca="1">GridCalc</f>
        <v>#N/A</v>
      </c>
      <c r="J38" t="e">
        <f ca="1">GridCalc</f>
        <v>#N/A</v>
      </c>
      <c r="K38" t="e">
        <f ca="1">GridCalc</f>
        <v>#N/A</v>
      </c>
      <c r="L38" t="e">
        <f ca="1">GridCalc</f>
        <v>#N/A</v>
      </c>
      <c r="M38" t="e">
        <f ca="1">GridCalc</f>
        <v>#N/A</v>
      </c>
      <c r="N38" t="e">
        <f ca="1">GridCalc</f>
        <v>#N/A</v>
      </c>
      <c r="O38" t="e">
        <f ca="1">GridCalc</f>
        <v>#N/A</v>
      </c>
      <c r="P38" t="e">
        <f ca="1">GridCalc</f>
        <v>#N/A</v>
      </c>
      <c r="Q38" t="e">
        <f ca="1">GridCalc</f>
        <v>#N/A</v>
      </c>
      <c r="R38" t="e">
        <f ca="1">GridCalc</f>
        <v>#N/A</v>
      </c>
      <c r="S38">
        <f ca="1">GridCalc</f>
        <v>5.3000000000000007</v>
      </c>
      <c r="T38">
        <f ca="1">GridCalc</f>
        <v>5.3000000000000007</v>
      </c>
      <c r="U38">
        <f ca="1">GridCalc</f>
        <v>5.3000000000000007</v>
      </c>
      <c r="V38">
        <f ca="1">GridCalc</f>
        <v>5.3000000000000007</v>
      </c>
      <c r="W38" t="e">
        <f ca="1">GridCalc</f>
        <v>#N/A</v>
      </c>
      <c r="X38" t="e">
        <f ca="1">GridCalc</f>
        <v>#N/A</v>
      </c>
      <c r="Y38" t="e">
        <f ca="1">GridCalc</f>
        <v>#N/A</v>
      </c>
      <c r="Z38" t="e">
        <f ca="1">GridCalc</f>
        <v>#N/A</v>
      </c>
      <c r="AA38" t="e">
        <f ca="1">GridCalc</f>
        <v>#N/A</v>
      </c>
      <c r="AB38" t="e">
        <f ca="1">GridCalc</f>
        <v>#N/A</v>
      </c>
      <c r="AC38" t="e">
        <f ca="1">GridCalc</f>
        <v>#N/A</v>
      </c>
      <c r="AD38" t="e">
        <f ca="1">GridCalc</f>
        <v>#N/A</v>
      </c>
      <c r="AE38" t="e">
        <f ca="1">GridCalc</f>
        <v>#N/A</v>
      </c>
      <c r="AF38" t="e">
        <f ca="1">GridCalc</f>
        <v>#N/A</v>
      </c>
      <c r="AG38" t="e">
        <f ca="1">GridCalc</f>
        <v>#N/A</v>
      </c>
      <c r="AH38" t="e">
        <f ca="1">GridCalc</f>
        <v>#N/A</v>
      </c>
      <c r="AI38" t="e">
        <f ca="1">GridCalc</f>
        <v>#N/A</v>
      </c>
    </row>
    <row r="39" spans="1:35" x14ac:dyDescent="0.8">
      <c r="A39">
        <f t="shared" si="3"/>
        <v>4.3000000000000007</v>
      </c>
      <c r="B39">
        <v>8</v>
      </c>
      <c r="C39">
        <f t="shared" ca="1" si="2"/>
        <v>-4</v>
      </c>
      <c r="D39" t="str">
        <f ca="1">INDEX(活动[活动],MATCH($C39,活动[Id],0))</f>
        <v>里程碑 3</v>
      </c>
      <c r="E39" t="e">
        <f ca="1">GridCalc</f>
        <v>#N/A</v>
      </c>
      <c r="F39" t="e">
        <f ca="1">GridCalc</f>
        <v>#N/A</v>
      </c>
      <c r="G39" t="e">
        <f ca="1">GridCalc</f>
        <v>#N/A</v>
      </c>
      <c r="H39" t="e">
        <f ca="1">GridCalc</f>
        <v>#N/A</v>
      </c>
      <c r="I39" t="e">
        <f ca="1">GridCalc</f>
        <v>#N/A</v>
      </c>
      <c r="J39" t="e">
        <f ca="1">GridCalc</f>
        <v>#N/A</v>
      </c>
      <c r="K39" t="e">
        <f ca="1">GridCalc</f>
        <v>#N/A</v>
      </c>
      <c r="L39" t="e">
        <f ca="1">GridCalc</f>
        <v>#N/A</v>
      </c>
      <c r="M39" t="e">
        <f ca="1">GridCalc</f>
        <v>#N/A</v>
      </c>
      <c r="N39" t="e">
        <f ca="1">GridCalc</f>
        <v>#N/A</v>
      </c>
      <c r="O39" t="e">
        <f ca="1">GridCalc</f>
        <v>#N/A</v>
      </c>
      <c r="P39" t="e">
        <f ca="1">GridCalc</f>
        <v>#N/A</v>
      </c>
      <c r="Q39" t="e">
        <f ca="1">GridCalc</f>
        <v>#N/A</v>
      </c>
      <c r="R39" t="e">
        <f ca="1">GridCalc</f>
        <v>#N/A</v>
      </c>
      <c r="S39" t="e">
        <f ca="1">GridCalc</f>
        <v>#N/A</v>
      </c>
      <c r="T39" t="e">
        <f ca="1">GridCalc</f>
        <v>#N/A</v>
      </c>
      <c r="U39" t="e">
        <f ca="1">GridCalc</f>
        <v>#N/A</v>
      </c>
      <c r="V39" t="e">
        <f ca="1">GridCalc</f>
        <v>#N/A</v>
      </c>
      <c r="W39" t="e">
        <f ca="1">GridCalc</f>
        <v>#N/A</v>
      </c>
      <c r="X39">
        <f ca="1">GridCalc</f>
        <v>4.3000000000000007</v>
      </c>
      <c r="Y39" t="e">
        <f ca="1">GridCalc</f>
        <v>#N/A</v>
      </c>
      <c r="Z39" t="e">
        <f ca="1">GridCalc</f>
        <v>#N/A</v>
      </c>
      <c r="AA39" t="e">
        <f ca="1">GridCalc</f>
        <v>#N/A</v>
      </c>
      <c r="AB39" t="e">
        <f ca="1">GridCalc</f>
        <v>#N/A</v>
      </c>
      <c r="AC39" t="e">
        <f ca="1">GridCalc</f>
        <v>#N/A</v>
      </c>
      <c r="AD39" t="e">
        <f ca="1">GridCalc</f>
        <v>#N/A</v>
      </c>
      <c r="AE39" t="e">
        <f ca="1">GridCalc</f>
        <v>#N/A</v>
      </c>
      <c r="AF39" t="e">
        <f ca="1">GridCalc</f>
        <v>#N/A</v>
      </c>
      <c r="AG39" t="e">
        <f ca="1">GridCalc</f>
        <v>#N/A</v>
      </c>
      <c r="AH39" t="e">
        <f ca="1">GridCalc</f>
        <v>#N/A</v>
      </c>
      <c r="AI39" t="e">
        <f ca="1">GridCalc</f>
        <v>#N/A</v>
      </c>
    </row>
    <row r="40" spans="1:35" x14ac:dyDescent="0.8">
      <c r="A40">
        <f t="shared" si="3"/>
        <v>3.3000000000000007</v>
      </c>
      <c r="B40">
        <v>9</v>
      </c>
      <c r="C40">
        <f t="shared" ca="1" si="2"/>
        <v>-3</v>
      </c>
      <c r="D40" t="str">
        <f ca="1">INDEX(活动[活动],MATCH($C40,活动[Id],0))</f>
        <v>里程碑 4</v>
      </c>
      <c r="E40" t="e">
        <f ca="1">GridCalc</f>
        <v>#N/A</v>
      </c>
      <c r="F40" t="e">
        <f ca="1">GridCalc</f>
        <v>#N/A</v>
      </c>
      <c r="G40" t="e">
        <f ca="1">GridCalc</f>
        <v>#N/A</v>
      </c>
      <c r="H40" t="e">
        <f ca="1">GridCalc</f>
        <v>#N/A</v>
      </c>
      <c r="I40" t="e">
        <f ca="1">GridCalc</f>
        <v>#N/A</v>
      </c>
      <c r="J40" t="e">
        <f ca="1">GridCalc</f>
        <v>#N/A</v>
      </c>
      <c r="K40" t="e">
        <f ca="1">GridCalc</f>
        <v>#N/A</v>
      </c>
      <c r="L40" t="e">
        <f ca="1">GridCalc</f>
        <v>#N/A</v>
      </c>
      <c r="M40" t="e">
        <f ca="1">GridCalc</f>
        <v>#N/A</v>
      </c>
      <c r="N40" t="e">
        <f ca="1">GridCalc</f>
        <v>#N/A</v>
      </c>
      <c r="O40" t="e">
        <f ca="1">GridCalc</f>
        <v>#N/A</v>
      </c>
      <c r="P40" t="e">
        <f ca="1">GridCalc</f>
        <v>#N/A</v>
      </c>
      <c r="Q40" t="e">
        <f ca="1">GridCalc</f>
        <v>#N/A</v>
      </c>
      <c r="R40" t="e">
        <f ca="1">GridCalc</f>
        <v>#N/A</v>
      </c>
      <c r="S40" t="e">
        <f ca="1">GridCalc</f>
        <v>#N/A</v>
      </c>
      <c r="T40" t="e">
        <f ca="1">GridCalc</f>
        <v>#N/A</v>
      </c>
      <c r="U40" t="e">
        <f ca="1">GridCalc</f>
        <v>#N/A</v>
      </c>
      <c r="V40" t="e">
        <f ca="1">GridCalc</f>
        <v>#N/A</v>
      </c>
      <c r="W40" t="e">
        <f ca="1">GridCalc</f>
        <v>#N/A</v>
      </c>
      <c r="X40" t="e">
        <f ca="1">GridCalc</f>
        <v>#N/A</v>
      </c>
      <c r="Y40" t="e">
        <f ca="1">GridCalc</f>
        <v>#N/A</v>
      </c>
      <c r="Z40" t="e">
        <f ca="1">GridCalc</f>
        <v>#N/A</v>
      </c>
      <c r="AA40" t="e">
        <f ca="1">GridCalc</f>
        <v>#N/A</v>
      </c>
      <c r="AB40" t="e">
        <f ca="1">GridCalc</f>
        <v>#N/A</v>
      </c>
      <c r="AC40" t="e">
        <f ca="1">GridCalc</f>
        <v>#N/A</v>
      </c>
      <c r="AD40" t="e">
        <f ca="1">GridCalc</f>
        <v>#N/A</v>
      </c>
      <c r="AE40" t="e">
        <f ca="1">GridCalc</f>
        <v>#N/A</v>
      </c>
      <c r="AF40" t="e">
        <f ca="1">GridCalc</f>
        <v>#N/A</v>
      </c>
      <c r="AG40" t="e">
        <f ca="1">GridCalc</f>
        <v>#N/A</v>
      </c>
      <c r="AH40">
        <f ca="1">GridCalc</f>
        <v>3.3000000000000007</v>
      </c>
      <c r="AI40">
        <f ca="1">GridCalc</f>
        <v>3.3000000000000007</v>
      </c>
    </row>
    <row r="43" spans="1:35" x14ac:dyDescent="0.8">
      <c r="E43" s="14">
        <f ca="1">E31</f>
        <v>43342</v>
      </c>
      <c r="F43" s="14">
        <f t="shared" ref="F43:AH43" ca="1" si="4">F31</f>
        <v>43343</v>
      </c>
      <c r="G43" s="14">
        <f t="shared" ca="1" si="4"/>
        <v>43344</v>
      </c>
      <c r="H43" s="14">
        <f t="shared" ca="1" si="4"/>
        <v>43345</v>
      </c>
      <c r="I43" s="14">
        <f t="shared" ca="1" si="4"/>
        <v>43346</v>
      </c>
      <c r="J43" s="14">
        <f t="shared" ca="1" si="4"/>
        <v>43347</v>
      </c>
      <c r="K43" s="14">
        <f t="shared" ca="1" si="4"/>
        <v>43348</v>
      </c>
      <c r="L43" s="14">
        <f t="shared" ca="1" si="4"/>
        <v>43349</v>
      </c>
      <c r="M43" s="14">
        <f t="shared" ca="1" si="4"/>
        <v>43350</v>
      </c>
      <c r="N43" s="14">
        <f t="shared" ca="1" si="4"/>
        <v>43351</v>
      </c>
      <c r="O43" s="14">
        <f t="shared" ca="1" si="4"/>
        <v>43352</v>
      </c>
      <c r="P43" s="14">
        <f t="shared" ca="1" si="4"/>
        <v>43353</v>
      </c>
      <c r="Q43" s="14">
        <f t="shared" ca="1" si="4"/>
        <v>43354</v>
      </c>
      <c r="R43" s="14">
        <f t="shared" ca="1" si="4"/>
        <v>43355</v>
      </c>
      <c r="S43" s="14">
        <f t="shared" ca="1" si="4"/>
        <v>43356</v>
      </c>
      <c r="T43" s="14">
        <f t="shared" ca="1" si="4"/>
        <v>43357</v>
      </c>
      <c r="U43" s="14">
        <f t="shared" ca="1" si="4"/>
        <v>43358</v>
      </c>
      <c r="V43" s="14">
        <f t="shared" ca="1" si="4"/>
        <v>43359</v>
      </c>
      <c r="W43" s="14">
        <f t="shared" ca="1" si="4"/>
        <v>43360</v>
      </c>
      <c r="X43" s="14">
        <f t="shared" ca="1" si="4"/>
        <v>43361</v>
      </c>
      <c r="Y43" s="14">
        <f t="shared" ca="1" si="4"/>
        <v>43362</v>
      </c>
      <c r="Z43" s="14">
        <f t="shared" ca="1" si="4"/>
        <v>43363</v>
      </c>
      <c r="AA43" s="14">
        <f t="shared" ca="1" si="4"/>
        <v>43364</v>
      </c>
      <c r="AB43" s="14">
        <f t="shared" ca="1" si="4"/>
        <v>43365</v>
      </c>
      <c r="AC43" s="14">
        <f t="shared" ca="1" si="4"/>
        <v>43366</v>
      </c>
      <c r="AD43" s="14">
        <f t="shared" ca="1" si="4"/>
        <v>43367</v>
      </c>
      <c r="AE43" s="14">
        <f t="shared" ca="1" si="4"/>
        <v>43368</v>
      </c>
      <c r="AF43" s="14">
        <f t="shared" ca="1" si="4"/>
        <v>43369</v>
      </c>
      <c r="AG43" s="14">
        <f t="shared" ca="1" si="4"/>
        <v>43370</v>
      </c>
      <c r="AH43" s="14">
        <f t="shared" ca="1" si="4"/>
        <v>43371</v>
      </c>
    </row>
    <row r="44" spans="1:35" x14ac:dyDescent="0.8">
      <c r="C44" t="e">
        <f ca="1">C32</f>
        <v>#N/A</v>
      </c>
      <c r="D44" t="e">
        <f ca="1">UPPER(INDEX(活动[活动],MATCH($C44,活动[Id],0)))</f>
        <v>#N/A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8">
      <c r="C45" t="e">
        <f t="shared" ref="C45:C52" ca="1" si="6">C33</f>
        <v>#N/A</v>
      </c>
      <c r="D45" t="e">
        <f ca="1">UPPER(INDEX(活动[活动],MATCH($C45,活动[Id],0)))</f>
        <v>#N/A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8">
      <c r="C46" t="e">
        <f t="shared" ca="1" si="6"/>
        <v>#N/A</v>
      </c>
      <c r="D46" t="e">
        <f ca="1">UPPER(INDEX(活动[活动],MATCH($C46,活动[Id],0)))</f>
        <v>#N/A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x14ac:dyDescent="0.8">
      <c r="C47" t="e">
        <f t="shared" ca="1" si="6"/>
        <v>#N/A</v>
      </c>
      <c r="D47" t="e">
        <f ca="1">UPPER(INDEX(活动[活动],MATCH($C47,活动[Id],0)))</f>
        <v>#N/A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x14ac:dyDescent="0.8">
      <c r="C48">
        <f t="shared" ca="1" si="6"/>
        <v>-7</v>
      </c>
      <c r="D48" t="str">
        <f ca="1">UPPER(INDEX(活动[活动],MATCH($C48,活动[Id],0)))</f>
        <v>项目开始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>
        <f t="shared" ca="1" si="10"/>
        <v>7.3000000000000007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x14ac:dyDescent="0.8">
      <c r="C49">
        <f t="shared" ca="1" si="6"/>
        <v>-6</v>
      </c>
      <c r="D49" t="str">
        <f ca="1">UPPER(INDEX(活动[活动],MATCH($C49,活动[Id],0)))</f>
        <v>里程碑 1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>
        <f t="shared" ca="1" si="11"/>
        <v>6.3000000000000007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x14ac:dyDescent="0.8">
      <c r="C50">
        <f t="shared" ca="1" si="6"/>
        <v>-5</v>
      </c>
      <c r="D50" t="str">
        <f ca="1">UPPER(INDEX(活动[活动],MATCH($C50,活动[Id],0)))</f>
        <v>里程碑 2</v>
      </c>
      <c r="E50" t="e">
        <f t="shared" ref="E50:AH50" ca="1" si="12">IF(ISERROR(F38),E38,NA())</f>
        <v>#N/A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 t="e">
        <f t="shared" ca="1" si="12"/>
        <v>#N/A</v>
      </c>
      <c r="V50">
        <f t="shared" ca="1" si="12"/>
        <v>5.3000000000000007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x14ac:dyDescent="0.8">
      <c r="C51">
        <f t="shared" ca="1" si="6"/>
        <v>-4</v>
      </c>
      <c r="D51" t="str">
        <f ca="1">UPPER(INDEX(活动[活动],MATCH($C51,活动[Id],0)))</f>
        <v>里程碑 3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>
        <f t="shared" ca="1" si="13"/>
        <v>4.3000000000000007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 t="e">
        <f t="shared" ca="1" si="13"/>
        <v>#N/A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x14ac:dyDescent="0.8">
      <c r="C52">
        <f t="shared" ca="1" si="6"/>
        <v>-3</v>
      </c>
      <c r="D52" t="str">
        <f ca="1">UPPER(INDEX(活动[活动],MATCH($C52,活动[Id],0)))</f>
        <v>里程碑 4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8">
      <c r="E55" s="14">
        <f ca="1">E31</f>
        <v>43342</v>
      </c>
      <c r="F55" s="14">
        <f t="shared" ref="F55:AH55" ca="1" si="15">F31</f>
        <v>43343</v>
      </c>
      <c r="G55" s="14">
        <f t="shared" ca="1" si="15"/>
        <v>43344</v>
      </c>
      <c r="H55" s="14">
        <f t="shared" ca="1" si="15"/>
        <v>43345</v>
      </c>
      <c r="I55" s="14">
        <f t="shared" ca="1" si="15"/>
        <v>43346</v>
      </c>
      <c r="J55" s="14">
        <f t="shared" ca="1" si="15"/>
        <v>43347</v>
      </c>
      <c r="K55" s="14">
        <f t="shared" ca="1" si="15"/>
        <v>43348</v>
      </c>
      <c r="L55" s="14">
        <f t="shared" ca="1" si="15"/>
        <v>43349</v>
      </c>
      <c r="M55" s="14">
        <f t="shared" ca="1" si="15"/>
        <v>43350</v>
      </c>
      <c r="N55" s="14">
        <f t="shared" ca="1" si="15"/>
        <v>43351</v>
      </c>
      <c r="O55" s="14">
        <f t="shared" ca="1" si="15"/>
        <v>43352</v>
      </c>
      <c r="P55" s="14">
        <f t="shared" ca="1" si="15"/>
        <v>43353</v>
      </c>
      <c r="Q55" s="14">
        <f t="shared" ca="1" si="15"/>
        <v>43354</v>
      </c>
      <c r="R55" s="14">
        <f t="shared" ca="1" si="15"/>
        <v>43355</v>
      </c>
      <c r="S55" s="14">
        <f t="shared" ca="1" si="15"/>
        <v>43356</v>
      </c>
      <c r="T55" s="14">
        <f t="shared" ca="1" si="15"/>
        <v>43357</v>
      </c>
      <c r="U55" s="14">
        <f t="shared" ca="1" si="15"/>
        <v>43358</v>
      </c>
      <c r="V55" s="14">
        <f t="shared" ca="1" si="15"/>
        <v>43359</v>
      </c>
      <c r="W55" s="14">
        <f t="shared" ca="1" si="15"/>
        <v>43360</v>
      </c>
      <c r="X55" s="14">
        <f t="shared" ca="1" si="15"/>
        <v>43361</v>
      </c>
      <c r="Y55" s="14">
        <f t="shared" ca="1" si="15"/>
        <v>43362</v>
      </c>
      <c r="Z55" s="14">
        <f t="shared" ca="1" si="15"/>
        <v>43363</v>
      </c>
      <c r="AA55" s="14">
        <f t="shared" ca="1" si="15"/>
        <v>43364</v>
      </c>
      <c r="AB55" s="14">
        <f t="shared" ca="1" si="15"/>
        <v>43365</v>
      </c>
      <c r="AC55" s="14">
        <f t="shared" ca="1" si="15"/>
        <v>43366</v>
      </c>
      <c r="AD55" s="14">
        <f t="shared" ca="1" si="15"/>
        <v>43367</v>
      </c>
      <c r="AE55" s="14">
        <f t="shared" ca="1" si="15"/>
        <v>43368</v>
      </c>
      <c r="AF55" s="14">
        <f t="shared" ca="1" si="15"/>
        <v>43369</v>
      </c>
      <c r="AG55" s="14">
        <f t="shared" ca="1" si="15"/>
        <v>43370</v>
      </c>
      <c r="AH55" s="14">
        <f t="shared" ca="1" si="15"/>
        <v>43371</v>
      </c>
    </row>
    <row r="56" spans="3:34" x14ac:dyDescent="0.8">
      <c r="D56" t="s">
        <v>31</v>
      </c>
      <c r="E56">
        <f t="shared" ref="E56:AH56" ca="1" si="16">IF(E55=$D$3,5,NA())</f>
        <v>5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8">
      <c r="D58" s="16">
        <f ca="1">DATE(YEAR(MIN(E55:AH55)),MONTH(MIN(E55:AH55)),1)</f>
        <v>43313</v>
      </c>
      <c r="E58">
        <f ca="1">IF(MEDIAN($D58,E$55,EOMONTH($D58,0))=E$55,0.5,NA())</f>
        <v>0.5</v>
      </c>
      <c r="F58">
        <f t="shared" ref="F58:AH58" ca="1" si="17">IF(MEDIAN($D58,F$55,EOMONTH($D58,0))=F$55,0.5,NA())</f>
        <v>0.5</v>
      </c>
      <c r="G58" t="e">
        <f t="shared" ca="1" si="17"/>
        <v>#N/A</v>
      </c>
      <c r="H58" t="e">
        <f t="shared" ca="1" si="17"/>
        <v>#N/A</v>
      </c>
      <c r="I58" t="e">
        <f t="shared" ca="1" si="17"/>
        <v>#N/A</v>
      </c>
      <c r="J58" t="e">
        <f t="shared" ca="1" si="17"/>
        <v>#N/A</v>
      </c>
      <c r="K58" t="e">
        <f t="shared" ca="1" si="17"/>
        <v>#N/A</v>
      </c>
      <c r="L58" t="e">
        <f t="shared" ca="1" si="17"/>
        <v>#N/A</v>
      </c>
      <c r="M58" t="e">
        <f t="shared" ca="1" si="17"/>
        <v>#N/A</v>
      </c>
      <c r="N58" t="e">
        <f t="shared" ca="1" si="17"/>
        <v>#N/A</v>
      </c>
      <c r="O58" t="e">
        <f t="shared" ca="1" si="17"/>
        <v>#N/A</v>
      </c>
      <c r="P58" t="e">
        <f t="shared" ca="1" si="17"/>
        <v>#N/A</v>
      </c>
      <c r="Q58" t="e">
        <f t="shared" ca="1" si="17"/>
        <v>#N/A</v>
      </c>
      <c r="R58" t="e">
        <f t="shared" ca="1" si="17"/>
        <v>#N/A</v>
      </c>
      <c r="S58" t="e">
        <f t="shared" ca="1" si="17"/>
        <v>#N/A</v>
      </c>
      <c r="T58" t="e">
        <f t="shared" ca="1" si="17"/>
        <v>#N/A</v>
      </c>
      <c r="U58" t="e">
        <f t="shared" ca="1" si="17"/>
        <v>#N/A</v>
      </c>
      <c r="V58" t="e">
        <f t="shared" ca="1" si="17"/>
        <v>#N/A</v>
      </c>
      <c r="W58" t="e">
        <f t="shared" ca="1" si="17"/>
        <v>#N/A</v>
      </c>
      <c r="X58" t="e">
        <f t="shared" ca="1" si="17"/>
        <v>#N/A</v>
      </c>
      <c r="Y58" t="e">
        <f t="shared" ca="1" si="17"/>
        <v>#N/A</v>
      </c>
      <c r="Z58" t="e">
        <f t="shared" ca="1" si="17"/>
        <v>#N/A</v>
      </c>
      <c r="AA58" t="e">
        <f t="shared" ca="1" si="17"/>
        <v>#N/A</v>
      </c>
      <c r="AB58" t="e">
        <f t="shared" ca="1" si="17"/>
        <v>#N/A</v>
      </c>
      <c r="AC58" t="e">
        <f t="shared" ca="1" si="17"/>
        <v>#N/A</v>
      </c>
      <c r="AD58" t="e">
        <f t="shared" ca="1" si="17"/>
        <v>#N/A</v>
      </c>
      <c r="AE58" t="e">
        <f t="shared" ca="1" si="17"/>
        <v>#N/A</v>
      </c>
      <c r="AF58" t="e">
        <f t="shared" ca="1" si="17"/>
        <v>#N/A</v>
      </c>
      <c r="AG58" t="e">
        <f t="shared" ca="1" si="17"/>
        <v>#N/A</v>
      </c>
      <c r="AH58" t="e">
        <f t="shared" ca="1" si="17"/>
        <v>#N/A</v>
      </c>
    </row>
    <row r="59" spans="3:34" ht="31" x14ac:dyDescent="0.8">
      <c r="D59" s="16" t="str">
        <f ca="1">TEXT(D58,"yyyy年m月") &amp; " - 顶部区段"</f>
        <v>2018年8月 - 顶部区段</v>
      </c>
      <c r="E59">
        <f ca="1">E58+12.5</f>
        <v>13</v>
      </c>
      <c r="F59">
        <f t="shared" ref="F59:AH59" ca="1" si="18">F58+12.5</f>
        <v>13</v>
      </c>
      <c r="G59" t="e">
        <f t="shared" ca="1" si="18"/>
        <v>#N/A</v>
      </c>
      <c r="H59" t="e">
        <f t="shared" ca="1" si="18"/>
        <v>#N/A</v>
      </c>
      <c r="I59" t="e">
        <f t="shared" ca="1" si="18"/>
        <v>#N/A</v>
      </c>
      <c r="J59" t="e">
        <f t="shared" ca="1" si="18"/>
        <v>#N/A</v>
      </c>
      <c r="K59" t="e">
        <f t="shared" ca="1" si="18"/>
        <v>#N/A</v>
      </c>
      <c r="L59" t="e">
        <f t="shared" ca="1" si="18"/>
        <v>#N/A</v>
      </c>
      <c r="M59" t="e">
        <f t="shared" ca="1" si="18"/>
        <v>#N/A</v>
      </c>
      <c r="N59" t="e">
        <f t="shared" ca="1" si="18"/>
        <v>#N/A</v>
      </c>
      <c r="O59" t="e">
        <f t="shared" ca="1" si="18"/>
        <v>#N/A</v>
      </c>
      <c r="P59" t="e">
        <f t="shared" ca="1" si="18"/>
        <v>#N/A</v>
      </c>
      <c r="Q59" t="e">
        <f t="shared" ca="1" si="18"/>
        <v>#N/A</v>
      </c>
      <c r="R59" t="e">
        <f t="shared" ca="1" si="18"/>
        <v>#N/A</v>
      </c>
      <c r="S59" t="e">
        <f t="shared" ca="1" si="18"/>
        <v>#N/A</v>
      </c>
      <c r="T59" t="e">
        <f t="shared" ca="1" si="18"/>
        <v>#N/A</v>
      </c>
      <c r="U59" t="e">
        <f t="shared" ca="1" si="18"/>
        <v>#N/A</v>
      </c>
      <c r="V59" t="e">
        <f t="shared" ca="1" si="18"/>
        <v>#N/A</v>
      </c>
      <c r="W59" t="e">
        <f t="shared" ca="1" si="18"/>
        <v>#N/A</v>
      </c>
      <c r="X59" t="e">
        <f t="shared" ca="1" si="18"/>
        <v>#N/A</v>
      </c>
      <c r="Y59" t="e">
        <f t="shared" ca="1" si="18"/>
        <v>#N/A</v>
      </c>
      <c r="Z59" t="e">
        <f t="shared" ca="1" si="18"/>
        <v>#N/A</v>
      </c>
      <c r="AA59" t="e">
        <f t="shared" ca="1" si="18"/>
        <v>#N/A</v>
      </c>
      <c r="AB59" t="e">
        <f t="shared" ca="1" si="18"/>
        <v>#N/A</v>
      </c>
      <c r="AC59" t="e">
        <f t="shared" ca="1" si="18"/>
        <v>#N/A</v>
      </c>
      <c r="AD59" t="e">
        <f t="shared" ca="1" si="18"/>
        <v>#N/A</v>
      </c>
      <c r="AE59" t="e">
        <f t="shared" ca="1" si="18"/>
        <v>#N/A</v>
      </c>
      <c r="AF59" t="e">
        <f t="shared" ca="1" si="18"/>
        <v>#N/A</v>
      </c>
      <c r="AG59" t="e">
        <f t="shared" ca="1" si="18"/>
        <v>#N/A</v>
      </c>
      <c r="AH59" t="e">
        <f t="shared" ca="1" si="18"/>
        <v>#N/A</v>
      </c>
    </row>
    <row r="60" spans="3:34" x14ac:dyDescent="0.8">
      <c r="D60" s="16"/>
    </row>
    <row r="61" spans="3:34" x14ac:dyDescent="0.8">
      <c r="D61" s="16">
        <f ca="1">EOMONTH(D58,0)+1</f>
        <v>43344</v>
      </c>
      <c r="E61" t="e">
        <f ca="1">IF(MEDIAN($D61,E$55,EOMONTH($D61,0))=E$55,0.5,NA())</f>
        <v>#N/A</v>
      </c>
      <c r="F61" t="e">
        <f t="shared" ref="F61:AH61" ca="1" si="19">IF(MEDIAN($D61,F$55,EOMONTH($D61,0))=F$55,0.5,NA())</f>
        <v>#N/A</v>
      </c>
      <c r="G61">
        <f t="shared" ca="1" si="19"/>
        <v>0.5</v>
      </c>
      <c r="H61">
        <f t="shared" ca="1" si="19"/>
        <v>0.5</v>
      </c>
      <c r="I61">
        <f t="shared" ca="1" si="19"/>
        <v>0.5</v>
      </c>
      <c r="J61">
        <f t="shared" ca="1" si="19"/>
        <v>0.5</v>
      </c>
      <c r="K61">
        <f t="shared" ca="1" si="19"/>
        <v>0.5</v>
      </c>
      <c r="L61">
        <f t="shared" ca="1" si="19"/>
        <v>0.5</v>
      </c>
      <c r="M61">
        <f t="shared" ca="1" si="19"/>
        <v>0.5</v>
      </c>
      <c r="N61">
        <f t="shared" ca="1" si="19"/>
        <v>0.5</v>
      </c>
      <c r="O61">
        <f t="shared" ca="1" si="19"/>
        <v>0.5</v>
      </c>
      <c r="P61">
        <f t="shared" ca="1" si="19"/>
        <v>0.5</v>
      </c>
      <c r="Q61">
        <f t="shared" ca="1" si="19"/>
        <v>0.5</v>
      </c>
      <c r="R61">
        <f t="shared" ca="1" si="19"/>
        <v>0.5</v>
      </c>
      <c r="S61">
        <f t="shared" ca="1" si="19"/>
        <v>0.5</v>
      </c>
      <c r="T61">
        <f t="shared" ca="1" si="19"/>
        <v>0.5</v>
      </c>
      <c r="U61">
        <f t="shared" ca="1" si="19"/>
        <v>0.5</v>
      </c>
      <c r="V61">
        <f t="shared" ca="1" si="19"/>
        <v>0.5</v>
      </c>
      <c r="W61">
        <f t="shared" ca="1" si="19"/>
        <v>0.5</v>
      </c>
      <c r="X61">
        <f t="shared" ca="1" si="19"/>
        <v>0.5</v>
      </c>
      <c r="Y61">
        <f t="shared" ca="1" si="19"/>
        <v>0.5</v>
      </c>
      <c r="Z61">
        <f t="shared" ca="1" si="19"/>
        <v>0.5</v>
      </c>
      <c r="AA61">
        <f t="shared" ca="1" si="19"/>
        <v>0.5</v>
      </c>
      <c r="AB61">
        <f t="shared" ca="1" si="19"/>
        <v>0.5</v>
      </c>
      <c r="AC61">
        <f t="shared" ca="1" si="19"/>
        <v>0.5</v>
      </c>
      <c r="AD61">
        <f t="shared" ca="1" si="19"/>
        <v>0.5</v>
      </c>
      <c r="AE61">
        <f t="shared" ca="1" si="19"/>
        <v>0.5</v>
      </c>
      <c r="AF61">
        <f t="shared" ca="1" si="19"/>
        <v>0.5</v>
      </c>
      <c r="AG61">
        <f t="shared" ca="1" si="19"/>
        <v>0.5</v>
      </c>
      <c r="AH61">
        <f t="shared" ca="1" si="19"/>
        <v>0.5</v>
      </c>
    </row>
    <row r="62" spans="3:34" ht="31" x14ac:dyDescent="0.8">
      <c r="D62" s="16" t="str">
        <f ca="1">TEXT(D61,"yyyy年m月") &amp; " - 顶部区段"</f>
        <v>2018年9月 - 顶部区段</v>
      </c>
      <c r="E62" t="e">
        <f ca="1">E61+12.5</f>
        <v>#N/A</v>
      </c>
      <c r="F62" t="e">
        <f t="shared" ref="F62:AH62" ca="1" si="20">F61+12.5</f>
        <v>#N/A</v>
      </c>
      <c r="G62">
        <f t="shared" ca="1" si="20"/>
        <v>13</v>
      </c>
      <c r="H62">
        <f t="shared" ca="1" si="20"/>
        <v>13</v>
      </c>
      <c r="I62">
        <f t="shared" ca="1" si="20"/>
        <v>13</v>
      </c>
      <c r="J62">
        <f t="shared" ca="1" si="20"/>
        <v>13</v>
      </c>
      <c r="K62">
        <f t="shared" ca="1" si="20"/>
        <v>13</v>
      </c>
      <c r="L62">
        <f t="shared" ca="1" si="20"/>
        <v>13</v>
      </c>
      <c r="M62">
        <f t="shared" ca="1" si="20"/>
        <v>13</v>
      </c>
      <c r="N62">
        <f t="shared" ca="1" si="20"/>
        <v>13</v>
      </c>
      <c r="O62">
        <f t="shared" ca="1" si="20"/>
        <v>13</v>
      </c>
      <c r="P62">
        <f t="shared" ca="1" si="20"/>
        <v>13</v>
      </c>
      <c r="Q62">
        <f t="shared" ca="1" si="20"/>
        <v>13</v>
      </c>
      <c r="R62">
        <f t="shared" ca="1" si="20"/>
        <v>13</v>
      </c>
      <c r="S62">
        <f t="shared" ca="1" si="20"/>
        <v>13</v>
      </c>
      <c r="T62">
        <f t="shared" ca="1" si="20"/>
        <v>13</v>
      </c>
      <c r="U62">
        <f t="shared" ca="1" si="20"/>
        <v>13</v>
      </c>
      <c r="V62">
        <f t="shared" ca="1" si="20"/>
        <v>13</v>
      </c>
      <c r="W62">
        <f t="shared" ca="1" si="20"/>
        <v>13</v>
      </c>
      <c r="X62">
        <f t="shared" ca="1" si="20"/>
        <v>13</v>
      </c>
      <c r="Y62">
        <f t="shared" ca="1" si="20"/>
        <v>13</v>
      </c>
      <c r="Z62">
        <f t="shared" ca="1" si="20"/>
        <v>13</v>
      </c>
      <c r="AA62">
        <f t="shared" ca="1" si="20"/>
        <v>13</v>
      </c>
      <c r="AB62">
        <f t="shared" ca="1" si="20"/>
        <v>13</v>
      </c>
      <c r="AC62">
        <f t="shared" ca="1" si="20"/>
        <v>13</v>
      </c>
      <c r="AD62">
        <f t="shared" ca="1" si="20"/>
        <v>13</v>
      </c>
      <c r="AE62">
        <f t="shared" ca="1" si="20"/>
        <v>13</v>
      </c>
      <c r="AF62">
        <f t="shared" ca="1" si="20"/>
        <v>13</v>
      </c>
      <c r="AG62">
        <f t="shared" ca="1" si="20"/>
        <v>13</v>
      </c>
      <c r="AH62">
        <f t="shared" ca="1" si="20"/>
        <v>13</v>
      </c>
    </row>
    <row r="63" spans="3:34" x14ac:dyDescent="0.8">
      <c r="D63" s="16"/>
    </row>
    <row r="65" spans="4:34" x14ac:dyDescent="0.8">
      <c r="D65" s="16">
        <f ca="1">D58+1</f>
        <v>43314</v>
      </c>
      <c r="E65" t="e">
        <f ca="1">IF(MEDIAN($D65,E$55)=E$55,0.5,NA())</f>
        <v>#N/A</v>
      </c>
      <c r="F65" t="e">
        <f t="shared" ref="F65:AH66" ca="1" si="21">IF(MEDIAN($D65,F$55)=F$55,0.5,NA())</f>
        <v>#N/A</v>
      </c>
      <c r="G65" t="e">
        <f t="shared" ca="1" si="21"/>
        <v>#N/A</v>
      </c>
      <c r="H65" t="e">
        <f t="shared" ca="1" si="21"/>
        <v>#N/A</v>
      </c>
      <c r="I65" t="e">
        <f t="shared" ca="1" si="21"/>
        <v>#N/A</v>
      </c>
      <c r="J65" t="e">
        <f t="shared" ca="1" si="21"/>
        <v>#N/A</v>
      </c>
      <c r="K65" t="e">
        <f t="shared" ca="1" si="21"/>
        <v>#N/A</v>
      </c>
      <c r="L65" t="e">
        <f t="shared" ca="1" si="21"/>
        <v>#N/A</v>
      </c>
      <c r="M65" t="e">
        <f t="shared" ca="1" si="21"/>
        <v>#N/A</v>
      </c>
      <c r="N65" t="e">
        <f t="shared" ca="1" si="21"/>
        <v>#N/A</v>
      </c>
      <c r="O65" t="e">
        <f t="shared" ca="1" si="21"/>
        <v>#N/A</v>
      </c>
      <c r="P65" t="e">
        <f t="shared" ca="1" si="21"/>
        <v>#N/A</v>
      </c>
      <c r="Q65" t="e">
        <f t="shared" ca="1" si="21"/>
        <v>#N/A</v>
      </c>
      <c r="R65" t="e">
        <f t="shared" ca="1" si="21"/>
        <v>#N/A</v>
      </c>
      <c r="S65" t="e">
        <f t="shared" ca="1" si="21"/>
        <v>#N/A</v>
      </c>
      <c r="T65" t="e">
        <f t="shared" ca="1" si="21"/>
        <v>#N/A</v>
      </c>
      <c r="U65" t="e">
        <f t="shared" ca="1" si="21"/>
        <v>#N/A</v>
      </c>
      <c r="V65" t="e">
        <f t="shared" ca="1" si="21"/>
        <v>#N/A</v>
      </c>
      <c r="W65" t="e">
        <f t="shared" ca="1" si="21"/>
        <v>#N/A</v>
      </c>
      <c r="X65" t="e">
        <f t="shared" ca="1" si="21"/>
        <v>#N/A</v>
      </c>
      <c r="Y65" t="e">
        <f t="shared" ca="1" si="21"/>
        <v>#N/A</v>
      </c>
      <c r="Z65" t="e">
        <f t="shared" ca="1" si="21"/>
        <v>#N/A</v>
      </c>
      <c r="AA65" t="e">
        <f t="shared" ca="1" si="21"/>
        <v>#N/A</v>
      </c>
      <c r="AB65" t="e">
        <f t="shared" ca="1" si="21"/>
        <v>#N/A</v>
      </c>
      <c r="AC65" t="e">
        <f t="shared" ca="1" si="21"/>
        <v>#N/A</v>
      </c>
      <c r="AD65" t="e">
        <f t="shared" ca="1" si="21"/>
        <v>#N/A</v>
      </c>
      <c r="AE65" t="e">
        <f t="shared" ca="1" si="21"/>
        <v>#N/A</v>
      </c>
      <c r="AF65" t="e">
        <f t="shared" ca="1" si="21"/>
        <v>#N/A</v>
      </c>
      <c r="AG65" t="e">
        <f t="shared" ca="1" si="21"/>
        <v>#N/A</v>
      </c>
      <c r="AH65" t="e">
        <f t="shared" ca="1" si="21"/>
        <v>#N/A</v>
      </c>
    </row>
    <row r="66" spans="4:34" x14ac:dyDescent="0.8">
      <c r="D66" s="16">
        <f ca="1">D61+1</f>
        <v>43345</v>
      </c>
      <c r="E66" t="e">
        <f ca="1">IF(MEDIAN($D66,E$55)=E$55,0.5,NA())</f>
        <v>#N/A</v>
      </c>
      <c r="F66" t="e">
        <f t="shared" ca="1" si="21"/>
        <v>#N/A</v>
      </c>
      <c r="G66" t="e">
        <f t="shared" ca="1" si="21"/>
        <v>#N/A</v>
      </c>
      <c r="H66">
        <f t="shared" ca="1" si="21"/>
        <v>0.5</v>
      </c>
      <c r="I66" t="e">
        <f t="shared" ca="1" si="21"/>
        <v>#N/A</v>
      </c>
      <c r="J66" t="e">
        <f t="shared" ca="1" si="21"/>
        <v>#N/A</v>
      </c>
      <c r="K66" t="e">
        <f t="shared" ca="1" si="21"/>
        <v>#N/A</v>
      </c>
      <c r="L66" t="e">
        <f t="shared" ca="1" si="21"/>
        <v>#N/A</v>
      </c>
      <c r="M66" t="e">
        <f t="shared" ca="1" si="21"/>
        <v>#N/A</v>
      </c>
      <c r="N66" t="e">
        <f t="shared" ca="1" si="21"/>
        <v>#N/A</v>
      </c>
      <c r="O66" t="e">
        <f t="shared" ca="1" si="21"/>
        <v>#N/A</v>
      </c>
      <c r="P66" t="e">
        <f t="shared" ca="1" si="21"/>
        <v>#N/A</v>
      </c>
      <c r="Q66" t="e">
        <f t="shared" ca="1" si="21"/>
        <v>#N/A</v>
      </c>
      <c r="R66" t="e">
        <f t="shared" ca="1" si="21"/>
        <v>#N/A</v>
      </c>
      <c r="S66" t="e">
        <f t="shared" ca="1" si="21"/>
        <v>#N/A</v>
      </c>
      <c r="T66" t="e">
        <f t="shared" ca="1" si="21"/>
        <v>#N/A</v>
      </c>
      <c r="U66" t="e">
        <f t="shared" ca="1" si="21"/>
        <v>#N/A</v>
      </c>
      <c r="V66" t="e">
        <f t="shared" ca="1" si="21"/>
        <v>#N/A</v>
      </c>
      <c r="W66" t="e">
        <f t="shared" ca="1" si="21"/>
        <v>#N/A</v>
      </c>
      <c r="X66" t="e">
        <f t="shared" ca="1" si="21"/>
        <v>#N/A</v>
      </c>
      <c r="Y66" t="e">
        <f t="shared" ca="1" si="21"/>
        <v>#N/A</v>
      </c>
      <c r="Z66" t="e">
        <f t="shared" ca="1" si="21"/>
        <v>#N/A</v>
      </c>
      <c r="AA66" t="e">
        <f t="shared" ca="1" si="21"/>
        <v>#N/A</v>
      </c>
      <c r="AB66" t="e">
        <f t="shared" ca="1" si="21"/>
        <v>#N/A</v>
      </c>
      <c r="AC66" t="e">
        <f t="shared" ca="1" si="21"/>
        <v>#N/A</v>
      </c>
      <c r="AD66" t="e">
        <f t="shared" ca="1" si="21"/>
        <v>#N/A</v>
      </c>
      <c r="AE66" t="e">
        <f t="shared" ca="1" si="21"/>
        <v>#N/A</v>
      </c>
      <c r="AF66" t="e">
        <f t="shared" ca="1" si="21"/>
        <v>#N/A</v>
      </c>
      <c r="AG66" t="e">
        <f t="shared" ca="1" si="21"/>
        <v>#N/A</v>
      </c>
      <c r="AH66" t="e">
        <f t="shared" ca="1" si="21"/>
        <v>#N/A</v>
      </c>
    </row>
    <row r="69" spans="4:34" x14ac:dyDescent="0.8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x14ac:dyDescent="0.8">
      <c r="D70">
        <v>3</v>
      </c>
      <c r="E70" t="str">
        <f t="shared" ref="E70:AH70" ca="1" si="23">LEFT(UPPER(TEXT(E55,"aaa")),$D70)</f>
        <v>四</v>
      </c>
      <c r="F70" t="str">
        <f t="shared" ca="1" si="23"/>
        <v>五</v>
      </c>
      <c r="G70" t="str">
        <f t="shared" ca="1" si="23"/>
        <v>六</v>
      </c>
      <c r="H70" t="str">
        <f t="shared" ca="1" si="23"/>
        <v>日</v>
      </c>
      <c r="I70" t="str">
        <f t="shared" ca="1" si="23"/>
        <v>一</v>
      </c>
      <c r="J70" t="str">
        <f t="shared" ca="1" si="23"/>
        <v>二</v>
      </c>
      <c r="K70" t="str">
        <f t="shared" ca="1" si="23"/>
        <v>三</v>
      </c>
      <c r="L70" t="str">
        <f t="shared" ca="1" si="23"/>
        <v>四</v>
      </c>
      <c r="M70" t="str">
        <f t="shared" ca="1" si="23"/>
        <v>五</v>
      </c>
      <c r="N70" t="str">
        <f t="shared" ca="1" si="23"/>
        <v>六</v>
      </c>
      <c r="O70" t="str">
        <f t="shared" ca="1" si="23"/>
        <v>日</v>
      </c>
      <c r="P70" t="str">
        <f t="shared" ca="1" si="23"/>
        <v>一</v>
      </c>
      <c r="Q70" t="str">
        <f t="shared" ca="1" si="23"/>
        <v>二</v>
      </c>
      <c r="R70" t="str">
        <f t="shared" ca="1" si="23"/>
        <v>三</v>
      </c>
      <c r="S70" t="str">
        <f t="shared" ca="1" si="23"/>
        <v>四</v>
      </c>
      <c r="T70" t="str">
        <f t="shared" ca="1" si="23"/>
        <v>五</v>
      </c>
      <c r="U70" t="str">
        <f t="shared" ca="1" si="23"/>
        <v>六</v>
      </c>
      <c r="V70" t="str">
        <f t="shared" ca="1" si="23"/>
        <v>日</v>
      </c>
      <c r="W70" t="str">
        <f t="shared" ca="1" si="23"/>
        <v>一</v>
      </c>
      <c r="X70" t="str">
        <f t="shared" ca="1" si="23"/>
        <v>二</v>
      </c>
      <c r="Y70" t="str">
        <f t="shared" ca="1" si="23"/>
        <v>三</v>
      </c>
      <c r="Z70" t="str">
        <f t="shared" ca="1" si="23"/>
        <v>四</v>
      </c>
      <c r="AA70" t="str">
        <f t="shared" ca="1" si="23"/>
        <v>五</v>
      </c>
      <c r="AB70" t="str">
        <f t="shared" ca="1" si="23"/>
        <v>六</v>
      </c>
      <c r="AC70" t="str">
        <f t="shared" ca="1" si="23"/>
        <v>日</v>
      </c>
      <c r="AD70" t="str">
        <f t="shared" ca="1" si="23"/>
        <v>一</v>
      </c>
      <c r="AE70" t="str">
        <f t="shared" ca="1" si="23"/>
        <v>二</v>
      </c>
      <c r="AF70" t="str">
        <f t="shared" ca="1" si="23"/>
        <v>三</v>
      </c>
      <c r="AG70" t="str">
        <f t="shared" ca="1" si="23"/>
        <v>四</v>
      </c>
      <c r="AH70" t="str">
        <f t="shared" ca="1" si="23"/>
        <v>五</v>
      </c>
    </row>
    <row r="71" spans="4:34" x14ac:dyDescent="0.8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x14ac:dyDescent="0.8">
      <c r="E72" t="str">
        <f ca="1">TEXT(E55,"dd")</f>
        <v>30</v>
      </c>
      <c r="F72" t="str">
        <f t="shared" ref="F72:AH72" ca="1" si="24">TEXT(F55,"dd")</f>
        <v>31</v>
      </c>
      <c r="G72" t="str">
        <f t="shared" ca="1" si="24"/>
        <v>01</v>
      </c>
      <c r="H72" t="str">
        <f t="shared" ca="1" si="24"/>
        <v>02</v>
      </c>
      <c r="I72" t="str">
        <f t="shared" ca="1" si="24"/>
        <v>03</v>
      </c>
      <c r="J72" t="str">
        <f t="shared" ca="1" si="24"/>
        <v>04</v>
      </c>
      <c r="K72" t="str">
        <f t="shared" ca="1" si="24"/>
        <v>05</v>
      </c>
      <c r="L72" t="str">
        <f t="shared" ca="1" si="24"/>
        <v>06</v>
      </c>
      <c r="M72" t="str">
        <f t="shared" ca="1" si="24"/>
        <v>07</v>
      </c>
      <c r="N72" t="str">
        <f t="shared" ca="1" si="24"/>
        <v>08</v>
      </c>
      <c r="O72" t="str">
        <f t="shared" ca="1" si="24"/>
        <v>09</v>
      </c>
      <c r="P72" t="str">
        <f t="shared" ca="1" si="24"/>
        <v>10</v>
      </c>
      <c r="Q72" t="str">
        <f t="shared" ca="1" si="24"/>
        <v>11</v>
      </c>
      <c r="R72" t="str">
        <f t="shared" ca="1" si="24"/>
        <v>12</v>
      </c>
      <c r="S72" t="str">
        <f t="shared" ca="1" si="24"/>
        <v>13</v>
      </c>
      <c r="T72" t="str">
        <f t="shared" ca="1" si="24"/>
        <v>14</v>
      </c>
      <c r="U72" t="str">
        <f t="shared" ca="1" si="24"/>
        <v>15</v>
      </c>
      <c r="V72" t="str">
        <f t="shared" ca="1" si="24"/>
        <v>16</v>
      </c>
      <c r="W72" t="str">
        <f t="shared" ca="1" si="24"/>
        <v>17</v>
      </c>
      <c r="X72" t="str">
        <f t="shared" ca="1" si="24"/>
        <v>18</v>
      </c>
      <c r="Y72" t="str">
        <f t="shared" ca="1" si="24"/>
        <v>19</v>
      </c>
      <c r="Z72" t="str">
        <f t="shared" ca="1" si="24"/>
        <v>20</v>
      </c>
      <c r="AA72" t="str">
        <f t="shared" ca="1" si="24"/>
        <v>21</v>
      </c>
      <c r="AB72" t="str">
        <f t="shared" ca="1" si="24"/>
        <v>22</v>
      </c>
      <c r="AC72" t="str">
        <f t="shared" ca="1" si="24"/>
        <v>23</v>
      </c>
      <c r="AD72" t="str">
        <f t="shared" ca="1" si="24"/>
        <v>24</v>
      </c>
      <c r="AE72" t="str">
        <f t="shared" ca="1" si="24"/>
        <v>25</v>
      </c>
      <c r="AF72" t="str">
        <f t="shared" ca="1" si="24"/>
        <v>26</v>
      </c>
      <c r="AG72" t="str">
        <f t="shared" ca="1" si="24"/>
        <v>27</v>
      </c>
      <c r="AH72" t="str">
        <f t="shared" ca="1" si="24"/>
        <v>28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7</vt:i4>
      </vt:variant>
    </vt:vector>
  </HeadingPairs>
  <TitlesOfParts>
    <vt:vector size="9" baseType="lpstr">
      <vt:lpstr>项目日程表</vt:lpstr>
      <vt:lpstr>calcs</vt:lpstr>
      <vt:lpstr>项目日程表!Print_Titles</vt:lpstr>
      <vt:lpstr>RowTitleRegion1..D3</vt:lpstr>
      <vt:lpstr>StartDate</vt:lpstr>
      <vt:lpstr>StartDateWindow</vt:lpstr>
      <vt:lpstr>Title1</vt:lpstr>
      <vt:lpstr>WindowDays</vt:lpstr>
      <vt:lpstr>WindowOffset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2018-06-07T07:13:53Z</dcterms:created>
  <dcterms:modified xsi:type="dcterms:W3CDTF">2018-08-30T15:31:58Z</dcterms:modified>
</cp:coreProperties>
</file>