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8_{BEFEBB4A-8BCA-456B-AEED-6739BC24971D}" xr6:coauthVersionLast="36" xr6:coauthVersionMax="36" xr10:uidLastSave="{00000000-0000-0000-0000-000000000000}"/>
  <bookViews>
    <workbookView xWindow="0" yWindow="0" windowWidth="28800" windowHeight="12195"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1" l="1"/>
  <c r="F10" i="11"/>
  <c r="F12" i="11" l="1"/>
  <c r="F16" i="11"/>
  <c r="F14" i="11"/>
  <c r="F26" i="11" s="1"/>
  <c r="F13" i="11"/>
  <c r="F17" i="11" l="1"/>
  <c r="F18" i="11" l="1"/>
  <c r="F19" i="11" s="1"/>
  <c r="F20" i="11" s="1"/>
  <c r="F25" i="11" l="1"/>
  <c r="F28" i="11" s="1"/>
  <c r="F22" i="11"/>
  <c r="F23" i="11" l="1"/>
  <c r="F24" i="11" l="1"/>
  <c r="F3" i="11" s="1"/>
  <c r="I5" i="11" s="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l="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l="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l="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l="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<sst xmlns="http://schemas.openxmlformats.org/spreadsheetml/2006/main" count="74" uniqueCount="46">
  <si>
    <t>Task 3</t>
  </si>
  <si>
    <t>Task 4</t>
  </si>
  <si>
    <t>Task 5</t>
  </si>
  <si>
    <t>Task 1</t>
  </si>
  <si>
    <t>Task 2</t>
  </si>
  <si>
    <t>PROJECT TITLE</t>
  </si>
  <si>
    <t>About This Template</t>
  </si>
  <si>
    <t>Company Name</t>
  </si>
  <si>
    <t>Project Lead</t>
  </si>
  <si>
    <t>Guide for Screen Readers</t>
  </si>
  <si>
    <t>Name</t>
  </si>
  <si>
    <t>This is an empty row</t>
  </si>
  <si>
    <t>No. Days</t>
  </si>
  <si>
    <t>Category</t>
  </si>
  <si>
    <t>Goal</t>
  </si>
  <si>
    <t>Milestone</t>
  </si>
  <si>
    <t>Assigned To</t>
  </si>
  <si>
    <t>Progress</t>
  </si>
  <si>
    <t>Start</t>
  </si>
  <si>
    <t>Title 1</t>
  </si>
  <si>
    <t>Title 2</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</si>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</sst>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A34" sqref="A34"/>
    </sheetView>
  </sheetViews>
  <sheetFormatPr defaultRowHeight="30" customHeight="1" x14ac:dyDescent="0.75"/>
  <cols>
    <col min="1" max="1" width="2.7265625" style="14" customWidth="1"/>
    <col min="2" max="2" width="19.86328125" customWidth="1"/>
    <col min="3" max="3" width="10.54296875" style="20" customWidth="1"/>
    <col min="4" max="4" width="20.54296875" customWidth="1"/>
    <col min="5" max="5" width="10.7265625" customWidth="1"/>
    <col min="6" max="6" width="10.40625" style="3" customWidth="1"/>
    <col min="7" max="7" width="10.40625" customWidth="1"/>
    <col min="8" max="8" width="2.7265625" customWidth="1"/>
    <col min="9" max="64" width="3.54296875" customWidth="1"/>
    <col min="69" max="70" width="10.26953125"/>
  </cols>
  <sheetData>
    <row r="1" spans="1:64" ht="30" customHeight="1" x14ac:dyDescent="1.35">
      <c r="A1" s="15" t="s">
        <v>41</v>
      </c>
      <c r="B1" s="17" t="s">
        <v>5</v>
      </c>
      <c r="C1" s="17"/>
      <c r="D1" s="1"/>
      <c r="F1"/>
      <c r="G1" s="7"/>
      <c r="I1" s="40" t="s">
        <v>29</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9">
      <c r="A2" s="15" t="s">
        <v>33</v>
      </c>
      <c r="B2" s="18" t="s">
        <v>7</v>
      </c>
      <c r="C2" s="18"/>
      <c r="F2" s="23"/>
      <c r="G2" s="21"/>
      <c r="I2" s="59" t="s">
        <v>27</v>
      </c>
      <c r="J2" s="59"/>
      <c r="K2" s="59"/>
      <c r="L2" s="59"/>
      <c r="N2" s="60" t="s">
        <v>25</v>
      </c>
      <c r="O2" s="60"/>
      <c r="P2" s="60"/>
      <c r="Q2" s="60"/>
      <c r="R2" s="20"/>
      <c r="S2" s="61" t="s">
        <v>24</v>
      </c>
      <c r="T2" s="61"/>
      <c r="U2" s="61"/>
      <c r="V2" s="61"/>
      <c r="W2" s="20"/>
      <c r="X2" s="52" t="s">
        <v>26</v>
      </c>
      <c r="Y2" s="52"/>
      <c r="Z2" s="52"/>
      <c r="AA2" s="52"/>
      <c r="AB2" s="20"/>
      <c r="AC2" s="53" t="s">
        <v>30</v>
      </c>
      <c r="AD2" s="53"/>
      <c r="AE2" s="53"/>
      <c r="AF2" s="53"/>
    </row>
    <row r="3" spans="1:64" ht="30" customHeight="1" x14ac:dyDescent="0.75">
      <c r="A3" s="15" t="s">
        <v>42</v>
      </c>
      <c r="B3" s="19" t="s">
        <v>8</v>
      </c>
      <c r="C3" s="19"/>
      <c r="D3" s="54" t="s">
        <v>28</v>
      </c>
      <c r="E3" s="55"/>
      <c r="F3" s="57">
        <f ca="1">IFERROR(IF(MIN(Milestones[Start])=0,TODAY(),MIN(Milestones[Start])),TODAY())</f>
        <v>43288</v>
      </c>
      <c r="G3" s="58"/>
      <c r="H3" s="22"/>
    </row>
    <row r="4" spans="1:64" ht="30" customHeight="1" x14ac:dyDescent="1">
      <c r="A4" s="15" t="s">
        <v>34</v>
      </c>
      <c r="D4" s="54" t="s">
        <v>23</v>
      </c>
      <c r="E4" s="55"/>
      <c r="F4" s="45">
        <v>0</v>
      </c>
      <c r="I4" s="44" t="str">
        <f ca="1">TEXT(I5,"mmmm")</f>
        <v>七月</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八月</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75">
      <c r="A5" s="15" t="s">
        <v>35</v>
      </c>
      <c r="B5" s="56"/>
      <c r="C5" s="56"/>
      <c r="D5" s="56"/>
      <c r="E5" s="56"/>
      <c r="F5" s="56"/>
      <c r="G5" s="56"/>
      <c r="H5" s="56"/>
      <c r="I5" s="49">
        <f ca="1">IFERROR(Project_Start+Scrolling_Increment,TODAY())</f>
        <v>43288</v>
      </c>
      <c r="J5" s="50">
        <f ca="1">I5+1</f>
        <v>43289</v>
      </c>
      <c r="K5" s="50">
        <f t="shared" ref="K5:AX5" ca="1" si="0">J5+1</f>
        <v>43290</v>
      </c>
      <c r="L5" s="50">
        <f t="shared" ca="1" si="0"/>
        <v>43291</v>
      </c>
      <c r="M5" s="50">
        <f t="shared" ca="1" si="0"/>
        <v>43292</v>
      </c>
      <c r="N5" s="50">
        <f t="shared" ca="1" si="0"/>
        <v>43293</v>
      </c>
      <c r="O5" s="51">
        <f t="shared" ca="1" si="0"/>
        <v>43294</v>
      </c>
      <c r="P5" s="49">
        <f ca="1">O5+1</f>
        <v>43295</v>
      </c>
      <c r="Q5" s="50">
        <f ca="1">P5+1</f>
        <v>43296</v>
      </c>
      <c r="R5" s="50">
        <f t="shared" ca="1" si="0"/>
        <v>43297</v>
      </c>
      <c r="S5" s="50">
        <f t="shared" ca="1" si="0"/>
        <v>43298</v>
      </c>
      <c r="T5" s="50">
        <f t="shared" ca="1" si="0"/>
        <v>43299</v>
      </c>
      <c r="U5" s="50">
        <f t="shared" ca="1" si="0"/>
        <v>43300</v>
      </c>
      <c r="V5" s="51">
        <f t="shared" ca="1" si="0"/>
        <v>43301</v>
      </c>
      <c r="W5" s="49">
        <f ca="1">V5+1</f>
        <v>43302</v>
      </c>
      <c r="X5" s="50">
        <f ca="1">W5+1</f>
        <v>43303</v>
      </c>
      <c r="Y5" s="50">
        <f t="shared" ca="1" si="0"/>
        <v>43304</v>
      </c>
      <c r="Z5" s="50">
        <f t="shared" ca="1" si="0"/>
        <v>43305</v>
      </c>
      <c r="AA5" s="50">
        <f t="shared" ca="1" si="0"/>
        <v>43306</v>
      </c>
      <c r="AB5" s="50">
        <f t="shared" ca="1" si="0"/>
        <v>43307</v>
      </c>
      <c r="AC5" s="51">
        <f t="shared" ca="1" si="0"/>
        <v>43308</v>
      </c>
      <c r="AD5" s="49">
        <f ca="1">AC5+1</f>
        <v>43309</v>
      </c>
      <c r="AE5" s="50">
        <f ca="1">AD5+1</f>
        <v>43310</v>
      </c>
      <c r="AF5" s="50">
        <f t="shared" ca="1" si="0"/>
        <v>43311</v>
      </c>
      <c r="AG5" s="50">
        <f t="shared" ca="1" si="0"/>
        <v>43312</v>
      </c>
      <c r="AH5" s="50">
        <f t="shared" ca="1" si="0"/>
        <v>43313</v>
      </c>
      <c r="AI5" s="50">
        <f t="shared" ca="1" si="0"/>
        <v>43314</v>
      </c>
      <c r="AJ5" s="51">
        <f t="shared" ca="1" si="0"/>
        <v>43315</v>
      </c>
      <c r="AK5" s="49">
        <f ca="1">AJ5+1</f>
        <v>43316</v>
      </c>
      <c r="AL5" s="50">
        <f ca="1">AK5+1</f>
        <v>43317</v>
      </c>
      <c r="AM5" s="50">
        <f t="shared" ca="1" si="0"/>
        <v>43318</v>
      </c>
      <c r="AN5" s="50">
        <f t="shared" ca="1" si="0"/>
        <v>43319</v>
      </c>
      <c r="AO5" s="50">
        <f t="shared" ca="1" si="0"/>
        <v>43320</v>
      </c>
      <c r="AP5" s="50">
        <f t="shared" ca="1" si="0"/>
        <v>43321</v>
      </c>
      <c r="AQ5" s="51">
        <f t="shared" ca="1" si="0"/>
        <v>43322</v>
      </c>
      <c r="AR5" s="49">
        <f ca="1">AQ5+1</f>
        <v>43323</v>
      </c>
      <c r="AS5" s="50">
        <f ca="1">AR5+1</f>
        <v>43324</v>
      </c>
      <c r="AT5" s="50">
        <f t="shared" ca="1" si="0"/>
        <v>43325</v>
      </c>
      <c r="AU5" s="50">
        <f t="shared" ca="1" si="0"/>
        <v>43326</v>
      </c>
      <c r="AV5" s="50">
        <f t="shared" ca="1" si="0"/>
        <v>43327</v>
      </c>
      <c r="AW5" s="50">
        <f t="shared" ca="1" si="0"/>
        <v>43328</v>
      </c>
      <c r="AX5" s="51">
        <f t="shared" ca="1" si="0"/>
        <v>43329</v>
      </c>
      <c r="AY5" s="49">
        <f ca="1">AX5+1</f>
        <v>43330</v>
      </c>
      <c r="AZ5" s="50">
        <f ca="1">AY5+1</f>
        <v>43331</v>
      </c>
      <c r="BA5" s="50">
        <f t="shared" ref="BA5:BE5" ca="1" si="1">AZ5+1</f>
        <v>43332</v>
      </c>
      <c r="BB5" s="50">
        <f t="shared" ca="1" si="1"/>
        <v>43333</v>
      </c>
      <c r="BC5" s="50">
        <f t="shared" ca="1" si="1"/>
        <v>43334</v>
      </c>
      <c r="BD5" s="50">
        <f t="shared" ca="1" si="1"/>
        <v>43335</v>
      </c>
      <c r="BE5" s="51">
        <f t="shared" ca="1" si="1"/>
        <v>43336</v>
      </c>
      <c r="BF5" s="49">
        <f ca="1">BE5+1</f>
        <v>43337</v>
      </c>
      <c r="BG5" s="50">
        <f ca="1">BF5+1</f>
        <v>43338</v>
      </c>
      <c r="BH5" s="50">
        <f t="shared" ref="BH5:BL5" ca="1" si="2">BG5+1</f>
        <v>43339</v>
      </c>
      <c r="BI5" s="50">
        <f t="shared" ca="1" si="2"/>
        <v>43340</v>
      </c>
      <c r="BJ5" s="50">
        <f t="shared" ca="1" si="2"/>
        <v>43341</v>
      </c>
      <c r="BK5" s="50">
        <f t="shared" ca="1" si="2"/>
        <v>43342</v>
      </c>
      <c r="BL5" s="51">
        <f t="shared" ca="1" si="2"/>
        <v>43343</v>
      </c>
    </row>
    <row r="6" spans="1:64" s="20" customFormat="1" ht="25.15" customHeight="1" x14ac:dyDescent="0.75">
      <c r="A6" s="15" t="s">
        <v>36</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9">
      <c r="A7" s="15" t="s">
        <v>37</v>
      </c>
      <c r="B7" s="28" t="s">
        <v>31</v>
      </c>
      <c r="C7" s="29" t="s">
        <v>13</v>
      </c>
      <c r="D7" s="29" t="s">
        <v>16</v>
      </c>
      <c r="E7" s="29" t="s">
        <v>17</v>
      </c>
      <c r="F7" s="29" t="s">
        <v>18</v>
      </c>
      <c r="G7" s="29" t="s">
        <v>12</v>
      </c>
      <c r="H7" s="27"/>
      <c r="I7" s="25" t="str">
        <f t="shared" ref="I7" ca="1" si="3">LEFT(TEXT(I5,"ddd"),1)</f>
        <v>周</v>
      </c>
      <c r="J7" s="25" t="str">
        <f t="shared" ref="J7:AR7" ca="1" si="4">LEFT(TEXT(J5,"ddd"),1)</f>
        <v>周</v>
      </c>
      <c r="K7" s="25" t="str">
        <f t="shared" ca="1" si="4"/>
        <v>周</v>
      </c>
      <c r="L7" s="25" t="str">
        <f t="shared" ca="1" si="4"/>
        <v>周</v>
      </c>
      <c r="M7" s="25" t="str">
        <f t="shared" ca="1" si="4"/>
        <v>周</v>
      </c>
      <c r="N7" s="25" t="str">
        <f t="shared" ca="1" si="4"/>
        <v>周</v>
      </c>
      <c r="O7" s="25" t="str">
        <f t="shared" ca="1" si="4"/>
        <v>周</v>
      </c>
      <c r="P7" s="25" t="str">
        <f t="shared" ca="1" si="4"/>
        <v>周</v>
      </c>
      <c r="Q7" s="25" t="str">
        <f t="shared" ca="1" si="4"/>
        <v>周</v>
      </c>
      <c r="R7" s="25" t="str">
        <f t="shared" ca="1" si="4"/>
        <v>周</v>
      </c>
      <c r="S7" s="25" t="str">
        <f t="shared" ca="1" si="4"/>
        <v>周</v>
      </c>
      <c r="T7" s="25" t="str">
        <f t="shared" ca="1" si="4"/>
        <v>周</v>
      </c>
      <c r="U7" s="25" t="str">
        <f t="shared" ca="1" si="4"/>
        <v>周</v>
      </c>
      <c r="V7" s="25" t="str">
        <f t="shared" ca="1" si="4"/>
        <v>周</v>
      </c>
      <c r="W7" s="25" t="str">
        <f t="shared" ca="1" si="4"/>
        <v>周</v>
      </c>
      <c r="X7" s="25" t="str">
        <f t="shared" ca="1" si="4"/>
        <v>周</v>
      </c>
      <c r="Y7" s="25" t="str">
        <f t="shared" ca="1" si="4"/>
        <v>周</v>
      </c>
      <c r="Z7" s="25" t="str">
        <f t="shared" ca="1" si="4"/>
        <v>周</v>
      </c>
      <c r="AA7" s="25" t="str">
        <f t="shared" ca="1" si="4"/>
        <v>周</v>
      </c>
      <c r="AB7" s="25" t="str">
        <f t="shared" ca="1" si="4"/>
        <v>周</v>
      </c>
      <c r="AC7" s="25" t="str">
        <f t="shared" ca="1" si="4"/>
        <v>周</v>
      </c>
      <c r="AD7" s="25" t="str">
        <f t="shared" ca="1" si="4"/>
        <v>周</v>
      </c>
      <c r="AE7" s="25" t="str">
        <f t="shared" ca="1" si="4"/>
        <v>周</v>
      </c>
      <c r="AF7" s="25" t="str">
        <f t="shared" ca="1" si="4"/>
        <v>周</v>
      </c>
      <c r="AG7" s="25" t="str">
        <f t="shared" ca="1" si="4"/>
        <v>周</v>
      </c>
      <c r="AH7" s="25" t="str">
        <f t="shared" ca="1" si="4"/>
        <v>周</v>
      </c>
      <c r="AI7" s="25" t="str">
        <f t="shared" ca="1" si="4"/>
        <v>周</v>
      </c>
      <c r="AJ7" s="25" t="str">
        <f t="shared" ca="1" si="4"/>
        <v>周</v>
      </c>
      <c r="AK7" s="25" t="str">
        <f t="shared" ca="1" si="4"/>
        <v>周</v>
      </c>
      <c r="AL7" s="25" t="str">
        <f t="shared" ca="1" si="4"/>
        <v>周</v>
      </c>
      <c r="AM7" s="25" t="str">
        <f t="shared" ca="1" si="4"/>
        <v>周</v>
      </c>
      <c r="AN7" s="25" t="str">
        <f t="shared" ca="1" si="4"/>
        <v>周</v>
      </c>
      <c r="AO7" s="25" t="str">
        <f t="shared" ca="1" si="4"/>
        <v>周</v>
      </c>
      <c r="AP7" s="25" t="str">
        <f t="shared" ca="1" si="4"/>
        <v>周</v>
      </c>
      <c r="AQ7" s="25" t="str">
        <f t="shared" ca="1" si="4"/>
        <v>周</v>
      </c>
      <c r="AR7" s="25" t="str">
        <f t="shared" ca="1" si="4"/>
        <v>周</v>
      </c>
      <c r="AS7" s="25" t="str">
        <f t="shared" ref="AS7:BL7" ca="1" si="5">LEFT(TEXT(AS5,"ddd"),1)</f>
        <v>周</v>
      </c>
      <c r="AT7" s="25" t="str">
        <f t="shared" ca="1" si="5"/>
        <v>周</v>
      </c>
      <c r="AU7" s="25" t="str">
        <f t="shared" ca="1" si="5"/>
        <v>周</v>
      </c>
      <c r="AV7" s="25" t="str">
        <f t="shared" ca="1" si="5"/>
        <v>周</v>
      </c>
      <c r="AW7" s="25" t="str">
        <f t="shared" ca="1" si="5"/>
        <v>周</v>
      </c>
      <c r="AX7" s="25" t="str">
        <f t="shared" ca="1" si="5"/>
        <v>周</v>
      </c>
      <c r="AY7" s="25" t="str">
        <f t="shared" ca="1" si="5"/>
        <v>周</v>
      </c>
      <c r="AZ7" s="25" t="str">
        <f t="shared" ca="1" si="5"/>
        <v>周</v>
      </c>
      <c r="BA7" s="25" t="str">
        <f t="shared" ca="1" si="5"/>
        <v>周</v>
      </c>
      <c r="BB7" s="25" t="str">
        <f t="shared" ca="1" si="5"/>
        <v>周</v>
      </c>
      <c r="BC7" s="25" t="str">
        <f t="shared" ca="1" si="5"/>
        <v>周</v>
      </c>
      <c r="BD7" s="25" t="str">
        <f t="shared" ca="1" si="5"/>
        <v>周</v>
      </c>
      <c r="BE7" s="25" t="str">
        <f t="shared" ca="1" si="5"/>
        <v>周</v>
      </c>
      <c r="BF7" s="25" t="str">
        <f t="shared" ca="1" si="5"/>
        <v>周</v>
      </c>
      <c r="BG7" s="25" t="str">
        <f t="shared" ca="1" si="5"/>
        <v>周</v>
      </c>
      <c r="BH7" s="25" t="str">
        <f t="shared" ca="1" si="5"/>
        <v>周</v>
      </c>
      <c r="BI7" s="25" t="str">
        <f t="shared" ca="1" si="5"/>
        <v>周</v>
      </c>
      <c r="BJ7" s="25" t="str">
        <f t="shared" ca="1" si="5"/>
        <v>周</v>
      </c>
      <c r="BK7" s="25" t="str">
        <f t="shared" ca="1" si="5"/>
        <v>周</v>
      </c>
      <c r="BL7" s="25" t="str">
        <f t="shared" ca="1" si="5"/>
        <v>周</v>
      </c>
    </row>
    <row r="8" spans="1:64" ht="30" hidden="1" customHeight="1" thickBot="1" x14ac:dyDescent="0.9">
      <c r="A8" s="14" t="s">
        <v>43</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75">
      <c r="A9" s="15" t="s">
        <v>38</v>
      </c>
      <c r="B9" s="42" t="s">
        <v>19</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75">
      <c r="A10" s="15"/>
      <c r="B10" s="41" t="s">
        <v>3</v>
      </c>
      <c r="C10" s="34" t="s">
        <v>14</v>
      </c>
      <c r="D10" s="34" t="s">
        <v>10</v>
      </c>
      <c r="E10" s="31">
        <v>0.25</v>
      </c>
      <c r="F10" s="32">
        <f ca="1">TODAY()</f>
        <v>43356</v>
      </c>
      <c r="G10" s="33">
        <v>3</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75">
      <c r="A11" s="15"/>
      <c r="B11" s="41" t="s">
        <v>4</v>
      </c>
      <c r="C11" s="34" t="s">
        <v>15</v>
      </c>
      <c r="D11" s="34"/>
      <c r="E11" s="31"/>
      <c r="F11" s="32">
        <f ca="1">TODAY()+5</f>
        <v>43361</v>
      </c>
      <c r="G11" s="33">
        <v>1</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75">
      <c r="A12" s="14"/>
      <c r="B12" s="41" t="s">
        <v>0</v>
      </c>
      <c r="C12" s="34" t="s">
        <v>25</v>
      </c>
      <c r="D12" s="34"/>
      <c r="E12" s="31">
        <v>0.5</v>
      </c>
      <c r="F12" s="32">
        <f ca="1">F10-3</f>
        <v>43353</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75">
      <c r="A13" s="14"/>
      <c r="B13" s="41" t="s">
        <v>1</v>
      </c>
      <c r="C13" s="34" t="s">
        <v>15</v>
      </c>
      <c r="D13" s="34"/>
      <c r="E13" s="31"/>
      <c r="F13" s="32">
        <f ca="1">F10+20</f>
        <v>43376</v>
      </c>
      <c r="G13" s="33">
        <v>1</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75">
      <c r="A14" s="14"/>
      <c r="B14" s="41" t="s">
        <v>2</v>
      </c>
      <c r="C14" s="34" t="s">
        <v>24</v>
      </c>
      <c r="D14" s="34"/>
      <c r="E14" s="31">
        <v>0.1</v>
      </c>
      <c r="F14" s="32">
        <f ca="1">F10+6</f>
        <v>43362</v>
      </c>
      <c r="G14" s="33">
        <v>6</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75">
      <c r="A15" s="15"/>
      <c r="B15" s="42" t="s">
        <v>20</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75">
      <c r="A16" s="15"/>
      <c r="B16" s="41" t="s">
        <v>3</v>
      </c>
      <c r="C16" s="34" t="s">
        <v>26</v>
      </c>
      <c r="D16" s="34"/>
      <c r="E16" s="31">
        <v>0.6</v>
      </c>
      <c r="F16" s="32">
        <f ca="1">F10+6</f>
        <v>43362</v>
      </c>
      <c r="G16" s="33">
        <v>13</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75">
      <c r="A17" s="14"/>
      <c r="B17" s="41" t="s">
        <v>4</v>
      </c>
      <c r="C17" s="34" t="s">
        <v>27</v>
      </c>
      <c r="D17" s="34"/>
      <c r="E17" s="31">
        <v>0.5</v>
      </c>
      <c r="F17" s="32">
        <f ca="1">F16+2</f>
        <v>43364</v>
      </c>
      <c r="G17" s="33">
        <v>9</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75">
      <c r="A18" s="14"/>
      <c r="B18" s="41" t="s">
        <v>0</v>
      </c>
      <c r="C18" s="34" t="s">
        <v>25</v>
      </c>
      <c r="D18" s="34"/>
      <c r="E18" s="31">
        <v>0.33</v>
      </c>
      <c r="F18" s="32">
        <f ca="1">F17+5</f>
        <v>43369</v>
      </c>
      <c r="G18" s="33">
        <v>11</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75">
      <c r="A19" s="14"/>
      <c r="B19" s="41" t="s">
        <v>1</v>
      </c>
      <c r="C19" s="34" t="s">
        <v>15</v>
      </c>
      <c r="D19" s="34"/>
      <c r="E19" s="31"/>
      <c r="F19" s="32">
        <f ca="1">F18+2</f>
        <v>43371</v>
      </c>
      <c r="G19" s="33">
        <v>1</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75">
      <c r="A20" s="14"/>
      <c r="B20" s="41" t="s">
        <v>2</v>
      </c>
      <c r="C20" s="34"/>
      <c r="D20" s="34"/>
      <c r="E20" s="31"/>
      <c r="F20" s="32">
        <f ca="1">F19+1</f>
        <v>43372</v>
      </c>
      <c r="G20" s="33">
        <v>24</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75">
      <c r="A21" s="14"/>
      <c r="B21" s="42" t="s">
        <v>21</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75">
      <c r="A22" s="14"/>
      <c r="B22" s="41" t="s">
        <v>3</v>
      </c>
      <c r="C22" s="34" t="s">
        <v>27</v>
      </c>
      <c r="D22" s="34"/>
      <c r="E22" s="31"/>
      <c r="F22" s="32">
        <f ca="1">F10+15</f>
        <v>43371</v>
      </c>
      <c r="G22" s="33">
        <v>4</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75">
      <c r="A23" s="14"/>
      <c r="B23" s="41" t="s">
        <v>4</v>
      </c>
      <c r="C23" s="34" t="s">
        <v>24</v>
      </c>
      <c r="D23" s="34"/>
      <c r="E23" s="31"/>
      <c r="F23" s="32">
        <f ca="1">F22+3</f>
        <v>43374</v>
      </c>
      <c r="G23" s="33">
        <v>14</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75">
      <c r="A24" s="14"/>
      <c r="B24" s="41" t="s">
        <v>0</v>
      </c>
      <c r="C24" s="34" t="s">
        <v>27</v>
      </c>
      <c r="D24" s="34"/>
      <c r="E24" s="31"/>
      <c r="F24" s="32">
        <f ca="1">F23+15</f>
        <v>43389</v>
      </c>
      <c r="G24" s="33">
        <v>6</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75">
      <c r="A25" s="14"/>
      <c r="B25" s="41" t="s">
        <v>1</v>
      </c>
      <c r="C25" s="34" t="s">
        <v>14</v>
      </c>
      <c r="D25" s="34"/>
      <c r="E25" s="31"/>
      <c r="F25" s="32">
        <f ca="1">F19+22</f>
        <v>43393</v>
      </c>
      <c r="G25" s="33">
        <v>3</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75">
      <c r="A26" s="14"/>
      <c r="B26" s="41" t="s">
        <v>2</v>
      </c>
      <c r="C26" s="34" t="s">
        <v>25</v>
      </c>
      <c r="D26" s="34"/>
      <c r="E26" s="31"/>
      <c r="F26" s="32">
        <f ca="1">F14</f>
        <v>43362</v>
      </c>
      <c r="G26" s="33">
        <v>19</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75">
      <c r="A27" s="14"/>
      <c r="B27" s="42" t="s">
        <v>22</v>
      </c>
      <c r="C27" s="34"/>
      <c r="D27" s="34"/>
      <c r="E27" s="31"/>
      <c r="F27" s="32"/>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75">
      <c r="A28" s="14"/>
      <c r="B28" s="41" t="s">
        <v>3</v>
      </c>
      <c r="C28" s="34"/>
      <c r="D28" s="34"/>
      <c r="E28" s="31"/>
      <c r="F28" s="32">
        <f ca="1">F25+3</f>
        <v>43396</v>
      </c>
      <c r="G28" s="33">
        <v>15</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75">
      <c r="A29" s="14"/>
      <c r="B29" s="41" t="s">
        <v>4</v>
      </c>
      <c r="C29" s="34"/>
      <c r="D29" s="34"/>
      <c r="E29" s="31"/>
      <c r="F29" s="32">
        <v>43288</v>
      </c>
      <c r="G29" s="33">
        <v>5</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75">
      <c r="A30" s="14"/>
      <c r="B30" s="41" t="s">
        <v>0</v>
      </c>
      <c r="C30" s="34" t="s">
        <v>15</v>
      </c>
      <c r="D30" s="34"/>
      <c r="E30" s="31"/>
      <c r="F30" s="32">
        <v>43306</v>
      </c>
      <c r="G30" s="33">
        <v>1</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f t="shared" ca="1" si="13"/>
        <v>1</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75">
      <c r="A31" s="14"/>
      <c r="B31" s="41" t="s">
        <v>1</v>
      </c>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75">
      <c r="A32" s="14"/>
      <c r="B32" s="41" t="s">
        <v>2</v>
      </c>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75">
      <c r="A33" s="14" t="s">
        <v>11</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9">
      <c r="A34" s="15" t="s">
        <v>44</v>
      </c>
      <c r="B34" s="24" t="s">
        <v>32</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75">
      <c r="D35" s="5"/>
      <c r="G35" s="16"/>
      <c r="H35" s="4"/>
    </row>
    <row r="36" spans="1:64" ht="30" customHeight="1" x14ac:dyDescent="0.7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328125" defaultRowHeight="13.5" x14ac:dyDescent="0.7"/>
  <cols>
    <col min="1" max="1" width="87.1328125" style="10" customWidth="1"/>
    <col min="2" max="16384" width="9.1328125" style="8"/>
  </cols>
  <sheetData>
    <row r="1" spans="1:1" s="9" customFormat="1" ht="26" x14ac:dyDescent="1.2">
      <c r="A1" s="11" t="s">
        <v>6</v>
      </c>
    </row>
    <row r="2" spans="1:1" ht="84.4" customHeight="1" x14ac:dyDescent="0.7">
      <c r="A2" s="12" t="s">
        <v>39</v>
      </c>
    </row>
    <row r="3" spans="1:1" ht="26.25" customHeight="1" x14ac:dyDescent="0.7">
      <c r="A3" s="11" t="s">
        <v>9</v>
      </c>
    </row>
    <row r="4" spans="1:1" s="10" customFormat="1" ht="204.95" customHeight="1" x14ac:dyDescent="0.75">
      <c r="A4" s="13" t="s">
        <v>45</v>
      </c>
    </row>
    <row r="5" spans="1:1" x14ac:dyDescent="0.7">
      <c r="A5" s="10" t="s">
        <v>40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2018-09-13T14:19:09Z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