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 Budget" sheetId="1" r:id="rId4"/>
  </sheets>
  <definedNames/>
  <calcPr/>
  <extLst>
    <ext uri="GoogleSheetsCustomDataVersion2">
      <go:sheetsCustomData xmlns:go="http://customooxmlschemas.google.com/" r:id="rId5" roundtripDataChecksum="uwCa8zswaEM+6bG37zUtrNhWgYK5vYYJPYrmotEzhX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======
ID#AAABdmNlkdA
    (2025-02-08 21:56:08)
For inductive loads (e.g., motors, solenoids) this is often called "stall current" on the data sheet</t>
      </text>
    </comment>
  </commentList>
  <extLst>
    <ext uri="GoogleSheetsCustomDataVersion2">
      <go:sheetsCustomData xmlns:go="http://customooxmlschemas.google.com/" r:id="rId1" roundtripDataSignature="AMtx7mhf/TU+nVeBLeWPbGMrQ2zf9tsKYg=="/>
    </ext>
  </extLst>
</comments>
</file>

<file path=xl/sharedStrings.xml><?xml version="1.0" encoding="utf-8"?>
<sst xmlns="http://schemas.openxmlformats.org/spreadsheetml/2006/main" count="81" uniqueCount="44">
  <si>
    <t>Power Budget</t>
  </si>
  <si>
    <t>Team Number:</t>
  </si>
  <si>
    <t>Project Name:</t>
  </si>
  <si>
    <t>Team Member Names:</t>
  </si>
  <si>
    <t>Cade</t>
  </si>
  <si>
    <t>Version:</t>
  </si>
  <si>
    <t>V1.0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</si>
  <si>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</si>
  <si>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</si>
  <si>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</si>
  <si>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</si>
  <si>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</si>
  <si>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</si>
  <si>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</si>
  <si>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</si>
  <si>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ESP Microcrontroller</t>
  </si>
  <si>
    <t>ESP32-S3-WROOM-1-N4</t>
  </si>
  <si>
    <t xml:space="preserve"> +3.3V</t>
  </si>
  <si>
    <t>mA</t>
  </si>
  <si>
    <t>Green LED</t>
  </si>
  <si>
    <t>150080VS75000</t>
  </si>
  <si>
    <t>Red LED</t>
  </si>
  <si>
    <t>150080RS75000</t>
  </si>
  <si>
    <t xml:space="preserve"> +3.3V Power Rail</t>
  </si>
  <si>
    <t xml:space="preserve"> +1.8 - 3.3V</t>
  </si>
  <si>
    <t xml:space="preserve">Subtotal </t>
  </si>
  <si>
    <t>Safety Margin</t>
  </si>
  <si>
    <t>Total Current Required on +3.3V Rail</t>
  </si>
  <si>
    <t>c4. Regulator or Source Choice</t>
  </si>
  <si>
    <t xml:space="preserve"> +3.3V low-dropout regulator</t>
  </si>
  <si>
    <t>LM1086ISX-3.3/NOPB</t>
  </si>
  <si>
    <t xml:space="preserve"> +5V - 27V</t>
  </si>
  <si>
    <t>Total Remaining Current Available on 3.3V Rail</t>
  </si>
  <si>
    <t>External Power Source 1</t>
  </si>
  <si>
    <t>Output Voltage</t>
  </si>
  <si>
    <t>Power Source 1 Selection</t>
  </si>
  <si>
    <t>Plug-in Wall Supply</t>
  </si>
  <si>
    <t>ALT-1208</t>
  </si>
  <si>
    <t>110VAC</t>
  </si>
  <si>
    <t xml:space="preserve"> +12V</t>
  </si>
  <si>
    <t>Power Rails Connected to External Power Source 1</t>
  </si>
  <si>
    <t>AP62300TWU-7</t>
  </si>
  <si>
    <t xml:space="preserve"> +5V - 30V</t>
  </si>
  <si>
    <t>Total Remaining Current Available on External Power Source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</si>
</sst>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  <scheme val="minor"/>
    </font>
    <font>
      <b/>
      <sz val="24.0"/>
      <color rgb="FF000000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b/>
      <sz val="12.0"/>
      <color rgb="FF000000"/>
      <name val="Arial"/>
    </font>
    <font>
      <sz val="12.0"/>
      <color rgb="FF000000"/>
      <name val="Calibri"/>
    </font>
    <font>
      <sz val="12.0"/>
      <color rgb="FF000000"/>
      <name val="Arial"/>
    </font>
    <font>
      <b/>
      <i/>
      <sz val="12.0"/>
      <color rgb="FF000000"/>
      <name val="Arial"/>
    </font>
    <font>
      <b/>
      <i/>
      <sz val="12.0"/>
      <color rgb="FF000000"/>
      <name val="Calibri"/>
    </font>
    <font>
      <sz val="11.0"/>
      <color rgb="FF333333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horizontal="center" shrinkToFit="0" wrapText="0"/>
    </xf>
    <xf borderId="1" fillId="0" fontId="4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0" fillId="0" fontId="4" numFmtId="0" xfId="0" applyAlignment="1" applyFont="1">
      <alignment shrinkToFit="0" wrapText="0"/>
    </xf>
    <xf borderId="2" fillId="2" fontId="4" numFmtId="0" xfId="0" applyAlignment="1" applyBorder="1" applyFill="1" applyFont="1">
      <alignment horizontal="center" shrinkToFit="0" wrapText="0"/>
    </xf>
    <xf borderId="3" fillId="2" fontId="2" numFmtId="0" xfId="0" applyAlignment="1" applyBorder="1" applyFont="1">
      <alignment horizontal="center" shrinkToFit="0" wrapText="0"/>
    </xf>
    <xf borderId="3" fillId="2" fontId="4" numFmtId="0" xfId="0" applyAlignment="1" applyBorder="1" applyFont="1">
      <alignment horizontal="center" shrinkToFit="0" wrapText="0"/>
    </xf>
    <xf borderId="4" fillId="2" fontId="4" numFmtId="0" xfId="0" applyAlignment="1" applyBorder="1" applyFont="1">
      <alignment horizontal="center" shrinkToFit="0" wrapText="0"/>
    </xf>
    <xf borderId="5" fillId="2" fontId="4" numFmtId="0" xfId="0" applyAlignment="1" applyBorder="1" applyFont="1">
      <alignment horizontal="center" shrinkToFit="0" wrapText="0"/>
    </xf>
    <xf borderId="6" fillId="0" fontId="5" numFmtId="0" xfId="0" applyAlignment="1" applyBorder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shrinkToFit="0" wrapText="0"/>
    </xf>
    <xf borderId="7" fillId="0" fontId="5" numFmtId="0" xfId="0" applyAlignment="1" applyBorder="1" applyFont="1">
      <alignment shrinkToFit="0" wrapText="0"/>
    </xf>
    <xf borderId="7" fillId="0" fontId="6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0"/>
    </xf>
    <xf borderId="8" fillId="2" fontId="7" numFmtId="0" xfId="0" applyAlignment="1" applyBorder="1" applyFont="1">
      <alignment shrinkToFit="0" wrapText="0"/>
    </xf>
    <xf borderId="1" fillId="2" fontId="4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7" fillId="0" fontId="5" numFmtId="0" xfId="0" applyAlignment="1" applyBorder="1" applyFont="1">
      <alignment readingOrder="0" shrinkToFit="0" wrapText="0"/>
    </xf>
    <xf borderId="0" fillId="0" fontId="8" numFmtId="0" xfId="0" applyAlignment="1" applyFont="1">
      <alignment horizontal="right" shrinkToFit="0" wrapText="0"/>
    </xf>
    <xf borderId="7" fillId="0" fontId="5" numFmtId="9" xfId="0" applyAlignment="1" applyBorder="1" applyFont="1" applyNumberFormat="1">
      <alignment shrinkToFit="0" wrapText="0"/>
    </xf>
    <xf borderId="0" fillId="0" fontId="7" numFmtId="0" xfId="0" applyAlignment="1" applyFont="1">
      <alignment horizontal="right" shrinkToFit="0" wrapText="0"/>
    </xf>
    <xf borderId="6" fillId="0" fontId="7" numFmtId="0" xfId="0" applyAlignment="1" applyBorder="1" applyFont="1">
      <alignment horizontal="left" shrinkToFit="0" wrapText="0"/>
    </xf>
    <xf borderId="0" fillId="0" fontId="6" numFmtId="0" xfId="0" applyAlignment="1" applyFont="1">
      <alignment shrinkToFit="0" wrapText="0"/>
    </xf>
    <xf borderId="7" fillId="0" fontId="2" numFmtId="0" xfId="0" applyAlignment="1" applyBorder="1" applyFont="1">
      <alignment shrinkToFit="0" wrapText="0"/>
    </xf>
    <xf borderId="0" fillId="0" fontId="7" numFmtId="49" xfId="0" applyAlignment="1" applyFont="1" applyNumberFormat="1">
      <alignment horizontal="right" shrinkToFit="0" wrapText="0"/>
    </xf>
    <xf borderId="7" fillId="0" fontId="5" numFmtId="0" xfId="0" applyAlignment="1" applyBorder="1" applyFont="1">
      <alignment horizontal="right" shrinkToFit="0" wrapText="0"/>
    </xf>
    <xf borderId="6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6" fillId="0" fontId="7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3" fillId="2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left" shrinkToFit="0" wrapText="0"/>
    </xf>
    <xf borderId="0" fillId="0" fontId="6" numFmtId="0" xfId="0" applyAlignment="1" applyFont="1">
      <alignment horizontal="left" shrinkToFit="0" wrapText="0"/>
    </xf>
    <xf borderId="0" fillId="3" fontId="9" numFmtId="0" xfId="0" applyAlignment="1" applyFill="1" applyFont="1">
      <alignment readingOrder="0"/>
    </xf>
    <xf borderId="0" fillId="0" fontId="6" numFmtId="0" xfId="0" applyAlignment="1" applyFont="1">
      <alignment horizontal="right" readingOrder="0" shrinkToFit="0" wrapText="0"/>
    </xf>
    <xf borderId="7" fillId="0" fontId="6" numFmtId="0" xfId="0" applyAlignment="1" applyBorder="1" applyFont="1">
      <alignment horizontal="right" shrinkToFit="0" wrapText="0"/>
    </xf>
    <xf borderId="9" fillId="0" fontId="6" numFmtId="0" xfId="0" applyAlignment="1" applyBorder="1" applyFont="1">
      <alignment horizontal="left" shrinkToFit="0" wrapText="0"/>
    </xf>
    <xf borderId="6" fillId="0" fontId="4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right" shrinkToFit="0" wrapText="0"/>
    </xf>
    <xf borderId="9" fillId="0" fontId="6" numFmtId="0" xfId="0" applyAlignment="1" applyBorder="1" applyFont="1">
      <alignment shrinkToFit="0" wrapText="0"/>
    </xf>
    <xf borderId="6" fillId="0" fontId="4" numFmtId="0" xfId="0" applyAlignment="1" applyBorder="1" applyFont="1">
      <alignment horizontal="left" shrinkToFit="0" vertical="center" wrapText="1"/>
    </xf>
    <xf borderId="6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5" fillId="0" fontId="10" numFmtId="0" xfId="0" applyBorder="1" applyFont="1"/>
    <xf borderId="12" fillId="0" fontId="10" numFmtId="0" xfId="0" applyBorder="1" applyFont="1"/>
    <xf borderId="0" fillId="0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6.11"/>
    <col customWidth="1" min="2" max="2" width="23.11"/>
    <col customWidth="1" min="3" max="3" width="18.44"/>
    <col customWidth="1" min="4" max="4" width="11.44"/>
    <col customWidth="1" min="5" max="5" width="6.89"/>
    <col customWidth="1" min="6" max="6" width="12.33"/>
    <col customWidth="1" min="7" max="7" width="12.67"/>
    <col customWidth="1" min="8" max="8" width="9.0"/>
    <col customWidth="1" min="9" max="26" width="13.44"/>
  </cols>
  <sheetData>
    <row r="1" ht="30.0" customHeight="1">
      <c r="A1" s="1" t="s">
        <v>0</v>
      </c>
    </row>
    <row r="2" ht="15.0" customHeight="1">
      <c r="A2" s="2" t="s">
        <v>1</v>
      </c>
      <c r="B2" s="3">
        <v>303.0</v>
      </c>
      <c r="D2" s="4"/>
      <c r="E2" s="4"/>
    </row>
    <row r="3" ht="15.0" customHeight="1">
      <c r="A3" s="5" t="s">
        <v>2</v>
      </c>
      <c r="B3" s="2"/>
      <c r="C3" s="6"/>
      <c r="D3" s="4"/>
      <c r="E3" s="4"/>
      <c r="F3" s="6"/>
      <c r="G3" s="6"/>
      <c r="H3" s="6"/>
    </row>
    <row r="4" ht="15.0" customHeight="1">
      <c r="A4" s="5" t="s">
        <v>3</v>
      </c>
      <c r="B4" s="7" t="s">
        <v>4</v>
      </c>
      <c r="C4" s="6"/>
      <c r="D4" s="4"/>
      <c r="E4" s="4"/>
      <c r="F4" s="6"/>
      <c r="G4" s="6"/>
      <c r="H4" s="6"/>
    </row>
    <row r="5" ht="15.0" customHeight="1">
      <c r="A5" s="5" t="s">
        <v>5</v>
      </c>
      <c r="B5" s="7" t="s">
        <v>6</v>
      </c>
      <c r="C5" s="6"/>
      <c r="D5" s="4"/>
      <c r="E5" s="4"/>
      <c r="F5" s="6"/>
      <c r="G5" s="6"/>
      <c r="H5" s="6"/>
    </row>
    <row r="6" ht="15.0" customHeight="1">
      <c r="A6" s="8"/>
      <c r="B6" s="6"/>
      <c r="C6" s="6"/>
      <c r="D6" s="4"/>
      <c r="E6" s="4"/>
      <c r="F6" s="6"/>
      <c r="G6" s="6"/>
      <c r="H6" s="6"/>
    </row>
    <row r="7" ht="15.0" customHeight="1">
      <c r="A7" s="9" t="s">
        <v>7</v>
      </c>
      <c r="B7" s="10" t="s">
        <v>8</v>
      </c>
      <c r="C7" s="10" t="s">
        <v>9</v>
      </c>
      <c r="D7" s="11" t="s">
        <v>10</v>
      </c>
      <c r="E7" s="11" t="s">
        <v>11</v>
      </c>
      <c r="F7" s="12" t="s">
        <v>12</v>
      </c>
      <c r="G7" s="13" t="s">
        <v>13</v>
      </c>
      <c r="H7" s="13" t="s">
        <v>14</v>
      </c>
    </row>
    <row r="8" ht="15.0" customHeight="1">
      <c r="A8" s="14"/>
      <c r="B8" s="15" t="s">
        <v>15</v>
      </c>
      <c r="C8" s="15" t="s">
        <v>16</v>
      </c>
      <c r="D8" s="16" t="s">
        <v>17</v>
      </c>
      <c r="E8" s="17">
        <v>1.0</v>
      </c>
      <c r="F8" s="18">
        <v>500.0</v>
      </c>
      <c r="G8" s="19">
        <f t="shared" ref="G8:G10" si="1">E8*F8</f>
        <v>500</v>
      </c>
      <c r="H8" s="20" t="s">
        <v>18</v>
      </c>
    </row>
    <row r="9" ht="15.0" customHeight="1">
      <c r="A9" s="21"/>
      <c r="B9" s="15" t="s">
        <v>19</v>
      </c>
      <c r="C9" s="22" t="s">
        <v>20</v>
      </c>
      <c r="D9" s="16" t="s">
        <v>17</v>
      </c>
      <c r="E9" s="23">
        <v>1.0</v>
      </c>
      <c r="F9" s="15">
        <v>100.0</v>
      </c>
      <c r="G9" s="19">
        <f t="shared" si="1"/>
        <v>100</v>
      </c>
      <c r="H9" s="20" t="s">
        <v>18</v>
      </c>
    </row>
    <row r="10" ht="15.0" customHeight="1">
      <c r="A10" s="21"/>
      <c r="B10" s="15" t="s">
        <v>21</v>
      </c>
      <c r="C10" s="15" t="s">
        <v>22</v>
      </c>
      <c r="D10" s="16" t="s">
        <v>17</v>
      </c>
      <c r="E10" s="23">
        <v>3.0</v>
      </c>
      <c r="F10" s="15">
        <v>100.0</v>
      </c>
      <c r="G10" s="19">
        <f t="shared" si="1"/>
        <v>300</v>
      </c>
      <c r="H10" s="20" t="s">
        <v>18</v>
      </c>
    </row>
    <row r="11" ht="15.0" customHeight="1">
      <c r="A11" s="24" t="s">
        <v>23</v>
      </c>
      <c r="B11" s="10" t="s">
        <v>8</v>
      </c>
      <c r="C11" s="10" t="s">
        <v>9</v>
      </c>
      <c r="D11" s="11" t="s">
        <v>10</v>
      </c>
      <c r="E11" s="11" t="s">
        <v>11</v>
      </c>
      <c r="F11" s="12" t="s">
        <v>12</v>
      </c>
      <c r="G11" s="25" t="s">
        <v>13</v>
      </c>
      <c r="H11" s="25" t="s">
        <v>14</v>
      </c>
    </row>
    <row r="12" ht="15.0" customHeight="1">
      <c r="A12" s="14"/>
      <c r="B12" s="15" t="s">
        <v>15</v>
      </c>
      <c r="C12" s="15" t="s">
        <v>16</v>
      </c>
      <c r="D12" s="26" t="s">
        <v>24</v>
      </c>
      <c r="E12" s="17">
        <v>1.0</v>
      </c>
      <c r="F12" s="15">
        <v>500.0</v>
      </c>
      <c r="G12" s="27">
        <f t="shared" ref="G12:G15" si="2">E12*F12</f>
        <v>500</v>
      </c>
      <c r="H12" s="20" t="s">
        <v>18</v>
      </c>
    </row>
    <row r="13" ht="15.0" customHeight="1">
      <c r="A13" s="14"/>
      <c r="B13" s="15" t="s">
        <v>19</v>
      </c>
      <c r="C13" s="22" t="s">
        <v>20</v>
      </c>
      <c r="D13" s="16" t="s">
        <v>17</v>
      </c>
      <c r="E13" s="23">
        <v>1.0</v>
      </c>
      <c r="F13" s="15">
        <v>100.0</v>
      </c>
      <c r="G13" s="19">
        <f t="shared" si="2"/>
        <v>100</v>
      </c>
      <c r="H13" s="20" t="s">
        <v>18</v>
      </c>
    </row>
    <row r="14" ht="15.0" customHeight="1">
      <c r="A14" s="14"/>
      <c r="B14" s="15" t="s">
        <v>21</v>
      </c>
      <c r="C14" s="15" t="s">
        <v>22</v>
      </c>
      <c r="D14" s="16" t="s">
        <v>17</v>
      </c>
      <c r="E14" s="23">
        <v>3.0</v>
      </c>
      <c r="F14" s="15">
        <v>100.0</v>
      </c>
      <c r="G14" s="19">
        <f t="shared" si="2"/>
        <v>300</v>
      </c>
      <c r="H14" s="20" t="s">
        <v>18</v>
      </c>
    </row>
    <row r="15" ht="15.0" customHeight="1">
      <c r="A15" s="14"/>
      <c r="B15" s="18"/>
      <c r="C15" s="18"/>
      <c r="D15" s="17"/>
      <c r="E15" s="17"/>
      <c r="F15" s="18"/>
      <c r="G15" s="19">
        <f t="shared" si="2"/>
        <v>0</v>
      </c>
      <c r="H15" s="20" t="s">
        <v>18</v>
      </c>
    </row>
    <row r="16" ht="15.0" customHeight="1">
      <c r="A16" s="14"/>
      <c r="B16" s="28" t="s">
        <v>25</v>
      </c>
      <c r="G16" s="19">
        <f>SUM(G11:G15)</f>
        <v>900</v>
      </c>
      <c r="H16" s="20" t="s">
        <v>18</v>
      </c>
    </row>
    <row r="17" ht="15.0" customHeight="1">
      <c r="A17" s="14"/>
      <c r="B17" s="28" t="s">
        <v>26</v>
      </c>
      <c r="G17" s="29">
        <v>0.25</v>
      </c>
      <c r="H17" s="29"/>
    </row>
    <row r="18" ht="15.0" customHeight="1">
      <c r="A18" s="14"/>
      <c r="B18" s="30" t="s">
        <v>27</v>
      </c>
      <c r="G18" s="19">
        <f>G16*(1+G17)</f>
        <v>1125</v>
      </c>
      <c r="H18" s="20" t="s">
        <v>18</v>
      </c>
    </row>
    <row r="19" ht="15.0" customHeight="1">
      <c r="A19" s="31"/>
      <c r="B19" s="32"/>
      <c r="C19" s="18"/>
      <c r="D19" s="26"/>
      <c r="E19" s="17"/>
      <c r="F19" s="18"/>
      <c r="G19" s="19"/>
      <c r="H19" s="33"/>
    </row>
    <row r="20" ht="15.0" customHeight="1">
      <c r="A20" s="31" t="s">
        <v>28</v>
      </c>
      <c r="B20" s="32" t="s">
        <v>29</v>
      </c>
      <c r="C20" s="15" t="s">
        <v>30</v>
      </c>
      <c r="D20" s="16" t="s">
        <v>31</v>
      </c>
      <c r="E20" s="17">
        <v>1.0</v>
      </c>
      <c r="F20" s="15">
        <v>3000.0</v>
      </c>
      <c r="G20" s="19">
        <f>E20*F20</f>
        <v>3000</v>
      </c>
      <c r="H20" s="20" t="s">
        <v>18</v>
      </c>
    </row>
    <row r="21" ht="15.0" customHeight="1">
      <c r="A21" s="14"/>
      <c r="B21" s="34" t="s">
        <v>32</v>
      </c>
      <c r="G21" s="35">
        <f>G20-G18</f>
        <v>1875</v>
      </c>
      <c r="H21" s="20" t="s">
        <v>18</v>
      </c>
    </row>
    <row r="22" ht="15.0" customHeight="1">
      <c r="A22" s="36"/>
      <c r="B22" s="37"/>
      <c r="C22" s="37"/>
      <c r="D22" s="37"/>
      <c r="E22" s="37"/>
      <c r="F22" s="37"/>
      <c r="G22" s="38"/>
      <c r="H22" s="39"/>
    </row>
    <row r="23" ht="15.0" customHeight="1">
      <c r="A23" s="24" t="s">
        <v>33</v>
      </c>
      <c r="B23" s="10" t="s">
        <v>8</v>
      </c>
      <c r="C23" s="10" t="s">
        <v>9</v>
      </c>
      <c r="D23" s="11" t="s">
        <v>10</v>
      </c>
      <c r="E23" s="40" t="s">
        <v>34</v>
      </c>
      <c r="F23" s="12" t="s">
        <v>12</v>
      </c>
      <c r="G23" s="25" t="s">
        <v>13</v>
      </c>
      <c r="H23" s="25" t="s">
        <v>14</v>
      </c>
    </row>
    <row r="24" ht="15.0" customHeight="1">
      <c r="A24" s="41" t="s">
        <v>35</v>
      </c>
      <c r="B24" s="42" t="s">
        <v>36</v>
      </c>
      <c r="C24" s="43" t="s">
        <v>37</v>
      </c>
      <c r="D24" s="26" t="s">
        <v>38</v>
      </c>
      <c r="E24" s="16" t="s">
        <v>39</v>
      </c>
      <c r="F24" s="44">
        <v>8000.0</v>
      </c>
      <c r="G24" s="45">
        <f>F24</f>
        <v>8000</v>
      </c>
      <c r="H24" s="46" t="s">
        <v>18</v>
      </c>
    </row>
    <row r="25" ht="15.0" customHeight="1">
      <c r="A25" s="47"/>
      <c r="B25" s="42"/>
      <c r="C25" s="42"/>
      <c r="D25" s="26"/>
      <c r="E25" s="26"/>
      <c r="F25" s="48"/>
      <c r="G25" s="35"/>
      <c r="H25" s="49"/>
    </row>
    <row r="26" ht="15.0" customHeight="1">
      <c r="A26" s="50" t="s">
        <v>40</v>
      </c>
      <c r="B26" s="32" t="s">
        <v>29</v>
      </c>
      <c r="C26" s="15" t="s">
        <v>41</v>
      </c>
      <c r="D26" s="16" t="s">
        <v>42</v>
      </c>
      <c r="E26" s="17">
        <v>1.0</v>
      </c>
      <c r="F26" s="15">
        <v>3000.0</v>
      </c>
      <c r="G26" s="19">
        <f>E26*F26</f>
        <v>3000</v>
      </c>
      <c r="H26" s="20" t="s">
        <v>18</v>
      </c>
    </row>
    <row r="27" ht="15.0" customHeight="1">
      <c r="A27" s="51"/>
      <c r="B27" s="34" t="s">
        <v>43</v>
      </c>
      <c r="G27" s="45">
        <f>G24-sum(G26)</f>
        <v>5000</v>
      </c>
      <c r="H27" s="46" t="s">
        <v>18</v>
      </c>
    </row>
    <row r="28" ht="15.0" customHeight="1">
      <c r="A28" s="52"/>
      <c r="B28" s="53"/>
      <c r="C28" s="53"/>
      <c r="D28" s="53"/>
      <c r="E28" s="53"/>
      <c r="F28" s="53"/>
      <c r="G28" s="54"/>
      <c r="H28" s="55"/>
    </row>
    <row r="29" ht="15.0" customHeight="1">
      <c r="A29" s="56"/>
    </row>
    <row r="30" ht="15.0" customHeight="1">
      <c r="A30" s="47"/>
    </row>
    <row r="31" ht="15.0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5.0" customHeight="1"/>
    <row r="57" ht="15.0" customHeight="1"/>
    <row r="58" ht="15.0" customHeight="1"/>
    <row r="59" ht="15.0" customHeight="1"/>
    <row r="60" ht="15.0" customHeight="1"/>
    <row r="61" ht="15.0" customHeight="1"/>
    <row r="62" ht="15.0" customHeight="1"/>
    <row r="63" ht="15.0" customHeight="1"/>
    <row r="64" ht="15.0" customHeight="1"/>
    <row r="65" ht="15.0" customHeight="1"/>
    <row r="66" ht="15.0" customHeight="1"/>
    <row r="67" ht="15.0" customHeight="1"/>
    <row r="68" ht="15.0" customHeight="1"/>
    <row r="69" ht="15.0" customHeight="1"/>
    <row r="70" ht="15.0" customHeight="1"/>
    <row r="71" ht="15.0" customHeight="1"/>
    <row r="72" ht="15.0" customHeight="1"/>
    <row r="73" ht="15.0" customHeight="1"/>
    <row r="74" ht="15.0" customHeight="1"/>
    <row r="75" ht="15.0" customHeight="1"/>
    <row r="76" ht="15.0" customHeight="1"/>
    <row r="77" ht="15.0" customHeight="1"/>
    <row r="78" ht="15.0" customHeight="1"/>
    <row r="79" ht="15.0" customHeight="1"/>
    <row r="80" ht="15.0" customHeight="1"/>
    <row r="81" ht="15.0" customHeight="1"/>
    <row r="82" ht="15.0" customHeight="1"/>
    <row r="83" ht="15.0" customHeight="1"/>
    <row r="84" ht="15.0" customHeight="1"/>
    <row r="85" ht="15.0" customHeight="1"/>
    <row r="86" ht="15.0" customHeight="1"/>
    <row r="87" ht="15.0" customHeight="1"/>
    <row r="88" ht="15.0" customHeight="1"/>
    <row r="89" ht="15.0" customHeight="1"/>
    <row r="90" ht="15.0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G27:G28"/>
    <mergeCell ref="H27:H28"/>
    <mergeCell ref="A1:H1"/>
    <mergeCell ref="B16:F16"/>
    <mergeCell ref="B17:F17"/>
    <mergeCell ref="B18:F18"/>
    <mergeCell ref="B21:F21"/>
    <mergeCell ref="A26:A28"/>
    <mergeCell ref="B27:F28"/>
  </mergeCells>
  <conditionalFormatting sqref="G21 G27">
    <cfRule type="cellIs" dxfId="0" priority="1" operator="lessThan">
      <formula>0</formula>
    </cfRule>
  </conditionalFormatting>
  <drawing r:id="rId2"/>
  <legacyDrawing r:id="rId3"/>
</worksheet>
</file>