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encheng\PycharmProjects\datasite\"/>
    </mc:Choice>
  </mc:AlternateContent>
  <xr:revisionPtr revIDLastSave="0" documentId="13_ncr:1_{8D1FF73C-4EF5-47FF-A9E2-E0F2E8D39497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第一轮集采4+7" sheetId="7" r:id="rId1"/>
    <sheet name="第一轮集采联盟地区" sheetId="4" r:id="rId2"/>
    <sheet name="第二轮集采" sheetId="6" r:id="rId3"/>
    <sheet name="第三批集采 完整" sheetId="10" state="hidden" r:id="rId4"/>
    <sheet name="第三轮集采" sheetId="11" r:id="rId5"/>
    <sheet name="第四轮集采" sheetId="12" r:id="rId6"/>
    <sheet name="规则摘要" sheetId="3" r:id="rId7"/>
    <sheet name="生产企业名称mapping" sheetId="2" r:id="rId8"/>
  </sheets>
  <definedNames>
    <definedName name="_xlnm._FilterDatabase" localSheetId="2" hidden="1">第二轮集采!$A$3:$K$161</definedName>
    <definedName name="_xlnm._FilterDatabase" localSheetId="4" hidden="1">第三轮集采!$A$2:$M$314</definedName>
    <definedName name="_xlnm._FilterDatabase" localSheetId="3" hidden="1">'第三批集采 完整'!$A$2:$M$369</definedName>
    <definedName name="_xlnm._FilterDatabase" localSheetId="5" hidden="1">第四轮集采!$A$1:$M$225</definedName>
    <definedName name="_xlnm._FilterDatabase" localSheetId="0" hidden="1">'第一轮集采4+7'!$A$1:$V$43</definedName>
    <definedName name="_xlnm._FilterDatabase" localSheetId="1" hidden="1">第一轮集采联盟地区!$A$3:$O$105</definedName>
    <definedName name="_xlnm._FilterDatabase" localSheetId="7" hidden="1">生产企业名称mapping!$A$2:$C$292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" i="6" l="1"/>
  <c r="K81" i="6"/>
  <c r="K176" i="12" l="1"/>
  <c r="K154" i="11" l="1"/>
  <c r="K153" i="11"/>
  <c r="K129" i="11"/>
  <c r="L112" i="11"/>
  <c r="K112" i="11"/>
  <c r="I42" i="7" l="1"/>
  <c r="K42" i="7" s="1"/>
  <c r="I41" i="7"/>
  <c r="K41" i="7" s="1"/>
  <c r="I40" i="7"/>
  <c r="K40" i="7" s="1"/>
  <c r="I39" i="7"/>
  <c r="K39" i="7" s="1"/>
  <c r="I37" i="7"/>
  <c r="K37" i="7" s="1"/>
  <c r="I36" i="7"/>
  <c r="K36" i="7" s="1"/>
  <c r="I33" i="7"/>
  <c r="K33" i="7" s="1"/>
  <c r="I31" i="7"/>
  <c r="K31" i="7" s="1"/>
  <c r="I29" i="7"/>
  <c r="K29" i="7" s="1"/>
  <c r="I25" i="7"/>
  <c r="K25" i="7" s="1"/>
  <c r="I23" i="7"/>
  <c r="K23" i="7" s="1"/>
  <c r="I21" i="7"/>
  <c r="K21" i="7" s="1"/>
  <c r="I20" i="7"/>
  <c r="K20" i="7" s="1"/>
  <c r="I19" i="7"/>
  <c r="K19" i="7" s="1"/>
  <c r="I18" i="7"/>
  <c r="K18" i="7" s="1"/>
  <c r="I17" i="7"/>
  <c r="K17" i="7" s="1"/>
  <c r="I16" i="7"/>
  <c r="K16" i="7" s="1"/>
  <c r="I14" i="7"/>
  <c r="K14" i="7" s="1"/>
  <c r="I13" i="7"/>
  <c r="K13" i="7" s="1"/>
  <c r="I12" i="7"/>
  <c r="K12" i="7" s="1"/>
  <c r="I11" i="7"/>
  <c r="K11" i="7" s="1"/>
  <c r="I10" i="7"/>
  <c r="K10" i="7" s="1"/>
  <c r="I8" i="7"/>
  <c r="K8" i="7" s="1"/>
  <c r="I7" i="7"/>
  <c r="K7" i="7" s="1"/>
  <c r="I4" i="7"/>
  <c r="K4" i="7" s="1"/>
  <c r="I3" i="7"/>
  <c r="K3" i="7" s="1"/>
  <c r="A155" i="6"/>
  <c r="A156" i="6" s="1"/>
  <c r="A157" i="6" s="1"/>
  <c r="A158" i="6" s="1"/>
  <c r="A159" i="6" s="1"/>
  <c r="A160" i="6" s="1"/>
  <c r="A161" i="6" s="1"/>
  <c r="A151" i="6"/>
  <c r="A152" i="6" s="1"/>
  <c r="A153" i="6" s="1"/>
  <c r="A143" i="6"/>
  <c r="A144" i="6" s="1"/>
  <c r="A145" i="6" s="1"/>
  <c r="A146" i="6" s="1"/>
  <c r="A147" i="6" s="1"/>
  <c r="A148" i="6" s="1"/>
  <c r="A149" i="6" s="1"/>
  <c r="A137" i="6"/>
  <c r="A138" i="6" s="1"/>
  <c r="A139" i="6" s="1"/>
  <c r="A140" i="6" s="1"/>
  <c r="A141" i="6" s="1"/>
  <c r="A134" i="6"/>
  <c r="A135" i="6" s="1"/>
  <c r="A128" i="6"/>
  <c r="A129" i="6" s="1"/>
  <c r="A130" i="6" s="1"/>
  <c r="A131" i="6" s="1"/>
  <c r="A132" i="6" s="1"/>
  <c r="A123" i="6"/>
  <c r="A124" i="6" s="1"/>
  <c r="A125" i="6" s="1"/>
  <c r="A126" i="6" s="1"/>
  <c r="A120" i="6"/>
  <c r="A121" i="6" s="1"/>
  <c r="A117" i="6"/>
  <c r="A118" i="6" s="1"/>
  <c r="A112" i="6"/>
  <c r="A113" i="6" s="1"/>
  <c r="A114" i="6" s="1"/>
  <c r="A115" i="6" s="1"/>
  <c r="A108" i="6"/>
  <c r="A109" i="6" s="1"/>
  <c r="A110" i="6" s="1"/>
  <c r="A104" i="6"/>
  <c r="A105" i="6" s="1"/>
  <c r="A106" i="6" s="1"/>
  <c r="A97" i="6"/>
  <c r="A98" i="6" s="1"/>
  <c r="A99" i="6" s="1"/>
  <c r="A100" i="6" s="1"/>
  <c r="A101" i="6" s="1"/>
  <c r="A102" i="6" s="1"/>
  <c r="A94" i="6"/>
  <c r="A95" i="6" s="1"/>
  <c r="A91" i="6"/>
  <c r="A92" i="6" s="1"/>
  <c r="A85" i="6"/>
  <c r="A86" i="6" s="1"/>
  <c r="A87" i="6" s="1"/>
  <c r="A88" i="6" s="1"/>
  <c r="A89" i="6" s="1"/>
  <c r="A81" i="6"/>
  <c r="A82" i="6" s="1"/>
  <c r="A83" i="6" s="1"/>
  <c r="A76" i="6"/>
  <c r="A77" i="6" s="1"/>
  <c r="A78" i="6" s="1"/>
  <c r="A79" i="6" s="1"/>
  <c r="A73" i="6"/>
  <c r="A74" i="6" s="1"/>
  <c r="A66" i="6"/>
  <c r="A67" i="6" s="1"/>
  <c r="A68" i="6" s="1"/>
  <c r="A69" i="6" s="1"/>
  <c r="A70" i="6" s="1"/>
  <c r="A71" i="6" s="1"/>
  <c r="A62" i="6"/>
  <c r="A63" i="6" s="1"/>
  <c r="A64" i="6" s="1"/>
  <c r="A57" i="6"/>
  <c r="A58" i="6" s="1"/>
  <c r="A59" i="6" s="1"/>
  <c r="A60" i="6" s="1"/>
  <c r="A54" i="6"/>
  <c r="A55" i="6" s="1"/>
  <c r="A45" i="6"/>
  <c r="A46" i="6" s="1"/>
  <c r="A47" i="6" s="1"/>
  <c r="A48" i="6" s="1"/>
  <c r="A49" i="6" s="1"/>
  <c r="A50" i="6" s="1"/>
  <c r="A51" i="6" s="1"/>
  <c r="A52" i="6" s="1"/>
  <c r="A42" i="6"/>
  <c r="A43" i="6" s="1"/>
  <c r="K41" i="6"/>
  <c r="A37" i="6"/>
  <c r="A38" i="6" s="1"/>
  <c r="A39" i="6" s="1"/>
  <c r="A40" i="6" s="1"/>
  <c r="A33" i="6"/>
  <c r="A34" i="6" s="1"/>
  <c r="A35" i="6" s="1"/>
  <c r="A27" i="6"/>
  <c r="A28" i="6" s="1"/>
  <c r="A29" i="6" s="1"/>
  <c r="A30" i="6" s="1"/>
  <c r="A31" i="6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12" i="6"/>
  <c r="A13" i="6" s="1"/>
  <c r="A14" i="6" s="1"/>
  <c r="A9" i="6"/>
  <c r="A10" i="6" s="1"/>
  <c r="A5" i="6"/>
  <c r="A6" i="6" s="1"/>
  <c r="A7" i="6" s="1"/>
</calcChain>
</file>

<file path=xl/sharedStrings.xml><?xml version="1.0" encoding="utf-8"?>
<sst xmlns="http://schemas.openxmlformats.org/spreadsheetml/2006/main" count="12062" uniqueCount="2346">
  <si>
    <t>全国药品集中采购中选品种表</t>
  </si>
  <si>
    <t>序号</t>
  </si>
  <si>
    <t>药品通用名</t>
  </si>
  <si>
    <t>是否中标多种规格</t>
    <phoneticPr fontId="2" type="noConversion"/>
  </si>
  <si>
    <t>规格包装</t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</si>
  <si>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</si>
  <si>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</si>
  <si>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</si>
  <si>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</si>
  <si>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竞标价格
（最小规格）（元）</t>
    <phoneticPr fontId="2" type="noConversion"/>
  </si>
  <si>
    <t>供应省份</t>
  </si>
  <si>
    <t>阿比特龙口服常释剂型</t>
    <phoneticPr fontId="2" type="noConversion"/>
  </si>
  <si>
    <t>否</t>
    <phoneticPr fontId="2" type="noConversion"/>
  </si>
  <si>
    <t>0.25g</t>
    <phoneticPr fontId="2" type="noConversion"/>
  </si>
  <si>
    <t>正大天晴药业集团股份有限公司</t>
  </si>
  <si>
    <t>辽宁，黑龙江，上海，江苏，河南，湖南，广东，四川，云南， 甘肃，新疆（含兵团）</t>
  </si>
  <si>
    <t>成都盛迪医药有限公司</t>
  </si>
  <si>
    <t>是</t>
    <phoneticPr fontId="2" type="noConversion"/>
  </si>
  <si>
    <t>天津，内蒙古，吉林，浙江，安徽，山东，广西，重庆，贵州，青海</t>
  </si>
  <si>
    <t>江西山香药业有限公司</t>
  </si>
  <si>
    <t>北京，河北，山西，福建，江西，湖北，海南，西藏，陕西，宁夏</t>
  </si>
  <si>
    <t>强生</t>
    <phoneticPr fontId="2" type="noConversion"/>
  </si>
  <si>
    <t>阿德福韦酯口服常释剂型</t>
  </si>
  <si>
    <t>齐鲁制药有限公司</t>
  </si>
  <si>
    <t>福建广生堂药业股份有限公司</t>
  </si>
  <si>
    <t>否</t>
  </si>
  <si>
    <t>北京，天津，内蒙古，吉林，上海，江苏，浙江，福建，河南，广东，海南，重庆，西藏，甘肃，宁夏</t>
  </si>
  <si>
    <t>GSK</t>
    <phoneticPr fontId="2" type="noConversion"/>
  </si>
  <si>
    <t>是</t>
  </si>
  <si>
    <t>阿卡波糖口服常释剂型</t>
  </si>
  <si>
    <t>拜耳医药保健有限公司</t>
  </si>
  <si>
    <t>北京，天津，山西，内蒙古，辽宁，安徽，福建，江西，山东， 河南，湖南，广东，海南，云南，甘肃，青海</t>
  </si>
  <si>
    <t>四川绿叶制药股份有限公司</t>
  </si>
  <si>
    <t>河北，吉林，黑龙江，上海，江苏，浙江，湖北，广西，重庆， 四川，贵州，西藏，陕西，宁夏，新疆（含兵团）</t>
  </si>
  <si>
    <t>北京福元医药股份有限公司</t>
  </si>
  <si>
    <t>50mg</t>
    <phoneticPr fontId="2" type="noConversion"/>
  </si>
  <si>
    <t>阿莫西林口服常释剂型</t>
  </si>
  <si>
    <t>海南通用三洋药业有限公司</t>
    <phoneticPr fontId="2" type="noConversion"/>
  </si>
  <si>
    <t>湖北，湖南，广东，广西，海南，重庆</t>
  </si>
  <si>
    <t>华北制药股份有限公司</t>
  </si>
  <si>
    <t>河北，山西，吉林，安徽，江西</t>
  </si>
  <si>
    <t>山东鲁抗医药股份有限公司</t>
  </si>
  <si>
    <t>辽宁，黑龙江，山东，贵州，宁夏</t>
  </si>
  <si>
    <t>湖南科伦制药有限公司</t>
  </si>
  <si>
    <t>河南，云南，甘肃，青海，新疆（含兵团）</t>
  </si>
  <si>
    <t>石药集团中诺药业 （石家庄）有限公司</t>
  </si>
  <si>
    <t>内蒙古，浙江，四川，西藏，陕西</t>
  </si>
  <si>
    <t>浙江金华康恩贝生物制药有限公司</t>
  </si>
  <si>
    <t>北京，天津，上海，江苏，福建</t>
  </si>
  <si>
    <t>桂林南药</t>
    <phoneticPr fontId="2" type="noConversion"/>
  </si>
  <si>
    <t>珠海联邦</t>
    <phoneticPr fontId="2" type="noConversion"/>
  </si>
  <si>
    <t>海南先声</t>
    <phoneticPr fontId="2" type="noConversion"/>
  </si>
  <si>
    <t>四川依科</t>
    <phoneticPr fontId="2" type="noConversion"/>
  </si>
  <si>
    <t>昆明贝克诺顿</t>
    <phoneticPr fontId="2" type="noConversion"/>
  </si>
  <si>
    <t>阿奇霉素口服常释剂型</t>
  </si>
  <si>
    <t>石药集团欧意药业有限公司</t>
  </si>
  <si>
    <t>北京四环制药有限公司</t>
  </si>
  <si>
    <t>辽宁，黑龙江，江苏，福建，山东，广西，西藏，甘肃</t>
  </si>
  <si>
    <t>浙江华润三九众益制药有限公司</t>
  </si>
  <si>
    <t>内蒙古，上海，安徽，湖北，海南，四川，云南</t>
  </si>
  <si>
    <t>苏州二叶制药有限公司</t>
  </si>
  <si>
    <t>河北，山西，吉林，江西，河南，重庆，宁夏</t>
  </si>
  <si>
    <t>辉瑞</t>
    <phoneticPr fontId="2" type="noConversion"/>
  </si>
  <si>
    <t>Pliva</t>
    <phoneticPr fontId="2" type="noConversion"/>
  </si>
  <si>
    <t>安立生坦片</t>
  </si>
  <si>
    <t>浙江华海药业股份有限公司</t>
  </si>
  <si>
    <t>天津，河北，内蒙古，辽宁，上海，浙江，安徽，福建，江西， 河南，湖南，广西，海南，甘肃，宁夏，新疆（含兵团）</t>
  </si>
  <si>
    <t>江苏豪森药业集团有限公司</t>
  </si>
  <si>
    <t>北京，山西，吉林，黑龙江，江苏，山东，湖北，广东，重庆， 四川，贵州，云南，西藏，陕西，青海</t>
  </si>
  <si>
    <t>5mg</t>
    <phoneticPr fontId="2" type="noConversion"/>
  </si>
  <si>
    <t>奥美沙坦酯口服常释剂型</t>
    <phoneticPr fontId="2" type="noConversion"/>
  </si>
  <si>
    <t>20mg</t>
    <phoneticPr fontId="2" type="noConversion"/>
  </si>
  <si>
    <t>北京，内蒙古，黑龙江，上海，福建，江西，湖南，海南，西藏</t>
  </si>
  <si>
    <t>深圳信立泰药业股份有限公司</t>
  </si>
  <si>
    <t>天津，山西，辽宁，江苏，河南，重庆，贵州，青海</t>
  </si>
  <si>
    <t>南京正大天晴制药有限公司</t>
  </si>
  <si>
    <t>河北，吉林，山东，湖北，广西，宁夏，新疆（含兵团）</t>
  </si>
  <si>
    <t>浙江，安徽，广东，四川，云南，陕西，甘肃</t>
  </si>
  <si>
    <t>第一三共</t>
    <phoneticPr fontId="2" type="noConversion"/>
  </si>
  <si>
    <t>比索洛尔口服常释剂型</t>
  </si>
  <si>
    <t>2.5mg</t>
    <phoneticPr fontId="2" type="noConversion"/>
  </si>
  <si>
    <t>成都苑东生物制药股份有限公司</t>
  </si>
  <si>
    <t>内蒙古，吉林，黑龙江，上海，江苏，浙江，安徽，河南，湖北，湖南，广东，重庆，四川，云南，西藏，新疆（含兵团）</t>
  </si>
  <si>
    <t>北京华素制药股份有限公司</t>
  </si>
  <si>
    <t>默克</t>
    <phoneticPr fontId="2" type="noConversion"/>
  </si>
  <si>
    <t>对乙酰氨基酚口服常释剂型</t>
  </si>
  <si>
    <t>成都通德药业有限公司</t>
  </si>
  <si>
    <t>北京，天津，辽宁，福建，重庆，四川</t>
  </si>
  <si>
    <t>华中药业股份有限公司</t>
  </si>
  <si>
    <t>山西，河南，湖南，广西，宁夏</t>
  </si>
  <si>
    <t>0.5g</t>
    <phoneticPr fontId="2" type="noConversion"/>
  </si>
  <si>
    <t>地奥集团成都药业股份有限公司</t>
  </si>
  <si>
    <t>山东，湖北，海南，贵州，陕西</t>
  </si>
  <si>
    <t>宜昌人福药业有限责任公司</t>
  </si>
  <si>
    <t>四川省通园制药集团有限公司</t>
  </si>
  <si>
    <t>内蒙古，浙江，江西，广东，云南</t>
  </si>
  <si>
    <t>河北冀衡（集团）药业有限公司</t>
  </si>
  <si>
    <t>河北，黑龙江，上海，江苏，西藏</t>
  </si>
  <si>
    <t>东北制药</t>
    <phoneticPr fontId="2" type="noConversion"/>
  </si>
  <si>
    <t>山西振东安特</t>
    <phoneticPr fontId="2" type="noConversion"/>
  </si>
  <si>
    <t>青岛黄海</t>
    <phoneticPr fontId="2" type="noConversion"/>
  </si>
  <si>
    <t>多奈哌齐口服常释剂型</t>
  </si>
  <si>
    <t>重庆植恩药业有限公司</t>
  </si>
  <si>
    <t>河北，山西，内蒙古，上海，浙江，福建，江西，河南，广东， 广西，重庆，四川，贵州，云南，青海，新疆（含兵团）</t>
  </si>
  <si>
    <t>北京，天津，辽宁，吉林，黑龙江，江苏，安徽，山东，湖北，湖南，海南，西藏，陕西，甘肃，宁夏</t>
  </si>
  <si>
    <t>卫材</t>
    <phoneticPr fontId="2" type="noConversion"/>
  </si>
  <si>
    <t>氟康唑口服常释剂型</t>
  </si>
  <si>
    <t>扬子江药业集团有限公司</t>
  </si>
  <si>
    <t>天津，辽宁，吉林，黑龙江，江苏，福建，湖南，广东，广西， 海南，陕西</t>
  </si>
  <si>
    <t>四川科伦药业股份有限公司</t>
  </si>
  <si>
    <t>成都倍特药业有限公司</t>
  </si>
  <si>
    <t>北京，河北，山西，内蒙古，上海，浙江，江西，西藏，宁夏， 新疆（含兵团）</t>
  </si>
  <si>
    <t>石家庄四药</t>
    <phoneticPr fontId="2" type="noConversion"/>
  </si>
  <si>
    <t>福多司坦口服常释剂型</t>
  </si>
  <si>
    <t>0.2g</t>
    <phoneticPr fontId="2" type="noConversion"/>
  </si>
  <si>
    <t>宜昌东阳光长江药业股份有限公司</t>
  </si>
  <si>
    <t>北京，内蒙古，辽宁，黑龙江，山东，广东，海南，云南，西藏，甘肃</t>
  </si>
  <si>
    <t>江苏正大丰海制药有限公司</t>
  </si>
  <si>
    <t>河北，江苏，浙江，安徽，河南，湖北，重庆，贵州，陕西，青海</t>
  </si>
  <si>
    <t>迪沙药业</t>
    <phoneticPr fontId="2" type="noConversion"/>
  </si>
  <si>
    <t>格列美脲口服常释剂型</t>
  </si>
  <si>
    <t>贵州圣济堂制药有限公司</t>
  </si>
  <si>
    <t>山西，上海，江苏，福建，广东，广西，海南</t>
  </si>
  <si>
    <t>北京，天津，浙江，江西，陕西，宁夏</t>
  </si>
  <si>
    <t>重庆康刻尔制药有限公司</t>
  </si>
  <si>
    <t>安徽，重庆，四川，贵州，云南，甘肃</t>
  </si>
  <si>
    <t>山东新华制药股份有限公司</t>
  </si>
  <si>
    <t>河北，内蒙古，山东，湖南，青海，新疆（含兵团）</t>
  </si>
  <si>
    <t>北京北陆药业股份有限公司</t>
  </si>
  <si>
    <t>辽宁，吉林，黑龙江，河南，湖北，西藏</t>
  </si>
  <si>
    <t>江苏万邦</t>
    <phoneticPr fontId="2" type="noConversion"/>
  </si>
  <si>
    <t>上海天赐</t>
    <phoneticPr fontId="2" type="noConversion"/>
  </si>
  <si>
    <t>甲硝唑口服常释剂型</t>
  </si>
  <si>
    <t>远大医药（中国）有限公司</t>
  </si>
  <si>
    <t>北京，天津，山西，内蒙古，吉林，上海，江苏，安徽，福建，江西，山东，广东，广西，海南，四川，青海</t>
  </si>
  <si>
    <t>河北，辽宁，黑龙江，浙江，河南，湖北，湖南，重庆，贵州，云南，西藏，陕西，甘肃，宁夏，新疆（含兵团）</t>
  </si>
  <si>
    <t>涂山制药</t>
    <phoneticPr fontId="2" type="noConversion"/>
  </si>
  <si>
    <t>聚乙二醇口服散剂</t>
  </si>
  <si>
    <t>马应龙药业集团股份有限公司</t>
  </si>
  <si>
    <t>北京，山西，浙江，湖北，海南，四川，陕西，甘肃，青海</t>
  </si>
  <si>
    <t>重庆赛诺生物药业股份有限公司</t>
  </si>
  <si>
    <t>天津，辽宁，福建，重庆，贵州，云南，西藏，新疆（含兵团）</t>
  </si>
  <si>
    <t>重庆华森制药股份有限公司</t>
  </si>
  <si>
    <t>内蒙古，黑龙江，安徽，山东，河南，湖南，广西</t>
  </si>
  <si>
    <t>湖南华纳大药厂股份有限公司</t>
  </si>
  <si>
    <t>河北，吉林，上海，江苏，江西，广东，宁夏</t>
  </si>
  <si>
    <t>益普生</t>
    <phoneticPr fontId="2" type="noConversion"/>
  </si>
  <si>
    <t>坎地沙坦酯口服常释剂型</t>
  </si>
  <si>
    <t>8mg</t>
    <phoneticPr fontId="2" type="noConversion"/>
  </si>
  <si>
    <t>浙江永宁药业股份有限公司</t>
  </si>
  <si>
    <t>天津，河北，内蒙古，吉林，黑龙江，上海，浙江，河南，湖北，广东，广西，重庆，贵州，陕西，青海，宁夏</t>
  </si>
  <si>
    <t>天地恒一制药股份有限公司</t>
  </si>
  <si>
    <t>武田</t>
    <phoneticPr fontId="2" type="noConversion"/>
  </si>
  <si>
    <t>重庆圣华曦</t>
    <phoneticPr fontId="2" type="noConversion"/>
  </si>
  <si>
    <t>克林霉素口服常释剂型</t>
  </si>
  <si>
    <t>哈尔滨珍宝制药有限公司</t>
  </si>
  <si>
    <t>山西，内蒙古，上海，福建，江西，广东，四川，甘肃，宁夏</t>
  </si>
  <si>
    <t>辽宁，黑龙江，浙江，河南，湖北，广西，西藏，陕西</t>
  </si>
  <si>
    <t>重庆药友制药有限责任公司</t>
  </si>
  <si>
    <t>天津，河北，吉林，江苏，安徽，重庆，新疆（含兵团）</t>
  </si>
  <si>
    <t>北京，山东，湖南，海南，贵州，云南，青海</t>
  </si>
  <si>
    <t>山东方明</t>
    <phoneticPr fontId="2" type="noConversion"/>
  </si>
  <si>
    <t>铝碳酸镁咀嚼片</t>
  </si>
  <si>
    <t>山西，辽宁，黑龙江，上海，江苏，安徽，福建，江西，山东， 广东，海南，四川，云南，甘肃，宁夏，新疆（含兵团）</t>
  </si>
  <si>
    <t>广东华润顺峰药业有限公司</t>
  </si>
  <si>
    <t>北京，天津，河北，内蒙古，吉林，浙江，河南，湖北，湖南， 广西，重庆，贵州，西藏，陕西，青海</t>
  </si>
  <si>
    <t>美洛昔康口服常释剂型</t>
  </si>
  <si>
    <t>天津，河北，山西，内蒙古，黑龙江，江苏，浙江，安徽，江西，山东，湖北，四川，贵州，甘肃，青海，宁夏</t>
  </si>
  <si>
    <t>上海勃林格殷格翰药业有限公司</t>
  </si>
  <si>
    <t>北京，辽宁，吉林，上海，福建，河南，湖南，广东，广西，海南，重庆，云南，西藏，陕西，新疆（含兵团）</t>
  </si>
  <si>
    <t>莫西沙星口服常释剂型</t>
  </si>
  <si>
    <t>北京，吉林，上海，江西，湖北，广东，贵州</t>
  </si>
  <si>
    <t>四川国为制药有限公司</t>
  </si>
  <si>
    <t>内蒙古，江苏，安徽，山东，湖南，海南</t>
  </si>
  <si>
    <t>南京圣和药业股份有限公司</t>
  </si>
  <si>
    <t>山西，辽宁，河南，重庆，甘肃，宁夏</t>
  </si>
  <si>
    <t>重庆华邦制药有限公司</t>
  </si>
  <si>
    <t>河北，浙江，广西，四川，西藏，新疆（含兵团）</t>
  </si>
  <si>
    <t>天津，黑龙江，福建，云南，陕西，青海</t>
  </si>
  <si>
    <t>南京优科</t>
    <phoneticPr fontId="2" type="noConversion"/>
  </si>
  <si>
    <t>曲美他嗪缓释控释剂型</t>
  </si>
  <si>
    <t>深圳翰宇药业股份有限公司</t>
  </si>
  <si>
    <t>北京，浙江，安徽，福建，江西，广东，海南，重庆，贵州，陕西，新疆（含兵团）</t>
  </si>
  <si>
    <t>江苏恒瑞医药股份有限公司</t>
  </si>
  <si>
    <t>天津，河北，内蒙古，吉林，上海，河南，湖南，四川，甘肃，宁夏</t>
  </si>
  <si>
    <t>山西，辽宁，黑龙江，江苏，山东，湖北，广西，云南，西藏， 青海</t>
  </si>
  <si>
    <t>施维雅</t>
    <phoneticPr fontId="2" type="noConversion"/>
  </si>
  <si>
    <t>索利那新口服常释剂型</t>
  </si>
  <si>
    <t>天津，吉林，黑龙江，上海，浙江，福建，湖北，湖南，广东， 贵州，云南</t>
  </si>
  <si>
    <t>浙江海正药业股份有限公司</t>
  </si>
  <si>
    <t>北京，河北，山西，内蒙古，江苏，安徽，江西，山东，广西， 宁夏</t>
  </si>
  <si>
    <t>辽宁，河南，海南，重庆，四川，西藏，陕西，甘肃，青海，新疆（含兵团）</t>
  </si>
  <si>
    <t>安斯泰来</t>
    <phoneticPr fontId="2" type="noConversion"/>
  </si>
  <si>
    <t>他达拉非片</t>
  </si>
  <si>
    <t>江苏天士力帝益药业有限公司</t>
  </si>
  <si>
    <t>北京，天津，河北，黑龙江，江苏，安徽，福建，山东，河南， 广东，广西，海南，重庆，贵州，甘肃，宁夏</t>
  </si>
  <si>
    <t>长春海悦药业股份有限公司</t>
  </si>
  <si>
    <t>山西，内蒙古，辽宁，吉林，上海，浙江，江西，湖北，湖南， 四川，云南，西藏，陕西，青海，新疆（含兵团）</t>
  </si>
  <si>
    <t>礼来</t>
    <phoneticPr fontId="2" type="noConversion"/>
  </si>
  <si>
    <t>特拉唑嗪口服常释剂型</t>
  </si>
  <si>
    <t>扬子江药业集团江苏制药股份有限公司</t>
  </si>
  <si>
    <t>北京，河北，山西，辽宁，黑龙江，浙江，安徽，福建，湖北， 广东，广西，海南，重庆，云南，陕西，宁夏</t>
  </si>
  <si>
    <t>华润赛科药业有限责任公司</t>
  </si>
  <si>
    <t>天津，内蒙古，吉林，上海，江苏，江西，山东，河南，湖南，四川，贵州，西藏，甘肃，青海，新疆（含兵团）</t>
  </si>
  <si>
    <t>雅培</t>
    <phoneticPr fontId="2" type="noConversion"/>
  </si>
  <si>
    <t>替吉奥口服常释剂型</t>
  </si>
  <si>
    <t>天津，河北，内蒙古，辽宁，上海，浙江，安徽，福建，山东，河南，湖南，广西，海南，重庆，甘肃，青海</t>
  </si>
  <si>
    <t>北京，山西，吉林，黑龙江，江苏，江西，湖北，广东，四川， 贵州，云南，西藏，陕西，宁夏，新疆（含兵团）</t>
  </si>
  <si>
    <t>头孢氨苄口服常释剂型</t>
  </si>
  <si>
    <t>华北制药河北华民药业有限责任公司</t>
  </si>
  <si>
    <t>山东罗欣</t>
  </si>
  <si>
    <t>头孢拉定口服常释剂型</t>
  </si>
  <si>
    <t>广东华南药业集团有限公司</t>
  </si>
  <si>
    <t>北京，山西，上海，江西，山东，河南，湖北，广东，广西，青海，新疆（含兵团）</t>
  </si>
  <si>
    <t>河北，内蒙古，吉林，湖南，海南，重庆，四川，贵州，云南，陕西</t>
  </si>
  <si>
    <t>天津，辽宁，黑龙江，江苏，浙江，安徽，福建，西藏，甘肃， 宁夏</t>
  </si>
  <si>
    <t>BMS</t>
    <phoneticPr fontId="2" type="noConversion"/>
  </si>
  <si>
    <t>辛伐他汀口服常释剂型</t>
  </si>
  <si>
    <t>浙江京新药业股份有限公司</t>
  </si>
  <si>
    <t>河北，山西，内蒙古，黑龙江，浙江，安徽，福建，江西，山东，河南，湖南，广东，海南，重庆，贵州，新疆（含兵团）</t>
  </si>
  <si>
    <t>山德士（中国）制药有限公司</t>
  </si>
  <si>
    <t>默沙东</t>
    <phoneticPr fontId="2" type="noConversion"/>
  </si>
  <si>
    <t>异烟肼口服常释剂型</t>
  </si>
  <si>
    <t>西南药业股份有限公司</t>
  </si>
  <si>
    <t>北京，天津，山东，广东，重庆，四川，云南，西藏，青海</t>
  </si>
  <si>
    <t>杭州民生药业有限公司</t>
  </si>
  <si>
    <t>江苏，浙江，福建，江西，湖南，广西，陕西，宁夏</t>
  </si>
  <si>
    <t>河北，山西，安徽，河南，湖北，海南，甘肃</t>
  </si>
  <si>
    <t>沈阳红旗制药有限公司</t>
  </si>
  <si>
    <t>内蒙古，辽宁，吉林，黑龙江，上海，贵州，新疆（含兵团）</t>
  </si>
  <si>
    <t>吲达帕胺口服常释剂型</t>
  </si>
  <si>
    <t>烟台巨先药业有限公司</t>
  </si>
  <si>
    <t>黑龙江，山东，河南，湖北，湖南，甘肃，新疆（含兵团）</t>
  </si>
  <si>
    <t>濮阳市汇元药业有限公司</t>
  </si>
  <si>
    <t>河北，内蒙古，上海，安徽，贵州，宁夏</t>
  </si>
  <si>
    <t>辽宁，江苏，浙江，福建，广西，海南</t>
  </si>
  <si>
    <t>国药集团工业有限公司</t>
  </si>
  <si>
    <t>北京，江西，重庆，四川，云南，青海</t>
  </si>
  <si>
    <t>天津，山西，吉林，广东，西藏，陕西</t>
  </si>
  <si>
    <t>广东安诺药业</t>
    <phoneticPr fontId="2" type="noConversion"/>
  </si>
  <si>
    <t>注射用紫杉醇（白蛋白结合型）</t>
  </si>
  <si>
    <t>100mg</t>
    <phoneticPr fontId="2" type="noConversion"/>
  </si>
  <si>
    <t>河北，山西，辽宁，吉林，黑龙江，江苏，湖南，广东，贵州， 陕西，青海</t>
  </si>
  <si>
    <t>内蒙古，上海，安徽，福建，山东，河南，广西，四川，云南，宁夏</t>
  </si>
  <si>
    <t>Celgene Corporation（Fresenius Kabi USA, LLC.）</t>
  </si>
  <si>
    <t>北京，天津，浙江，江西，湖北，海南，重庆，西藏，甘肃，新疆（含兵团）</t>
  </si>
  <si>
    <t>左西替利嗪口服常释剂型</t>
  </si>
  <si>
    <t>湖南九典制药股份有限公司</t>
  </si>
  <si>
    <t>北京，黑龙江，上海，江苏，安徽，广东，云南</t>
  </si>
  <si>
    <t>河北，山西，浙江，重庆，贵州，甘肃</t>
  </si>
  <si>
    <t>内蒙古，福建，山东，河南，陕西，新疆（含兵团）</t>
  </si>
  <si>
    <t>辽宁，吉林，广西，四川，青海，宁夏</t>
  </si>
  <si>
    <t>苏州东瑞制药有限公司</t>
  </si>
  <si>
    <t>天津，江西，湖北，湖南，海南，西藏</t>
  </si>
  <si>
    <t>优时比</t>
    <phoneticPr fontId="2" type="noConversion"/>
  </si>
  <si>
    <t>北京天衡药物研究院</t>
    <phoneticPr fontId="2" type="noConversion"/>
  </si>
  <si>
    <t>北京，天津，浙江，湖南，广东，贵州，陕西，青海，新疆（含兵团）</t>
    <phoneticPr fontId="2" type="noConversion"/>
  </si>
  <si>
    <t>北京，山西，辽宁，江苏，安徽，福建，江西，山东，湖南，海南，四川，云南，西藏，甘肃，新疆（含兵团）</t>
    <phoneticPr fontId="2" type="noConversion"/>
  </si>
  <si>
    <t>四川海汇药业有限公司（扬子江药业集团广州海瑞药业有限公司受委托生产 ）</t>
    <phoneticPr fontId="2" type="noConversion"/>
  </si>
  <si>
    <t>Bayer AG（拜耳医药保健有限公司分包装 ）</t>
    <phoneticPr fontId="2" type="noConversion"/>
  </si>
  <si>
    <t>GSK</t>
  </si>
  <si>
    <t>生产企业</t>
    <phoneticPr fontId="2" type="noConversion"/>
  </si>
  <si>
    <t>生产企业-原始</t>
    <phoneticPr fontId="2" type="noConversion"/>
  </si>
  <si>
    <t>正大天晴</t>
  </si>
  <si>
    <t>正大天晴</t>
    <phoneticPr fontId="2" type="noConversion"/>
  </si>
  <si>
    <t>成都盛迪</t>
  </si>
  <si>
    <t>江西山香</t>
  </si>
  <si>
    <t>齐鲁制药</t>
  </si>
  <si>
    <t>四川绿叶</t>
  </si>
  <si>
    <t>北京福元</t>
  </si>
  <si>
    <t>华东医药</t>
  </si>
  <si>
    <t>华北制药</t>
  </si>
  <si>
    <t>山东鲁抗</t>
  </si>
  <si>
    <t>石药集团</t>
  </si>
  <si>
    <t>桂林南药</t>
  </si>
  <si>
    <t>珠海联邦</t>
  </si>
  <si>
    <t>海南先声</t>
  </si>
  <si>
    <t>四川依科</t>
  </si>
  <si>
    <t>北京四环</t>
  </si>
  <si>
    <t>浙江华润</t>
  </si>
  <si>
    <t>苏州二叶</t>
  </si>
  <si>
    <t>浙江华海</t>
  </si>
  <si>
    <t>江苏豪森</t>
  </si>
  <si>
    <t>成都盛迪</t>
    <phoneticPr fontId="2" type="noConversion"/>
  </si>
  <si>
    <t>江西山香</t>
    <phoneticPr fontId="2" type="noConversion"/>
  </si>
  <si>
    <t>强生</t>
  </si>
  <si>
    <t>强生</t>
    <phoneticPr fontId="2" type="noConversion"/>
  </si>
  <si>
    <t>齐鲁制药</t>
    <phoneticPr fontId="2" type="noConversion"/>
  </si>
  <si>
    <t>福建广生堂</t>
  </si>
  <si>
    <t>福建广生堂</t>
    <phoneticPr fontId="2" type="noConversion"/>
  </si>
  <si>
    <t>GSK</t>
    <phoneticPr fontId="2" type="noConversion"/>
  </si>
  <si>
    <t>拜耳</t>
  </si>
  <si>
    <t>拜耳</t>
    <phoneticPr fontId="2" type="noConversion"/>
  </si>
  <si>
    <t>四川绿叶</t>
    <phoneticPr fontId="2" type="noConversion"/>
  </si>
  <si>
    <t>北京福元</t>
    <phoneticPr fontId="2" type="noConversion"/>
  </si>
  <si>
    <t>辉瑞</t>
  </si>
  <si>
    <t>第一三共</t>
  </si>
  <si>
    <t>北京华素</t>
  </si>
  <si>
    <t>默克</t>
  </si>
  <si>
    <t>成都通德</t>
  </si>
  <si>
    <t>华中药业</t>
  </si>
  <si>
    <t>地奥集团</t>
  </si>
  <si>
    <t>宜昌人福</t>
  </si>
  <si>
    <t>河北冀衡</t>
  </si>
  <si>
    <t>东北制药</t>
  </si>
  <si>
    <t>青岛黄海</t>
  </si>
  <si>
    <t>重庆植恩</t>
  </si>
  <si>
    <t>卫材</t>
  </si>
  <si>
    <t>成都倍特</t>
  </si>
  <si>
    <t>迪沙药业</t>
  </si>
  <si>
    <t>山东新华</t>
  </si>
  <si>
    <t>北京北陆</t>
  </si>
  <si>
    <t>江苏万邦</t>
  </si>
  <si>
    <t>上海天赐</t>
  </si>
  <si>
    <t>远大医药</t>
  </si>
  <si>
    <t>涂山制药</t>
  </si>
  <si>
    <t>重庆华森</t>
  </si>
  <si>
    <t>湖南华纳</t>
  </si>
  <si>
    <t>益普生</t>
  </si>
  <si>
    <t>浙江永宁</t>
  </si>
  <si>
    <t>天地恒一</t>
  </si>
  <si>
    <t>武田</t>
  </si>
  <si>
    <t>重庆药友</t>
  </si>
  <si>
    <t>山东方明</t>
  </si>
  <si>
    <t>四川国为</t>
  </si>
  <si>
    <t>南京圣和</t>
  </si>
  <si>
    <t>重庆华邦</t>
  </si>
  <si>
    <t>南京优科</t>
  </si>
  <si>
    <t>深圳翰宇</t>
  </si>
  <si>
    <t>江苏恒瑞</t>
  </si>
  <si>
    <t>施维雅</t>
  </si>
  <si>
    <t>浙江海正</t>
  </si>
  <si>
    <t>安斯泰来</t>
  </si>
  <si>
    <t>长春海悦</t>
  </si>
  <si>
    <t>礼来</t>
  </si>
  <si>
    <t>华润赛科</t>
  </si>
  <si>
    <t>雅培</t>
  </si>
  <si>
    <t>广东华南</t>
  </si>
  <si>
    <t>浙江京新</t>
  </si>
  <si>
    <t>默沙东</t>
  </si>
  <si>
    <t>西南药业</t>
  </si>
  <si>
    <t>杭州民生</t>
  </si>
  <si>
    <t>沈阳红旗</t>
  </si>
  <si>
    <t>烟台巨先</t>
  </si>
  <si>
    <t>国药集团</t>
  </si>
  <si>
    <t>广东安诺</t>
  </si>
  <si>
    <t>湖南九典</t>
  </si>
  <si>
    <t>苏州东瑞</t>
  </si>
  <si>
    <t>优时比</t>
  </si>
  <si>
    <t>北京天衡</t>
  </si>
  <si>
    <t>深圳信立泰</t>
  </si>
  <si>
    <t>深圳信立泰</t>
    <phoneticPr fontId="2" type="noConversion"/>
  </si>
  <si>
    <t>海南通用三洋</t>
  </si>
  <si>
    <t>海南通用三洋</t>
    <phoneticPr fontId="2" type="noConversion"/>
  </si>
  <si>
    <t>浙江金华康恩贝</t>
  </si>
  <si>
    <t>浙江金华康恩贝</t>
    <phoneticPr fontId="2" type="noConversion"/>
  </si>
  <si>
    <t>Pliva</t>
  </si>
  <si>
    <t>Pliva</t>
    <phoneticPr fontId="2" type="noConversion"/>
  </si>
  <si>
    <t>东莞市阳之康医药有限责任公司（广东东阳光药业有限公司受委托生产 ）</t>
    <phoneticPr fontId="2" type="noConversion"/>
  </si>
  <si>
    <t>广东东阳光</t>
  </si>
  <si>
    <t>广东东阳光</t>
    <phoneticPr fontId="2" type="noConversion"/>
  </si>
  <si>
    <t>正大天晴</t>
    <phoneticPr fontId="2" type="noConversion"/>
  </si>
  <si>
    <t>成都苑东生物</t>
  </si>
  <si>
    <t>成都苑东生物</t>
    <phoneticPr fontId="2" type="noConversion"/>
  </si>
  <si>
    <t>四川通园</t>
  </si>
  <si>
    <t>四川通园</t>
    <phoneticPr fontId="2" type="noConversion"/>
  </si>
  <si>
    <t>山西振东安特</t>
  </si>
  <si>
    <t>山西振东安特</t>
    <phoneticPr fontId="2" type="noConversion"/>
  </si>
  <si>
    <t>石家庄四药</t>
  </si>
  <si>
    <t>石家庄四药</t>
    <phoneticPr fontId="2" type="noConversion"/>
  </si>
  <si>
    <t>宜昌东阳光长江药业</t>
  </si>
  <si>
    <t>宜昌东阳光长江药业</t>
    <phoneticPr fontId="2" type="noConversion"/>
  </si>
  <si>
    <t>江苏正大丰海</t>
  </si>
  <si>
    <t>江苏正大丰海</t>
    <phoneticPr fontId="2" type="noConversion"/>
  </si>
  <si>
    <t>贵州圣济堂</t>
  </si>
  <si>
    <t>贵州圣济堂</t>
    <phoneticPr fontId="2" type="noConversion"/>
  </si>
  <si>
    <t>扬子江药业</t>
  </si>
  <si>
    <t>扬子江药业</t>
    <phoneticPr fontId="2" type="noConversion"/>
  </si>
  <si>
    <t>重庆康刻尔</t>
  </si>
  <si>
    <t>重庆康刻尔</t>
    <phoneticPr fontId="2" type="noConversion"/>
  </si>
  <si>
    <t>马应龙药业</t>
  </si>
  <si>
    <t>马应龙药业</t>
    <phoneticPr fontId="2" type="noConversion"/>
  </si>
  <si>
    <t>重庆赛诺生物</t>
  </si>
  <si>
    <t>重庆赛诺生物</t>
    <phoneticPr fontId="2" type="noConversion"/>
  </si>
  <si>
    <t>哈尔滨珍宝</t>
  </si>
  <si>
    <t>哈尔滨珍宝</t>
    <phoneticPr fontId="2" type="noConversion"/>
  </si>
  <si>
    <t>广东华润顺峰</t>
  </si>
  <si>
    <t>广东华润顺峰</t>
    <phoneticPr fontId="2" type="noConversion"/>
  </si>
  <si>
    <t>上海勃林格殷格翰药业有限公司</t>
    <phoneticPr fontId="2" type="noConversion"/>
  </si>
  <si>
    <t>勃林格殷格翰</t>
  </si>
  <si>
    <t>勃林格殷格翰</t>
    <phoneticPr fontId="2" type="noConversion"/>
  </si>
  <si>
    <t>拜耳</t>
    <phoneticPr fontId="2" type="noConversion"/>
  </si>
  <si>
    <t>华润（大鵬薬品工業株式会社）</t>
    <phoneticPr fontId="2" type="noConversion"/>
  </si>
  <si>
    <t>大鵬薬品</t>
  </si>
  <si>
    <t>大鵬薬品</t>
    <phoneticPr fontId="2" type="noConversion"/>
  </si>
  <si>
    <t>施贵宝</t>
  </si>
  <si>
    <t>施贵宝</t>
    <phoneticPr fontId="2" type="noConversion"/>
  </si>
  <si>
    <t>山德士</t>
  </si>
  <si>
    <t>山德士</t>
    <phoneticPr fontId="2" type="noConversion"/>
  </si>
  <si>
    <t>濮阳市汇元药业有限公司</t>
    <phoneticPr fontId="2" type="noConversion"/>
  </si>
  <si>
    <t>濮阳汇元</t>
  </si>
  <si>
    <t>濮阳汇元</t>
    <phoneticPr fontId="2" type="noConversion"/>
  </si>
  <si>
    <t>天津天士力（辽宁）制药有限责任公司</t>
    <phoneticPr fontId="2" type="noConversion"/>
  </si>
  <si>
    <t>天津天士力</t>
  </si>
  <si>
    <t>江苏天士力帝益药业有限公司</t>
    <phoneticPr fontId="2" type="noConversion"/>
  </si>
  <si>
    <t>新基</t>
  </si>
  <si>
    <t>新基</t>
    <phoneticPr fontId="2" type="noConversion"/>
  </si>
  <si>
    <t>是否外企</t>
    <phoneticPr fontId="2" type="noConversion"/>
  </si>
  <si>
    <t>科伦药业</t>
  </si>
  <si>
    <t>科伦药业</t>
    <phoneticPr fontId="2" type="noConversion"/>
  </si>
  <si>
    <t>昆明贝克诺顿</t>
  </si>
  <si>
    <t>重庆圣华曦</t>
  </si>
  <si>
    <t>山西，内蒙古，辽宁，吉林，黑龙江，江苏，浙江，安徽，江西，山东，河南，湖北，湖南，广东，广西，海南，四川，贵州，云南，西藏，陕西，甘肃， 青海，宁夏，新疆（含兵团）</t>
  </si>
  <si>
    <t>2ml:0.2mg</t>
    <phoneticPr fontId="2" type="noConversion"/>
  </si>
  <si>
    <t>右美托咪定注射剂</t>
    <phoneticPr fontId="2" type="noConversion"/>
  </si>
  <si>
    <t>江苏，山东，湖南，安徽，江西，陕西，吉林，广西，贵州，云南，海南，青海</t>
  </si>
  <si>
    <t>武汉大安</t>
  </si>
  <si>
    <t>武汉大安制药有限公司</t>
  </si>
  <si>
    <t>5ml:50mg</t>
    <phoneticPr fontId="2" type="noConversion"/>
  </si>
  <si>
    <t>氟比洛芬酯注射剂</t>
  </si>
  <si>
    <t>浙江，广东，湖北，河南，黑龙江，辽宁，山西，四川，新疆（含兵团），内蒙古，甘肃，宁夏，西藏</t>
  </si>
  <si>
    <t>北京泰德</t>
  </si>
  <si>
    <t>北京泰德制药股份有限公司</t>
  </si>
  <si>
    <t>氟比洛芬酯注射剂</t>
    <phoneticPr fontId="2" type="noConversion"/>
  </si>
  <si>
    <t>辽宁，山西，黑龙江，甘肃，新疆（含兵团），陕西，青海，宁夏，山东，浙江，广东，湖南</t>
  </si>
  <si>
    <t>培美曲塞注射剂</t>
  </si>
  <si>
    <t>广西，江西，四川，云南，内蒙古，吉林，贵州，海南，西藏，河南，江苏，湖北，安徽</t>
  </si>
  <si>
    <t>四川汇宇</t>
  </si>
  <si>
    <t>四川汇宇制药有限公司</t>
  </si>
  <si>
    <t>3g</t>
    <phoneticPr fontId="2" type="noConversion"/>
  </si>
  <si>
    <t>蒙脱石口服散剂</t>
  </si>
  <si>
    <t>绿叶制药</t>
    <phoneticPr fontId="2" type="noConversion"/>
  </si>
  <si>
    <t>康恩贝</t>
  </si>
  <si>
    <t>康恩贝</t>
    <phoneticPr fontId="2" type="noConversion"/>
  </si>
  <si>
    <t>湘江药业</t>
  </si>
  <si>
    <t>湘江药业</t>
    <phoneticPr fontId="2" type="noConversion"/>
  </si>
  <si>
    <t>宏济堂</t>
  </si>
  <si>
    <t>宏济堂</t>
    <phoneticPr fontId="2" type="noConversion"/>
  </si>
  <si>
    <t>四川维奥</t>
  </si>
  <si>
    <t>四川维奥</t>
    <phoneticPr fontId="2" type="noConversion"/>
  </si>
  <si>
    <t>先声药业</t>
    <phoneticPr fontId="2" type="noConversion"/>
  </si>
  <si>
    <t>浙江，甘肃，山西，海南，安徽，广东，湖北，江西</t>
  </si>
  <si>
    <t>浙江海力生</t>
  </si>
  <si>
    <t>浙江海力生制药有限公司</t>
  </si>
  <si>
    <t>湖南，宁夏，黑龙江，青海，河南，陕西，吉林，内蒙古</t>
  </si>
  <si>
    <t>哈药集团</t>
  </si>
  <si>
    <t>哈药集团中药二厂</t>
  </si>
  <si>
    <t>江苏，云南，新疆（含兵团），辽宁，西藏，山东，四川，贵州，广西</t>
  </si>
  <si>
    <t>蒙脱石口服散剂</t>
    <phoneticPr fontId="2" type="noConversion"/>
  </si>
  <si>
    <t>四川，山东，河南，云南，湖北，内蒙古，江西，黑龙江，甘肃，海南，贵州，青海</t>
  </si>
  <si>
    <t>10mg</t>
    <phoneticPr fontId="2" type="noConversion"/>
  </si>
  <si>
    <t>孟鲁司特口服常释剂型</t>
    <phoneticPr fontId="2" type="noConversion"/>
  </si>
  <si>
    <t>浙江，广东，江苏，安徽，广西，新疆（含兵团），陕西，湖南，山西，吉林，辽宁，宁夏，西藏</t>
  </si>
  <si>
    <t>上海安必生</t>
  </si>
  <si>
    <r>
      <rPr>
        <sz val="11"/>
        <rFont val="微软雅黑"/>
        <family val="2"/>
        <charset val="134"/>
      </rPr>
      <t>上海安必生制药技术有限公司（杭州民生滨江制药有限公
司受委托生产）</t>
    </r>
  </si>
  <si>
    <t>孟鲁司特口服常释剂型</t>
  </si>
  <si>
    <t>诺华</t>
  </si>
  <si>
    <t>诺华</t>
    <phoneticPr fontId="2" type="noConversion"/>
  </si>
  <si>
    <t>伊马替尼口服常释剂型</t>
  </si>
  <si>
    <t>四川，江西，黑龙江，内蒙古，新疆（含兵团），山西，辽宁，宁夏，青海，河南，江苏，湖北</t>
  </si>
  <si>
    <t>浙江，广西，广东，云南，甘肃，贵州，吉林，陕西，海南，西藏，山东，湖南，安徽</t>
  </si>
  <si>
    <t>250mg</t>
    <phoneticPr fontId="2" type="noConversion"/>
  </si>
  <si>
    <t>山东，湖北，河南，四川，广西，山西，安徽，贵州，海南，黑龙江，陕西，内蒙古</t>
  </si>
  <si>
    <t>浙江普洛康裕</t>
  </si>
  <si>
    <t>浙江普洛康裕制药有限公司</t>
  </si>
  <si>
    <t>浙江，江苏，湖南，广东，云南，甘肃，江西，宁夏，新疆（含兵团），吉林，辽宁，青海，西藏</t>
  </si>
  <si>
    <t>依那普利口服常释剂型</t>
  </si>
  <si>
    <t>氯沙坦口服常释剂型</t>
  </si>
  <si>
    <t>300mg</t>
    <phoneticPr fontId="2" type="noConversion"/>
  </si>
  <si>
    <t>替诺福韦二吡呋酯口服常释剂型</t>
  </si>
  <si>
    <t>海思科</t>
  </si>
  <si>
    <t>海思科</t>
    <phoneticPr fontId="2" type="noConversion"/>
  </si>
  <si>
    <t>贝克生物</t>
  </si>
  <si>
    <t>贝克生物</t>
    <phoneticPr fontId="2" type="noConversion"/>
  </si>
  <si>
    <t>石家庄迪康</t>
  </si>
  <si>
    <t>石家庄迪康</t>
    <phoneticPr fontId="2" type="noConversion"/>
  </si>
  <si>
    <t>特瑞药业</t>
  </si>
  <si>
    <t>特瑞药业</t>
    <phoneticPr fontId="2" type="noConversion"/>
  </si>
  <si>
    <t>甘肃，广西，贵州，宁夏，江苏，安徽，湖南，新疆（含兵团）</t>
  </si>
  <si>
    <t>山西，黑龙江，海南，青海，浙江，河南，湖北，江西</t>
  </si>
  <si>
    <t>杭州和泽</t>
  </si>
  <si>
    <t>杭州和泽医药科技有限公司（杭州苏泊尔南洋药业有限公 司受委托生产）</t>
  </si>
  <si>
    <t>云南，陕西，吉林，内蒙古，西藏，广东，山东，四川，辽宁</t>
  </si>
  <si>
    <t>替诺福韦二吡呋酯口服常释剂型</t>
    <phoneticPr fontId="2" type="noConversion"/>
  </si>
  <si>
    <t>赖诺普利口服常释剂型</t>
    <phoneticPr fontId="2" type="noConversion"/>
  </si>
  <si>
    <t>贵州，海南，山东，湖北，新疆（含兵团），四川，山西，黑龙江</t>
  </si>
  <si>
    <t>赛诺菲</t>
  </si>
  <si>
    <t>赛诺菲</t>
    <phoneticPr fontId="2" type="noConversion"/>
  </si>
  <si>
    <t>150mg+12.5mg</t>
    <phoneticPr fontId="2" type="noConversion"/>
  </si>
  <si>
    <t>厄贝沙坦氢氯噻嗪口服常释剂型</t>
  </si>
  <si>
    <t>吉林，宁夏，江苏，广东，广西，云南，湖南，内蒙古</t>
  </si>
  <si>
    <t>甘肃，青海，西藏，浙江，安徽，河南，江西，陕西，辽宁</t>
  </si>
  <si>
    <t>山西，云南，青海，广东，湖北，辽宁，江苏，海南，宁夏，吉林，内蒙古，贵州</t>
  </si>
  <si>
    <t>中美上海施贵宝制药有限公司</t>
  </si>
  <si>
    <t>福辛普利口服常释剂型</t>
    <phoneticPr fontId="2" type="noConversion"/>
  </si>
  <si>
    <t>甘肃，黑龙江，西藏，新疆（含兵团），浙江，广西，湖南，河南，江西，安徽，山东，陕西，四川</t>
  </si>
  <si>
    <t>浙江，广东，辽宁，江西，陕西，贵州，宁夏，海南</t>
  </si>
  <si>
    <t>阿斯利康</t>
  </si>
  <si>
    <t>AstraZeneca AB（Kagamiishi Plant，Nipro Pharma Corporation）（阿斯利康制药有限公司分包装）</t>
  </si>
  <si>
    <t>吉非替尼口服常释剂型</t>
  </si>
  <si>
    <t>山东，安徽，四川，黑龙江，吉林，内蒙古，广西，甘肃</t>
  </si>
  <si>
    <t>河南，江苏，湖南，湖北，新疆（含兵团），云南，山西，青海，西藏</t>
  </si>
  <si>
    <t>齐鲁制药（海南）有限公司</t>
  </si>
  <si>
    <t>1mg</t>
    <phoneticPr fontId="2" type="noConversion"/>
  </si>
  <si>
    <t>利培酮口服常释剂型</t>
  </si>
  <si>
    <t>江苏恩华</t>
    <phoneticPr fontId="2" type="noConversion"/>
  </si>
  <si>
    <t>恩华药业</t>
    <phoneticPr fontId="2" type="noConversion"/>
  </si>
  <si>
    <t>四川，湖南，江西，吉林，辽宁，新疆（含兵团），黑龙江，宁夏</t>
  </si>
  <si>
    <t>江苏，浙江，广东，湖北，山西，云南，甘肃，青海</t>
  </si>
  <si>
    <t>常州四药</t>
  </si>
  <si>
    <t>常州四药制药有限公司</t>
  </si>
  <si>
    <t>山东，河南，安徽，广西，内蒙古，陕西，贵州，海南，西藏</t>
  </si>
  <si>
    <t>利培酮口服常释剂型</t>
    <phoneticPr fontId="2" type="noConversion"/>
  </si>
  <si>
    <t>头孢呋辛酯（头孢呋辛）口服常释剂型</t>
    <phoneticPr fontId="2" type="noConversion"/>
  </si>
  <si>
    <t>苏州中化</t>
  </si>
  <si>
    <t>苏州中化</t>
    <phoneticPr fontId="2" type="noConversion"/>
  </si>
  <si>
    <t>石药欧意</t>
    <phoneticPr fontId="2" type="noConversion"/>
  </si>
  <si>
    <t>成都倍特</t>
    <phoneticPr fontId="2" type="noConversion"/>
  </si>
  <si>
    <t>倍特药业</t>
    <phoneticPr fontId="2" type="noConversion"/>
  </si>
  <si>
    <t>江苏，广西，吉林，青海，安徽，新疆（含兵团），甘肃，黑龙江</t>
  </si>
  <si>
    <t>四川，山东，湖南，海南，内蒙古，江西，陕西，云南</t>
  </si>
  <si>
    <t>广州白云山</t>
  </si>
  <si>
    <t>广州白云山天心制药股份有限公司</t>
  </si>
  <si>
    <t>浙江，广东，河南，贵州，宁夏，西藏，湖北，辽宁，山西</t>
  </si>
  <si>
    <t>国药集团致君（深圳）制药有限公司</t>
  </si>
  <si>
    <t>奥氮平口服常释剂型</t>
  </si>
  <si>
    <t>海南，青海，浙江，湖南，广西，内蒙古，新疆（含兵团），山西</t>
  </si>
  <si>
    <t>Dr. Reddy</t>
  </si>
  <si>
    <r>
      <rPr>
        <sz val="11"/>
        <rFont val="微软雅黑"/>
        <family val="2"/>
        <charset val="134"/>
      </rPr>
      <t>Dr.Reddy's Laboratories Limited.
（印度瑞迪博士实验室有限公司）</t>
    </r>
  </si>
  <si>
    <t>宁夏，江苏，河南，江西，安徽，黑龙江，云南，贵州</t>
  </si>
  <si>
    <t>奥氮平口服常释剂型</t>
    <phoneticPr fontId="2" type="noConversion"/>
  </si>
  <si>
    <t>甘肃，西藏，山东，广东，湖北，四川，吉林，辽宁，陕西</t>
  </si>
  <si>
    <t>帕罗西汀口服常释剂型</t>
  </si>
  <si>
    <t>浙江，安徽，河南，湖南，内蒙古，辽宁，山西，新疆（含兵团），广西，海南，贵州，青海</t>
  </si>
  <si>
    <t>江苏，山东，四川，广东，湖北，江西，陕西，甘肃，云南，吉林，黑龙江，宁夏，西藏</t>
  </si>
  <si>
    <t>灵北</t>
  </si>
  <si>
    <t>灵北</t>
    <phoneticPr fontId="2" type="noConversion"/>
  </si>
  <si>
    <t>艾司西酞普兰口服常释剂型</t>
  </si>
  <si>
    <t>河南，广东，四川，江西，内蒙古，辽宁，云南，贵州</t>
  </si>
  <si>
    <t>浙江，山东，湖北，吉林，新疆（含兵团），黑龙江，甘肃，青海</t>
  </si>
  <si>
    <t>山东京卫</t>
  </si>
  <si>
    <t>山东京卫制药有限公司</t>
  </si>
  <si>
    <t>江苏，湖南，陕西，安徽，广西，山西，海南，宁夏，西藏</t>
  </si>
  <si>
    <t>湖南洞庭</t>
  </si>
  <si>
    <t>湖南洞庭药业股份有限公司</t>
  </si>
  <si>
    <t>0.5mg</t>
    <phoneticPr fontId="2" type="noConversion"/>
  </si>
  <si>
    <t>恩替卡韦口服常释剂型</t>
  </si>
  <si>
    <t>正大天晴</t>
    <phoneticPr fontId="2" type="noConversion"/>
  </si>
  <si>
    <t>重庆药友制药有限责任公司</t>
    <phoneticPr fontId="2" type="noConversion"/>
  </si>
  <si>
    <t>青峰药业</t>
  </si>
  <si>
    <t>青峰药业</t>
    <phoneticPr fontId="2" type="noConversion"/>
  </si>
  <si>
    <t>甘肃，贵州，青海，山东，湖南，江西，广西，陕西</t>
  </si>
  <si>
    <t>内蒙古，宁夏，海南，江苏，河南，安徽，山西，吉林</t>
  </si>
  <si>
    <t>北京百奥</t>
  </si>
  <si>
    <t>北京百奥药业有限责任公司</t>
  </si>
  <si>
    <t>新疆（含兵团），云南，西藏，浙江，广东，湖北，四川，辽宁，黑龙江</t>
  </si>
  <si>
    <t>黄河药业</t>
  </si>
  <si>
    <t>黄河药业</t>
    <phoneticPr fontId="2" type="noConversion"/>
  </si>
  <si>
    <t>氨氯地平口服常释剂型</t>
  </si>
  <si>
    <t>上海天慈</t>
  </si>
  <si>
    <t>上海天慈</t>
    <phoneticPr fontId="2" type="noConversion"/>
  </si>
  <si>
    <t>浙江为康</t>
  </si>
  <si>
    <t>浙江为康</t>
    <phoneticPr fontId="2" type="noConversion"/>
  </si>
  <si>
    <t>京新药业</t>
  </si>
  <si>
    <t>京新药业</t>
    <phoneticPr fontId="2" type="noConversion"/>
  </si>
  <si>
    <t>亚宝药业</t>
  </si>
  <si>
    <t>亚宝药业</t>
    <phoneticPr fontId="2" type="noConversion"/>
  </si>
  <si>
    <t>广东，山东，湖北，四川，山西，贵州，海南，青海</t>
  </si>
  <si>
    <t>江苏，河南，云南，江西，辽宁，吉林，内蒙古，宁夏</t>
  </si>
  <si>
    <t>国药集团容生制药有限公司</t>
  </si>
  <si>
    <t>浙江，安徽，湖南，广西，新疆（含兵团），黑龙江，陕西，甘肃，西藏</t>
  </si>
  <si>
    <t>150mg</t>
  </si>
  <si>
    <t>厄贝沙坦口服常释剂型</t>
  </si>
  <si>
    <t>广西，河南，湖南，贵州，甘肃，黑龙江，宁夏，广东</t>
  </si>
  <si>
    <t>150mg</t>
    <phoneticPr fontId="2" type="noConversion"/>
  </si>
  <si>
    <t>江西，安徽，山东，陕西，内蒙古，吉林，青海，江苏</t>
  </si>
  <si>
    <t>75mg</t>
    <phoneticPr fontId="2" type="noConversion"/>
  </si>
  <si>
    <t>湖北，云南，新疆（含兵团），辽宁，山西，海南，西藏，浙江，四川</t>
  </si>
  <si>
    <t>瀚晖制药</t>
  </si>
  <si>
    <t>瀚晖制药有限公司</t>
  </si>
  <si>
    <t>深圳信立泰</t>
    <phoneticPr fontId="2" type="noConversion"/>
  </si>
  <si>
    <t>氯吡格雷口服常释剂型</t>
  </si>
  <si>
    <t>青海，江苏，湖北，广西，云南，新疆（含兵团），陕西，甘肃</t>
  </si>
  <si>
    <t>乐普医疗</t>
  </si>
  <si>
    <t>乐普药业股份有限公司</t>
  </si>
  <si>
    <t>宁夏，山东，广东，湖南，江西，山西，内蒙古，贵州</t>
  </si>
  <si>
    <t>海南，西藏，浙江，河南，安徽，四川，辽宁，吉林，黑龙江</t>
  </si>
  <si>
    <t>鲁南贝特</t>
  </si>
  <si>
    <t>鲁南贝特</t>
    <phoneticPr fontId="2" type="noConversion"/>
  </si>
  <si>
    <t>瑞舒伐他汀口服常释剂型</t>
  </si>
  <si>
    <t>先声东元</t>
    <phoneticPr fontId="2" type="noConversion"/>
  </si>
  <si>
    <t>江苏，安徽，四川，山西，陕西，黑龙江，云南，贵州</t>
  </si>
  <si>
    <t>浙江，广东，江西，辽宁，新疆（含兵团），甘肃，宁夏，青海</t>
  </si>
  <si>
    <r>
      <rPr>
        <sz val="11"/>
        <rFont val="微软雅黑"/>
        <family val="2"/>
        <charset val="134"/>
      </rPr>
      <t>Lek Pharmaceuticals d.d.
（山德士（中国）制药有限公司分包装）</t>
    </r>
  </si>
  <si>
    <t>山东，河南，湖北，广西，内蒙古，湖南，吉林，海南，西藏</t>
  </si>
  <si>
    <t>海正药业</t>
  </si>
  <si>
    <t>海正药业</t>
    <phoneticPr fontId="2" type="noConversion"/>
  </si>
  <si>
    <t>阿托伐他汀口服常释剂型</t>
  </si>
  <si>
    <t>北京嘉林</t>
  </si>
  <si>
    <t>嘉林药业</t>
    <phoneticPr fontId="2" type="noConversion"/>
  </si>
  <si>
    <t>江苏，广东，广西，新疆（含兵团），贵州，甘肃，内蒙古，青海</t>
  </si>
  <si>
    <t>乐普制药科技有限公司</t>
    <phoneticPr fontId="2" type="noConversion"/>
  </si>
  <si>
    <t>河南，安徽，湖南，四川，辽宁，云南，黑龙江，宁夏</t>
  </si>
  <si>
    <t>兴安药业</t>
  </si>
  <si>
    <t>兴安药业有限公司</t>
  </si>
  <si>
    <t>浙江，山东，湖北，山西，江西，陕西，吉林，海南，西藏</t>
  </si>
  <si>
    <t>供应省（区）</t>
  </si>
  <si>
    <t>最高限价</t>
    <phoneticPr fontId="2" type="noConversion"/>
  </si>
  <si>
    <t>生产企业-简称</t>
    <phoneticPr fontId="2" type="noConversion"/>
  </si>
  <si>
    <t>生产企业-全称</t>
    <phoneticPr fontId="2" type="noConversion"/>
  </si>
  <si>
    <t>药品通用名</t>
    <phoneticPr fontId="2" type="noConversion"/>
  </si>
  <si>
    <t>联盟地区药品集中采购拟中选结果表</t>
  </si>
  <si>
    <t>华东医药</t>
    <phoneticPr fontId="2" type="noConversion"/>
  </si>
  <si>
    <t>珠海联邦</t>
    <phoneticPr fontId="2" type="noConversion"/>
  </si>
  <si>
    <t>东莞市阳之康医药有限责任公司（广东东阳光药业有限公司受委托生产 ）</t>
    <phoneticPr fontId="2" type="noConversion"/>
  </si>
  <si>
    <t>第一批扩围规则</t>
    <phoneticPr fontId="2" type="noConversion"/>
  </si>
  <si>
    <t>第二批入围规则</t>
    <phoneticPr fontId="2" type="noConversion"/>
  </si>
  <si>
    <t>注：碳酸氢钠流标</t>
    <phoneticPr fontId="2" type="noConversion"/>
  </si>
  <si>
    <t>竞标价格
（最小规格）（元）</t>
    <phoneticPr fontId="2" type="noConversion"/>
  </si>
  <si>
    <t>0.25g</t>
    <phoneticPr fontId="2" type="noConversion"/>
  </si>
  <si>
    <t>否</t>
    <phoneticPr fontId="2" type="noConversion"/>
  </si>
  <si>
    <t>阿比特龙口服常释剂型</t>
    <phoneticPr fontId="2" type="noConversion"/>
  </si>
  <si>
    <t>否</t>
    <phoneticPr fontId="2" type="noConversion"/>
  </si>
  <si>
    <t>是</t>
    <phoneticPr fontId="2" type="noConversion"/>
  </si>
  <si>
    <t>河北，山西，辽宁，黑龙江，安徽，江西，山东，湖北，湖南， 广西，四川，贵州，云南，陕西，青海，新疆（含兵团）</t>
    <phoneticPr fontId="2" type="noConversion"/>
  </si>
  <si>
    <t>10mg</t>
    <phoneticPr fontId="2" type="noConversion"/>
  </si>
  <si>
    <t>桂林南药</t>
    <phoneticPr fontId="2" type="noConversion"/>
  </si>
  <si>
    <t>0.25g</t>
    <phoneticPr fontId="2" type="noConversion"/>
  </si>
  <si>
    <t>海南先声</t>
    <phoneticPr fontId="2" type="noConversion"/>
  </si>
  <si>
    <t>昆明贝克诺顿</t>
    <phoneticPr fontId="2" type="noConversion"/>
  </si>
  <si>
    <t>否</t>
    <phoneticPr fontId="2" type="noConversion"/>
  </si>
  <si>
    <t>0.25g</t>
    <phoneticPr fontId="2" type="noConversion"/>
  </si>
  <si>
    <t>5mg</t>
    <phoneticPr fontId="2" type="noConversion"/>
  </si>
  <si>
    <t>5mg</t>
    <phoneticPr fontId="2" type="noConversion"/>
  </si>
  <si>
    <t>正大天晴药业集团股份有限公司</t>
    <phoneticPr fontId="2" type="noConversion"/>
  </si>
  <si>
    <t>20mg</t>
    <phoneticPr fontId="2" type="noConversion"/>
  </si>
  <si>
    <t>奥美沙坦酯口服常释剂型</t>
    <phoneticPr fontId="2" type="noConversion"/>
  </si>
  <si>
    <t>第一三共</t>
    <phoneticPr fontId="2" type="noConversion"/>
  </si>
  <si>
    <t>否</t>
    <phoneticPr fontId="2" type="noConversion"/>
  </si>
  <si>
    <t>北京，天津，河北，山西，辽宁，福建，江西，山东，广西，海南，贵州，陕西，甘肃，青海，宁夏</t>
    <phoneticPr fontId="2" type="noConversion"/>
  </si>
  <si>
    <t>2.5mg</t>
    <phoneticPr fontId="2" type="noConversion"/>
  </si>
  <si>
    <t>默克</t>
    <phoneticPr fontId="2" type="noConversion"/>
  </si>
  <si>
    <t>是</t>
    <phoneticPr fontId="2" type="noConversion"/>
  </si>
  <si>
    <t>否</t>
    <phoneticPr fontId="2" type="noConversion"/>
  </si>
  <si>
    <t>0.5g</t>
    <phoneticPr fontId="2" type="noConversion"/>
  </si>
  <si>
    <t>吉林，安徽，甘肃，青海，新疆（含兵团）</t>
    <phoneticPr fontId="2" type="noConversion"/>
  </si>
  <si>
    <t>0.5g</t>
    <phoneticPr fontId="2" type="noConversion"/>
  </si>
  <si>
    <t>东北制药</t>
    <phoneticPr fontId="2" type="noConversion"/>
  </si>
  <si>
    <t>山西振东安特</t>
    <phoneticPr fontId="2" type="noConversion"/>
  </si>
  <si>
    <t>0.5g</t>
    <phoneticPr fontId="2" type="noConversion"/>
  </si>
  <si>
    <t>青岛黄海</t>
    <phoneticPr fontId="2" type="noConversion"/>
  </si>
  <si>
    <t>5mg</t>
    <phoneticPr fontId="2" type="noConversion"/>
  </si>
  <si>
    <t>50mg</t>
    <phoneticPr fontId="2" type="noConversion"/>
  </si>
  <si>
    <t>50mg</t>
    <phoneticPr fontId="2" type="noConversion"/>
  </si>
  <si>
    <t>安徽，山东，河南，湖北，重庆，四川，贵州，云南，甘肃，青海</t>
    <phoneticPr fontId="2" type="noConversion"/>
  </si>
  <si>
    <t>50mg</t>
    <phoneticPr fontId="2" type="noConversion"/>
  </si>
  <si>
    <t>辉瑞</t>
    <phoneticPr fontId="2" type="noConversion"/>
  </si>
  <si>
    <t>石家庄四药</t>
    <phoneticPr fontId="2" type="noConversion"/>
  </si>
  <si>
    <t>天津，山西，吉林，上海，福建，江西，湖南，广西，四川，宁夏，新疆（含兵团）</t>
    <phoneticPr fontId="2" type="noConversion"/>
  </si>
  <si>
    <t>0.2g</t>
    <phoneticPr fontId="2" type="noConversion"/>
  </si>
  <si>
    <t>0.2g</t>
    <phoneticPr fontId="2" type="noConversion"/>
  </si>
  <si>
    <t>0.2g</t>
    <phoneticPr fontId="2" type="noConversion"/>
  </si>
  <si>
    <t>迪沙药业</t>
    <phoneticPr fontId="2" type="noConversion"/>
  </si>
  <si>
    <t>2mg</t>
    <phoneticPr fontId="2" type="noConversion"/>
  </si>
  <si>
    <t>是</t>
    <phoneticPr fontId="2" type="noConversion"/>
  </si>
  <si>
    <t>2mg</t>
    <phoneticPr fontId="2" type="noConversion"/>
  </si>
  <si>
    <t>四川海汇药业有限公司（扬子江药业集团广州海瑞药业有限公司受委托生产 ）</t>
    <phoneticPr fontId="2" type="noConversion"/>
  </si>
  <si>
    <t>2mg</t>
    <phoneticPr fontId="2" type="noConversion"/>
  </si>
  <si>
    <t>江苏万邦</t>
    <phoneticPr fontId="2" type="noConversion"/>
  </si>
  <si>
    <t>上海天赐</t>
    <phoneticPr fontId="2" type="noConversion"/>
  </si>
  <si>
    <t>涂山制药</t>
    <phoneticPr fontId="2" type="noConversion"/>
  </si>
  <si>
    <t>10g</t>
    <phoneticPr fontId="2" type="noConversion"/>
  </si>
  <si>
    <t>10g</t>
    <phoneticPr fontId="2" type="noConversion"/>
  </si>
  <si>
    <t>聚乙二醇口服散剂</t>
    <phoneticPr fontId="2" type="noConversion"/>
  </si>
  <si>
    <t>益普生</t>
    <phoneticPr fontId="2" type="noConversion"/>
  </si>
  <si>
    <t>8mg</t>
    <phoneticPr fontId="2" type="noConversion"/>
  </si>
  <si>
    <t>0.15g</t>
    <phoneticPr fontId="2" type="noConversion"/>
  </si>
  <si>
    <t>山东方明</t>
    <phoneticPr fontId="2" type="noConversion"/>
  </si>
  <si>
    <t>拜耳医药保健有限公司</t>
    <phoneticPr fontId="2" type="noConversion"/>
  </si>
  <si>
    <t>7.5mg</t>
    <phoneticPr fontId="2" type="noConversion"/>
  </si>
  <si>
    <t>海南先声</t>
    <phoneticPr fontId="2" type="noConversion"/>
  </si>
  <si>
    <t>0.4g</t>
    <phoneticPr fontId="2" type="noConversion"/>
  </si>
  <si>
    <t>东莞市阳之康医药有限责任公司（广东东阳光药业有限公司受委托生产 ）</t>
    <phoneticPr fontId="2" type="noConversion"/>
  </si>
  <si>
    <t>Bayer AG（拜耳医药保健有限公司分包装 ）</t>
    <phoneticPr fontId="2" type="noConversion"/>
  </si>
  <si>
    <t>0.4g</t>
    <phoneticPr fontId="2" type="noConversion"/>
  </si>
  <si>
    <t>南京优科</t>
    <phoneticPr fontId="2" type="noConversion"/>
  </si>
  <si>
    <t>北京福元医药股份有限公司</t>
    <phoneticPr fontId="2" type="noConversion"/>
  </si>
  <si>
    <t>35mg</t>
    <phoneticPr fontId="2" type="noConversion"/>
  </si>
  <si>
    <t>施维雅</t>
    <phoneticPr fontId="2" type="noConversion"/>
  </si>
  <si>
    <t>5mg</t>
    <phoneticPr fontId="2" type="noConversion"/>
  </si>
  <si>
    <t>安斯泰来</t>
    <phoneticPr fontId="2" type="noConversion"/>
  </si>
  <si>
    <t>20mg</t>
    <phoneticPr fontId="2" type="noConversion"/>
  </si>
  <si>
    <t>齐鲁制药有限公司</t>
    <phoneticPr fontId="2" type="noConversion"/>
  </si>
  <si>
    <t>礼来</t>
    <phoneticPr fontId="2" type="noConversion"/>
  </si>
  <si>
    <t>正大天晴药业集团股份有限公司</t>
    <phoneticPr fontId="2" type="noConversion"/>
  </si>
  <si>
    <t>特拉唑嗪口服常释剂型</t>
    <phoneticPr fontId="2" type="noConversion"/>
  </si>
  <si>
    <t>雅培</t>
    <phoneticPr fontId="2" type="noConversion"/>
  </si>
  <si>
    <t>华润（大鵬薬品工業株式会社）</t>
    <phoneticPr fontId="2" type="noConversion"/>
  </si>
  <si>
    <t>头孢氨苄口服常释剂型</t>
    <phoneticPr fontId="2" type="noConversion"/>
  </si>
  <si>
    <t>0.25g</t>
    <phoneticPr fontId="2" type="noConversion"/>
  </si>
  <si>
    <t>北京，天津，河北，山西，内蒙古，辽宁，吉林，黑龙江，上海，江苏，浙江，安徽，福建，江西，山东，河南，湖北，湖南， 广东，广西，海南，重庆，四川，贵州，云南，西藏，陕西，甘肃，青海，宁夏，新疆（含兵团）</t>
    <phoneticPr fontId="2" type="noConversion"/>
  </si>
  <si>
    <t>湖南科伦制药有限公司</t>
    <phoneticPr fontId="2" type="noConversion"/>
  </si>
  <si>
    <t>BMS</t>
    <phoneticPr fontId="2" type="noConversion"/>
  </si>
  <si>
    <t>山东罗欣</t>
    <phoneticPr fontId="2" type="noConversion"/>
  </si>
  <si>
    <t>北京，天津，辽宁，吉林，上海，江苏，湖北，广西，四川，云南，西藏，陕西，甘肃，青海，宁夏</t>
    <phoneticPr fontId="2" type="noConversion"/>
  </si>
  <si>
    <t>默沙东</t>
    <phoneticPr fontId="2" type="noConversion"/>
  </si>
  <si>
    <t>0.1g</t>
    <phoneticPr fontId="2" type="noConversion"/>
  </si>
  <si>
    <t>宜昌人福药业有限责任公司</t>
    <phoneticPr fontId="2" type="noConversion"/>
  </si>
  <si>
    <t>华中药业股份有限公司</t>
    <phoneticPr fontId="2" type="noConversion"/>
  </si>
  <si>
    <t>天津天士力（辽宁）制药有限责任公司</t>
    <phoneticPr fontId="2" type="noConversion"/>
  </si>
  <si>
    <t>广东安诺药业</t>
    <phoneticPr fontId="2" type="noConversion"/>
  </si>
  <si>
    <t>100mg</t>
    <phoneticPr fontId="2" type="noConversion"/>
  </si>
  <si>
    <t>优时比</t>
    <phoneticPr fontId="2" type="noConversion"/>
  </si>
  <si>
    <t>北京天衡药物研究院</t>
    <phoneticPr fontId="2" type="noConversion"/>
  </si>
  <si>
    <t>序号</t>
    <phoneticPr fontId="2" type="noConversion"/>
  </si>
  <si>
    <t>品种名</t>
    <phoneticPr fontId="2" type="noConversion"/>
  </si>
  <si>
    <t>剂型</t>
    <phoneticPr fontId="2" type="noConversion"/>
  </si>
  <si>
    <t>规格</t>
    <phoneticPr fontId="2" type="noConversion"/>
  </si>
  <si>
    <t>采购数量
（万片/万袋/万支）</t>
    <phoneticPr fontId="2" type="noConversion"/>
  </si>
  <si>
    <t>拟中选企业</t>
    <phoneticPr fontId="2" type="noConversion"/>
  </si>
  <si>
    <t>中选规格包装</t>
    <phoneticPr fontId="2" type="noConversion"/>
  </si>
  <si>
    <t>每盒价格</t>
    <phoneticPr fontId="2" type="noConversion"/>
  </si>
  <si>
    <t>最小规格价格</t>
    <phoneticPr fontId="2" type="noConversion"/>
  </si>
  <si>
    <t>企业近三年平均价
（最小规格）</t>
    <phoneticPr fontId="2" type="noConversion"/>
  </si>
  <si>
    <t>降幅</t>
    <phoneticPr fontId="2" type="noConversion"/>
  </si>
  <si>
    <t>原研企业及市场占比</t>
    <phoneticPr fontId="2" type="noConversion"/>
  </si>
  <si>
    <t>备注</t>
    <phoneticPr fontId="2" type="noConversion"/>
  </si>
  <si>
    <t>相关分子</t>
    <phoneticPr fontId="2" type="noConversion"/>
  </si>
  <si>
    <t>阿托伐他汀</t>
    <phoneticPr fontId="2" type="noConversion"/>
  </si>
  <si>
    <t>口服常释片剂片剂</t>
  </si>
  <si>
    <t>口服常释片剂</t>
  </si>
  <si>
    <t>20mg*</t>
    <phoneticPr fontId="2" type="noConversion"/>
  </si>
  <si>
    <t>北京嘉林</t>
    <phoneticPr fontId="2" type="noConversion"/>
  </si>
  <si>
    <t>20mg*7</t>
    <phoneticPr fontId="2" type="noConversion"/>
  </si>
  <si>
    <t>辉瑞 73.68%</t>
    <phoneticPr fontId="2" type="noConversion"/>
  </si>
  <si>
    <t>匹伐他汀、普伐他汀、辛伐他汀、氟伐他汀</t>
    <phoneticPr fontId="2" type="noConversion"/>
  </si>
  <si>
    <t>瑞舒伐他汀</t>
    <phoneticPr fontId="2" type="noConversion"/>
  </si>
  <si>
    <t>10mg*</t>
    <phoneticPr fontId="2" type="noConversion"/>
  </si>
  <si>
    <t>浙江京新</t>
    <phoneticPr fontId="2" type="noConversion"/>
  </si>
  <si>
    <t>10mg*28</t>
    <phoneticPr fontId="2" type="noConversion"/>
  </si>
  <si>
    <t>阿斯利康 67.35%</t>
    <phoneticPr fontId="2" type="noConversion"/>
  </si>
  <si>
    <t>硫酸氢氯吡格雷</t>
    <phoneticPr fontId="2" type="noConversion"/>
  </si>
  <si>
    <t>25mg</t>
    <phoneticPr fontId="2" type="noConversion"/>
  </si>
  <si>
    <t>75mg*</t>
    <phoneticPr fontId="2" type="noConversion"/>
  </si>
  <si>
    <t>75mg*7</t>
    <phoneticPr fontId="2" type="noConversion"/>
  </si>
  <si>
    <t>赛诺菲 59.23%</t>
    <phoneticPr fontId="2" type="noConversion"/>
  </si>
  <si>
    <t>替格瑞洛、拜阿</t>
    <phoneticPr fontId="2" type="noConversion"/>
  </si>
  <si>
    <t>厄贝沙坦</t>
    <phoneticPr fontId="2" type="noConversion"/>
  </si>
  <si>
    <t>浙江华海</t>
    <phoneticPr fontId="2" type="noConversion"/>
  </si>
  <si>
    <t>75mg*28</t>
    <phoneticPr fontId="2" type="noConversion"/>
  </si>
  <si>
    <t>赛诺菲 78.55%</t>
    <phoneticPr fontId="2" type="noConversion"/>
  </si>
  <si>
    <t>阿利沙坦、缬沙坦、厄贝沙坦氯沙坦、替米沙坦、奥美沙坦、坎地沙坦、厄贝沙坦氢氯噻嗪、缬沙坦氢氯噻嗪、氨氯地平缬沙坦、奥美沙坦氢氯噻嗪、氨氯地平、硝苯地平、左氨氯地平、培哚普利、贝那普利、福辛普利、依那普利、赖诺普利</t>
    <phoneticPr fontId="2" type="noConversion"/>
  </si>
  <si>
    <t>150mg*</t>
    <phoneticPr fontId="2" type="noConversion"/>
  </si>
  <si>
    <t>苯磺酸氨氯地平</t>
    <phoneticPr fontId="2" type="noConversion"/>
  </si>
  <si>
    <t>5mg*</t>
    <phoneticPr fontId="2" type="noConversion"/>
  </si>
  <si>
    <t>5mg*28</t>
    <phoneticPr fontId="2" type="noConversion"/>
  </si>
  <si>
    <t>辉瑞 83.95%</t>
    <phoneticPr fontId="2" type="noConversion"/>
  </si>
  <si>
    <t>硝苯地平、左氨氯地平、氨氯地平、非洛地平、贝尼地平、乐卡地平、尼卡地平、地尔硫卓、拉西地平、尼群地平</t>
    <phoneticPr fontId="2" type="noConversion"/>
  </si>
  <si>
    <t>恩替卡韦</t>
    <phoneticPr fontId="2" type="noConversion"/>
  </si>
  <si>
    <t>0.5mg*</t>
    <phoneticPr fontId="2" type="noConversion"/>
  </si>
  <si>
    <t>0.5mg*28</t>
    <phoneticPr fontId="2" type="noConversion"/>
  </si>
  <si>
    <t>百时美施贵宝 39.82%</t>
    <phoneticPr fontId="2" type="noConversion"/>
  </si>
  <si>
    <t>J05D抗肝炎病毒药：恩替卡韦、阿德福韦酯、拉米夫定</t>
    <phoneticPr fontId="2" type="noConversion"/>
  </si>
  <si>
    <t>草酸艾司西酞普兰</t>
    <phoneticPr fontId="2" type="noConversion"/>
  </si>
  <si>
    <t>四川科伦</t>
    <phoneticPr fontId="2" type="noConversion"/>
  </si>
  <si>
    <t>10mg*7</t>
    <phoneticPr fontId="2" type="noConversion"/>
  </si>
  <si>
    <t>灵北 59.91%</t>
    <phoneticPr fontId="2" type="noConversion"/>
  </si>
  <si>
    <t>N06A：抗抑郁药和情绪稳定剂:艾司西酞普兰、舍曲林、度洛西汀、文拉法辛、帕罗西汀</t>
    <phoneticPr fontId="2" type="noConversion"/>
  </si>
  <si>
    <t>盐酸帕罗西汀</t>
    <phoneticPr fontId="2" type="noConversion"/>
  </si>
  <si>
    <t>20mg*</t>
    <phoneticPr fontId="2" type="noConversion"/>
  </si>
  <si>
    <t>20mg*20</t>
    <phoneticPr fontId="2" type="noConversion"/>
  </si>
  <si>
    <t>葛兰素史克 45.8%</t>
    <phoneticPr fontId="2" type="noConversion"/>
  </si>
  <si>
    <t>奥氮平</t>
    <phoneticPr fontId="2" type="noConversion"/>
  </si>
  <si>
    <t>江苏豪森</t>
    <phoneticPr fontId="2" type="noConversion"/>
  </si>
  <si>
    <t>礼来 29.56%</t>
    <phoneticPr fontId="2" type="noConversion"/>
  </si>
  <si>
    <t>N05A: 抗精神病药：奥氮平、喹硫平、利培酮、阿立哌唑、氨磺必利</t>
    <phoneticPr fontId="2" type="noConversion"/>
  </si>
  <si>
    <t>头孢呋辛酯</t>
    <phoneticPr fontId="2" type="noConversion"/>
  </si>
  <si>
    <t>250mg*</t>
    <phoneticPr fontId="2" type="noConversion"/>
  </si>
  <si>
    <t>250mg*12</t>
    <phoneticPr fontId="2" type="noConversion"/>
  </si>
  <si>
    <t>葛兰素史克 25.77%</t>
    <phoneticPr fontId="2" type="noConversion"/>
  </si>
  <si>
    <r>
      <t>J01D：头孢菌素（先锋霉素）：头孢地尼、头孢克肟、</t>
    </r>
    <r>
      <rPr>
        <sz val="11"/>
        <rFont val="微软雅黑"/>
        <family val="2"/>
        <charset val="134"/>
      </rPr>
      <t>头孢丙烯、头孢克洛、头孢呋辛针剂</t>
    </r>
    <phoneticPr fontId="2" type="noConversion"/>
  </si>
  <si>
    <t>利培酮</t>
    <phoneticPr fontId="2" type="noConversion"/>
  </si>
  <si>
    <t>1mg*</t>
    <phoneticPr fontId="2" type="noConversion"/>
  </si>
  <si>
    <t>1mg*60</t>
    <phoneticPr fontId="2" type="noConversion"/>
  </si>
  <si>
    <t>杨森 45.38%</t>
    <phoneticPr fontId="2" type="noConversion"/>
  </si>
  <si>
    <t>吉非替尼</t>
    <phoneticPr fontId="2" type="noConversion"/>
  </si>
  <si>
    <t>阿斯利康</t>
    <phoneticPr fontId="2" type="noConversion"/>
  </si>
  <si>
    <t>250mg*10</t>
    <phoneticPr fontId="2" type="noConversion"/>
  </si>
  <si>
    <t>阿斯利康 88.55%</t>
    <phoneticPr fontId="2" type="noConversion"/>
  </si>
  <si>
    <t>L01：抗肿瘤剂 / L01H ：蛋白激酶抑制剂抗肿瘤药</t>
    <phoneticPr fontId="2" type="noConversion"/>
  </si>
  <si>
    <t>福辛普利</t>
    <phoneticPr fontId="2" type="noConversion"/>
  </si>
  <si>
    <t>百时美施贵宝</t>
    <phoneticPr fontId="2" type="noConversion"/>
  </si>
  <si>
    <t>10mg*14</t>
    <phoneticPr fontId="2" type="noConversion"/>
  </si>
  <si>
    <t>百时美施贵宝 82.81%</t>
    <phoneticPr fontId="2" type="noConversion"/>
  </si>
  <si>
    <t>-</t>
    <phoneticPr fontId="2" type="noConversion"/>
  </si>
  <si>
    <t>厄贝沙坦氢氯噻嗪片</t>
    <phoneticPr fontId="2" type="noConversion"/>
  </si>
  <si>
    <t>150mg+12.5mg*</t>
    <phoneticPr fontId="2" type="noConversion"/>
  </si>
  <si>
    <t>(150mg+12.5mg)*14</t>
    <phoneticPr fontId="2" type="noConversion"/>
  </si>
  <si>
    <t>赛诺菲 59.75%</t>
    <phoneticPr fontId="2" type="noConversion"/>
  </si>
  <si>
    <t>赖诺普利</t>
    <phoneticPr fontId="2" type="noConversion"/>
  </si>
  <si>
    <t>阿斯利康 0%</t>
    <phoneticPr fontId="2" type="noConversion"/>
  </si>
  <si>
    <t>富马酸替诺福韦二吡呋酯</t>
    <phoneticPr fontId="2" type="noConversion"/>
  </si>
  <si>
    <t>300mg*</t>
    <phoneticPr fontId="2" type="noConversion"/>
  </si>
  <si>
    <t>300mg*30</t>
    <phoneticPr fontId="2" type="noConversion"/>
  </si>
  <si>
    <t>葛兰素史克 81.3%</t>
    <phoneticPr fontId="2" type="noConversion"/>
  </si>
  <si>
    <t>J05C：抗艾滋病病毒药：</t>
    <phoneticPr fontId="2" type="noConversion"/>
  </si>
  <si>
    <t>氯沙坦钾</t>
    <phoneticPr fontId="2" type="noConversion"/>
  </si>
  <si>
    <t>默沙东 72.98%</t>
    <phoneticPr fontId="2" type="noConversion"/>
  </si>
  <si>
    <t>50mg*</t>
    <phoneticPr fontId="2" type="noConversion"/>
  </si>
  <si>
    <t>50mg*14</t>
    <phoneticPr fontId="2" type="noConversion"/>
  </si>
  <si>
    <t>阿莫西林</t>
    <phoneticPr fontId="2" type="noConversion"/>
  </si>
  <si>
    <t>石药集团</t>
    <phoneticPr fontId="2" type="noConversion"/>
  </si>
  <si>
    <t>流标</t>
    <phoneticPr fontId="2" type="noConversion"/>
  </si>
  <si>
    <t>原研国内未上市</t>
    <phoneticPr fontId="2" type="noConversion"/>
  </si>
  <si>
    <t>未接受议价</t>
    <phoneticPr fontId="2" type="noConversion"/>
  </si>
  <si>
    <t>阿奇霉素</t>
    <phoneticPr fontId="2" type="noConversion"/>
  </si>
  <si>
    <t>500mg*</t>
    <phoneticPr fontId="2" type="noConversion"/>
  </si>
  <si>
    <t>辉瑞 65.87%</t>
    <phoneticPr fontId="2" type="noConversion"/>
  </si>
  <si>
    <t>马来酸依那普利</t>
    <phoneticPr fontId="2" type="noConversion"/>
  </si>
  <si>
    <t>扬子江集团江苏制药</t>
    <phoneticPr fontId="2" type="noConversion"/>
  </si>
  <si>
    <t>10mg*16</t>
    <phoneticPr fontId="2" type="noConversion"/>
  </si>
  <si>
    <t>默沙东 5%</t>
    <phoneticPr fontId="2" type="noConversion"/>
  </si>
  <si>
    <t>左乙拉西坦</t>
    <phoneticPr fontId="2" type="noConversion"/>
  </si>
  <si>
    <t>250mg*30</t>
    <phoneticPr fontId="2" type="noConversion"/>
  </si>
  <si>
    <t>优时比 89.92%</t>
    <phoneticPr fontId="2" type="noConversion"/>
  </si>
  <si>
    <t>丙戊酸钠、奥卡西平</t>
    <phoneticPr fontId="2" type="noConversion"/>
  </si>
  <si>
    <t>曲马多</t>
    <phoneticPr fontId="2" type="noConversion"/>
  </si>
  <si>
    <t>杨森</t>
    <phoneticPr fontId="2" type="noConversion"/>
  </si>
  <si>
    <t>甲磺酸伊马替尼</t>
    <phoneticPr fontId="2" type="noConversion"/>
  </si>
  <si>
    <t>100mg*</t>
    <phoneticPr fontId="2" type="noConversion"/>
  </si>
  <si>
    <t>100mg*60</t>
    <phoneticPr fontId="2" type="noConversion"/>
  </si>
  <si>
    <t>诺华81.12%</t>
    <phoneticPr fontId="2" type="noConversion"/>
  </si>
  <si>
    <t>阿法骨化醇</t>
    <phoneticPr fontId="2" type="noConversion"/>
  </si>
  <si>
    <t>0.25ug*</t>
    <phoneticPr fontId="2" type="noConversion"/>
  </si>
  <si>
    <t>重庆药友</t>
    <phoneticPr fontId="2" type="noConversion"/>
  </si>
  <si>
    <t>帝人株式会社</t>
    <phoneticPr fontId="2" type="noConversion"/>
  </si>
  <si>
    <t>0.5ug</t>
    <phoneticPr fontId="2" type="noConversion"/>
  </si>
  <si>
    <t>孟鲁司特钠</t>
    <phoneticPr fontId="2" type="noConversion"/>
  </si>
  <si>
    <t>杭州民生</t>
    <phoneticPr fontId="2" type="noConversion"/>
  </si>
  <si>
    <t>10mg*5</t>
    <phoneticPr fontId="2" type="noConversion"/>
  </si>
  <si>
    <t>默沙东 72.6%</t>
    <phoneticPr fontId="2" type="noConversion"/>
  </si>
  <si>
    <t>R03：抗哮喘和COPD(慢性阻塞性肺疾病) 药 / R03J ：抗白三烯类冶哮喘药</t>
    <phoneticPr fontId="2" type="noConversion"/>
  </si>
  <si>
    <t>蒙脱石</t>
    <phoneticPr fontId="2" type="noConversion"/>
  </si>
  <si>
    <t>口服散剂</t>
    <phoneticPr fontId="2" type="noConversion"/>
  </si>
  <si>
    <t>3g*</t>
    <phoneticPr fontId="2" type="noConversion"/>
  </si>
  <si>
    <t>3g*15</t>
    <phoneticPr fontId="2" type="noConversion"/>
  </si>
  <si>
    <t>益普生 74.39%</t>
    <phoneticPr fontId="2" type="noConversion"/>
  </si>
  <si>
    <t>A07 ：止泻药，口服电解质代用品和肠道消炎药 /A07B：肠道吸附剂</t>
    <phoneticPr fontId="2" type="noConversion"/>
  </si>
  <si>
    <t>卡托普利</t>
    <phoneticPr fontId="2" type="noConversion"/>
  </si>
  <si>
    <t>25mg*</t>
    <phoneticPr fontId="2" type="noConversion"/>
  </si>
  <si>
    <t>常州制药厂</t>
    <phoneticPr fontId="2" type="noConversion"/>
  </si>
  <si>
    <t>百时美施贵宝 84.88%</t>
    <phoneticPr fontId="2" type="noConversion"/>
  </si>
  <si>
    <t>培美曲塞二钠</t>
    <phoneticPr fontId="2" type="noConversion"/>
  </si>
  <si>
    <t>注射</t>
    <phoneticPr fontId="2" type="noConversion"/>
  </si>
  <si>
    <t>四川汇宇</t>
    <phoneticPr fontId="2" type="noConversion"/>
  </si>
  <si>
    <t>100mg*1</t>
    <phoneticPr fontId="2" type="noConversion"/>
  </si>
  <si>
    <t>礼来 14.87%</t>
    <phoneticPr fontId="2" type="noConversion"/>
  </si>
  <si>
    <t>L01：抗肿瘤剂/ L01B ：抗代谢物</t>
    <phoneticPr fontId="2" type="noConversion"/>
  </si>
  <si>
    <t>500mg*1</t>
    <phoneticPr fontId="2" type="noConversion"/>
  </si>
  <si>
    <t>氟比洛芬酯</t>
    <phoneticPr fontId="2" type="noConversion"/>
  </si>
  <si>
    <t>50mg/5ml*</t>
    <phoneticPr fontId="2" type="noConversion"/>
  </si>
  <si>
    <t>北京泰德</t>
    <phoneticPr fontId="2" type="noConversion"/>
  </si>
  <si>
    <t>50mg/5ml*5</t>
    <phoneticPr fontId="2" type="noConversion"/>
  </si>
  <si>
    <t>原研国内未上市</t>
  </si>
  <si>
    <t>N02 ：止痛药/N02B：非麻醉性止痛药和退烧药</t>
    <phoneticPr fontId="2" type="noConversion"/>
  </si>
  <si>
    <t>盐酸右美托咪定</t>
    <phoneticPr fontId="2" type="noConversion"/>
  </si>
  <si>
    <t>0.2mg/2ml*</t>
    <phoneticPr fontId="2" type="noConversion"/>
  </si>
  <si>
    <t>扬子江药业集团</t>
    <phoneticPr fontId="2" type="noConversion"/>
  </si>
  <si>
    <t>0.2mg/2ml*4</t>
    <phoneticPr fontId="2" type="noConversion"/>
  </si>
  <si>
    <t>N01：麻醉剂 /N01A ：麻醉剂，全身性</t>
    <phoneticPr fontId="2" type="noConversion"/>
  </si>
  <si>
    <t>0.5g*</t>
    <phoneticPr fontId="2" type="noConversion"/>
  </si>
  <si>
    <t>海南普利</t>
    <phoneticPr fontId="2" type="noConversion"/>
  </si>
  <si>
    <t>辉瑞 20.45%</t>
    <phoneticPr fontId="2" type="noConversion"/>
  </si>
  <si>
    <t>阿派沙班口服常释剂型</t>
  </si>
  <si>
    <t>阿扎胞苷注射剂</t>
  </si>
  <si>
    <t>氨基葡萄糖口服常释剂型</t>
  </si>
  <si>
    <t>氨溴索口服常释剂型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</si>
  <si>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</si>
  <si>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</si>
  <si>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</si>
  <si>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</si>
  <si>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</si>
  <si>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</si>
  <si>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</si>
  <si>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</si>
  <si>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</si>
  <si>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非那雄胺口服常释剂型</t>
  </si>
  <si>
    <t>氟西汀口服常释剂型</t>
  </si>
  <si>
    <t>枸櫞酸西地那非片</t>
  </si>
  <si>
    <t>枸橼酸西地那非片</t>
  </si>
  <si>
    <t>甲钴胺口服常释剂型</t>
  </si>
  <si>
    <t>卡培他滨口服常释剂型</t>
  </si>
  <si>
    <t>卡托普利口服常释剂型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</si>
  <si>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</si>
  <si>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</si>
  <si>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</si>
  <si>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</si>
  <si>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</si>
  <si>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</si>
  <si>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</si>
  <si>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</si>
  <si>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</si>
  <si>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</si>
  <si>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</si>
  <si>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</si>
  <si>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坦洛新(坦索罗辛)缓释控释剂型</t>
  </si>
  <si>
    <t>替格瑞洛口服常释剂型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</si>
  <si>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</si>
  <si>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</si>
  <si>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</si>
  <si>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</si>
  <si>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</si>
  <si>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</si>
  <si>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盐酸达泊西汀片</t>
  </si>
  <si>
    <t>依托考昔口服常释剂型</t>
  </si>
  <si>
    <t>乙胺丁醇口服常释剂型</t>
  </si>
  <si>
    <t>右佐匹克隆口服常释剂型</t>
  </si>
  <si>
    <t>左乙拉西坦口服液体剂</t>
  </si>
  <si>
    <t>左乙拉西坦注射用浓溶液</t>
  </si>
  <si>
    <t>阿莫西林颗粒剂</t>
  </si>
  <si>
    <t>利奈唑胺口服常释剂型</t>
  </si>
  <si>
    <t>莫西沙星氯化钠注射剂</t>
  </si>
  <si>
    <t>左氧氟沙星滴眼剂</t>
  </si>
  <si>
    <t>环丙沙星口服常释剂型</t>
  </si>
  <si>
    <t>头孢地尼口服常释剂型</t>
  </si>
  <si>
    <t>头孢克洛口服常释剂型</t>
  </si>
  <si>
    <t>克拉霉素口服常释剂型</t>
  </si>
  <si>
    <t>1mg</t>
  </si>
  <si>
    <t>2.5mg</t>
  </si>
  <si>
    <t>100mg</t>
  </si>
  <si>
    <t>250mg</t>
  </si>
  <si>
    <t>750mg</t>
  </si>
  <si>
    <t>30mg</t>
  </si>
  <si>
    <t>5mg</t>
  </si>
  <si>
    <t>10mg</t>
  </si>
  <si>
    <t>20mg</t>
  </si>
  <si>
    <t>300mg</t>
  </si>
  <si>
    <t>200mg</t>
  </si>
  <si>
    <t>500mg</t>
  </si>
  <si>
    <t>40mg</t>
  </si>
  <si>
    <t>25mg</t>
  </si>
  <si>
    <t>50mg</t>
  </si>
  <si>
    <t>500ug</t>
  </si>
  <si>
    <t>12.5mg</t>
  </si>
  <si>
    <t>4mg</t>
  </si>
  <si>
    <t>500mg:4mg</t>
  </si>
  <si>
    <t>2mg</t>
  </si>
  <si>
    <t>0.2mg</t>
  </si>
  <si>
    <t>90mg</t>
  </si>
  <si>
    <t>80mg</t>
  </si>
  <si>
    <t>160mg</t>
  </si>
  <si>
    <t>60mg</t>
  </si>
  <si>
    <t>120mg</t>
  </si>
  <si>
    <t>3mg</t>
  </si>
  <si>
    <t>150ml:15g</t>
  </si>
  <si>
    <t>5ml:500mg</t>
  </si>
  <si>
    <t>125mg</t>
  </si>
  <si>
    <t>600mg</t>
  </si>
  <si>
    <t>250ml:400mg</t>
  </si>
  <si>
    <t>5ml:24.4mg</t>
  </si>
  <si>
    <t>杭州中美华东制药有限公司</t>
  </si>
  <si>
    <t>阿斯利康制药</t>
  </si>
  <si>
    <t>江苏嘉逸医药有限公司</t>
  </si>
  <si>
    <t>江西青峰药业有限公司</t>
  </si>
  <si>
    <t>正大天晴药业集团股份有限</t>
  </si>
  <si>
    <t>百时美施贵宝制药</t>
  </si>
  <si>
    <t>新基医药</t>
  </si>
  <si>
    <t>浙江诚意药业股份有限公司</t>
  </si>
  <si>
    <t>江苏正大清江制药有限公司</t>
  </si>
  <si>
    <t>意大利罗达制药集团</t>
  </si>
  <si>
    <t>山东裕欣药业有限公司</t>
  </si>
  <si>
    <t>山西仟源医药集团股份有限</t>
  </si>
  <si>
    <t>上海信谊天平药业有限公司</t>
  </si>
  <si>
    <t>勃林格殷格翰制药</t>
  </si>
  <si>
    <t>江苏恒瑞医药股份有限公司</t>
    <phoneticPr fontId="2" type="noConversion"/>
  </si>
  <si>
    <t>广东东阳光药业有限公司</t>
  </si>
  <si>
    <t>河北龙海药业有限公司</t>
  </si>
  <si>
    <t>礼来制药</t>
  </si>
  <si>
    <t>山东罗欣药业集团股份有限</t>
  </si>
  <si>
    <t>海南海灵化学制药有限公司</t>
  </si>
  <si>
    <t>鲁南制药集团</t>
  </si>
  <si>
    <t>扬子江药业集团有限公司</t>
    <phoneticPr fontId="2" type="noConversion"/>
  </si>
  <si>
    <t>阿斯利康制药有限公司</t>
    <phoneticPr fontId="2" type="noConversion"/>
  </si>
  <si>
    <t>珠海润都制药股份有限公司</t>
  </si>
  <si>
    <t>南京易亨制药有限公司</t>
  </si>
  <si>
    <t>中美天津史克制药有限公司</t>
  </si>
  <si>
    <t>黑龙江诺捷制药有限责任公
司</t>
  </si>
  <si>
    <t>河北康芝制药有限公司</t>
  </si>
  <si>
    <t>哈药集团世一堂制药厂</t>
  </si>
  <si>
    <t>浙江康恩贝制药股份有限公</t>
  </si>
  <si>
    <t>扬子江药业集团江苏制药股</t>
  </si>
  <si>
    <t>海南赞邦制药有限公司</t>
  </si>
  <si>
    <t>海南普利制药股份有限公司</t>
  </si>
  <si>
    <t>深圳信立泰药业股份有限公</t>
  </si>
  <si>
    <t>默沙东制药</t>
  </si>
  <si>
    <t>华东医药(西安)博华制药有限</t>
  </si>
  <si>
    <t>四川维奥制药有限公司</t>
  </si>
  <si>
    <t>辅仁药业集团有限公司</t>
  </si>
  <si>
    <t>西安杨森制药有限公司</t>
  </si>
  <si>
    <t>天方药业有限公司</t>
  </si>
  <si>
    <t>北京万辉双鹤药业有限责任</t>
  </si>
  <si>
    <t>石家庄市华新药业有限责任</t>
  </si>
  <si>
    <t>江苏德源药业股份有限公司</t>
  </si>
  <si>
    <t>南京亿华药业有限公司</t>
  </si>
  <si>
    <t>广东赛康制药厂有限公司</t>
  </si>
  <si>
    <t>悦康药业集团股份有限公司</t>
  </si>
  <si>
    <t>美罗药业股份有限公司</t>
  </si>
  <si>
    <t>山东凤凰制药股份有限公司</t>
  </si>
  <si>
    <t>山西华元医药生物技术有限
公司</t>
  </si>
  <si>
    <t>上海宣泰医药科技有限公司</t>
  </si>
  <si>
    <t>上海上药信谊药厂有限公司</t>
  </si>
  <si>
    <t>青岛黄海制药有限责任公司</t>
  </si>
  <si>
    <t>默克制药</t>
  </si>
  <si>
    <t>青岛百洋制药有限公司</t>
  </si>
  <si>
    <t>重庆科瑞制药(集团)有限</t>
  </si>
  <si>
    <t>北京京丰制药集团有限公司</t>
  </si>
  <si>
    <t>蓬莱诺康药业有限公司</t>
  </si>
  <si>
    <t>石家庄以岭药业股份有限公</t>
  </si>
  <si>
    <t>河北天成药业股份有限公司</t>
  </si>
  <si>
    <t>江苏苏中药业集团股份有限</t>
  </si>
  <si>
    <t>贵州天安药业股份有限公司</t>
  </si>
  <si>
    <t>天津中新药业集团股份有限</t>
  </si>
  <si>
    <t>深圳市中联制药有限公司</t>
  </si>
  <si>
    <t>上海衡山药业有限公司</t>
  </si>
  <si>
    <t>北京利龄恒泰药业有限公司</t>
  </si>
  <si>
    <t>深圳海王药业有限公司</t>
  </si>
  <si>
    <t>吉林金恒制药股份有限公司</t>
  </si>
  <si>
    <t>昆山培力药品有限公司</t>
  </si>
  <si>
    <t>哈药集团制药六厂</t>
  </si>
  <si>
    <t>常州兰陵制药有限公司</t>
  </si>
  <si>
    <t>中美上海施贵宝</t>
  </si>
  <si>
    <t>迪沙药业集团有限公司</t>
  </si>
  <si>
    <t>郑州泰丰制药有限公司</t>
  </si>
  <si>
    <t>上海上药信谊药厂有限公司</t>
    <phoneticPr fontId="2" type="noConversion"/>
  </si>
  <si>
    <t>重庆希尔安药业有限公司</t>
    <phoneticPr fontId="2" type="noConversion"/>
  </si>
  <si>
    <t>帝人株式会社</t>
  </si>
  <si>
    <t>杭州朱养心药业有限公司</t>
  </si>
  <si>
    <t>扬子江药业集团四川海蓉药</t>
  </si>
  <si>
    <t>杭州康恩贝制药有限公司</t>
  </si>
  <si>
    <t>湖北舒邦药业有限公司</t>
  </si>
  <si>
    <t>上海上药中西制药有限公司</t>
  </si>
  <si>
    <t>广州白云山医药集团股份有限公司白云山制药总厂</t>
    <phoneticPr fontId="2" type="noConversion"/>
  </si>
  <si>
    <t>江苏亚邦爱普森药业有限公司</t>
    <phoneticPr fontId="2" type="noConversion"/>
  </si>
  <si>
    <t>辉瑞制药</t>
  </si>
  <si>
    <t>广州白云山医药集团股份有</t>
  </si>
  <si>
    <t>广州白云山医药集团股份有
限公司白云山制药总厂</t>
  </si>
  <si>
    <t>卫材药业</t>
  </si>
  <si>
    <t>扬子江药业集团南京海陵药业有限公司</t>
    <phoneticPr fontId="2" type="noConversion"/>
  </si>
  <si>
    <t>罗氏制药</t>
  </si>
  <si>
    <t>开封制药(集团)有限公司</t>
  </si>
  <si>
    <t>湖南汉森制药股份有限公司</t>
  </si>
  <si>
    <t>山西振东安特生物制药有限</t>
  </si>
  <si>
    <t>常州制药厂有限公司</t>
  </si>
  <si>
    <t>上海旭东海普药业有限公司</t>
  </si>
  <si>
    <t>合肥英太制药有限公司</t>
  </si>
  <si>
    <t>苏州第壹制药有限公司</t>
  </si>
  <si>
    <t>湖南洞庭药业股份有限公司</t>
    <phoneticPr fontId="2" type="noConversion"/>
  </si>
  <si>
    <t>合肥英太制药有限公司</t>
    <phoneticPr fontId="2" type="noConversion"/>
  </si>
  <si>
    <t>石家庄龙泽制药股份有限公</t>
  </si>
  <si>
    <t>ViiV医疗保健</t>
  </si>
  <si>
    <t>安徽贝克生物制药有限公司</t>
  </si>
  <si>
    <t>诺华制药</t>
  </si>
  <si>
    <t>江苏恩华药业股份有限公司</t>
  </si>
  <si>
    <t>万邦德制药集团股份有限公</t>
  </si>
  <si>
    <t>安徽华辰制药有限公司</t>
  </si>
  <si>
    <t>灵北制药</t>
  </si>
  <si>
    <t>齐鲁制药(海南)有限公司</t>
  </si>
  <si>
    <t>杭州民生滨江制药有限公司</t>
  </si>
  <si>
    <t>扬子江药业集团南京海陵药</t>
  </si>
  <si>
    <t>鲁南贝特制药有限公司</t>
  </si>
  <si>
    <t>默沙东制药</t>
    <phoneticPr fontId="2" type="noConversion"/>
  </si>
  <si>
    <t>苏州吴淞江制药有限公司</t>
  </si>
  <si>
    <t>南京长澳制药有限公司</t>
  </si>
  <si>
    <t>深圳信立泰药业股份有限公司</t>
    <phoneticPr fontId="2" type="noConversion"/>
  </si>
  <si>
    <t>江苏万邦生化医药集团有限责任公司</t>
    <phoneticPr fontId="2" type="noConversion"/>
  </si>
  <si>
    <t>兴和株式会社</t>
  </si>
  <si>
    <t>江苏万邦生化医药集团有限</t>
  </si>
  <si>
    <t>河北仁合益康药业有限公司</t>
  </si>
  <si>
    <t>石家庄四药有限公司</t>
  </si>
  <si>
    <t>比利时杨森制药有限公司</t>
  </si>
  <si>
    <t>江苏昊中医药集团有限公司</t>
  </si>
  <si>
    <t>瑞阳制药有限公司</t>
  </si>
  <si>
    <t>远大医药(中国)有限公司</t>
  </si>
  <si>
    <t>涿州东乐制药有限公司</t>
  </si>
  <si>
    <t>施维雅制药</t>
  </si>
  <si>
    <t>杭州民生滨江制药有限公司
上海安必生制药技术有限公</t>
  </si>
  <si>
    <t>安斯泰来制药</t>
  </si>
  <si>
    <t>上海汇伦江苏药业有限公司</t>
  </si>
  <si>
    <t>扬子江药业集团广州海瑞药</t>
  </si>
  <si>
    <t>南京优科制药有限公司</t>
  </si>
  <si>
    <t>南京先声东元制药有限公司</t>
  </si>
  <si>
    <t>扬子江药业集团江苏紫龙药业有限公司</t>
    <phoneticPr fontId="2" type="noConversion"/>
  </si>
  <si>
    <t>辉瑞制药</t>
    <phoneticPr fontId="2" type="noConversion"/>
  </si>
  <si>
    <t>扬子江药业集团四川海蓉药</t>
    <phoneticPr fontId="2" type="noConversion"/>
  </si>
  <si>
    <t>南京优科制药有限公司</t>
    <phoneticPr fontId="2" type="noConversion"/>
  </si>
  <si>
    <t>北京泰德制药股份有限公司</t>
    <phoneticPr fontId="2" type="noConversion"/>
  </si>
  <si>
    <t>湖北广济药业股份有限公司</t>
  </si>
  <si>
    <t>东北制药集团沈阳第一制药有限公司</t>
    <phoneticPr fontId="2" type="noConversion"/>
  </si>
  <si>
    <t>安徽环球药业股份有限公司</t>
  </si>
  <si>
    <t>新乡市常乐制药有限责任公</t>
  </si>
  <si>
    <t>成都利尔药业有限公司</t>
  </si>
  <si>
    <t>江苏吴中医药集团有限公司</t>
  </si>
  <si>
    <t>新华制药(高密)有限公司</t>
  </si>
  <si>
    <t>苏州中化药品工业有限公司</t>
  </si>
  <si>
    <t>优时比制药</t>
  </si>
  <si>
    <t>天大药业(珠海)有限公司</t>
  </si>
  <si>
    <t>乐普恒久远药业有限公司</t>
  </si>
  <si>
    <t>湖南千金湘江药业股份有限</t>
  </si>
  <si>
    <t>山东华铂凯盛生物科技有限公司</t>
    <phoneticPr fontId="2" type="noConversion"/>
  </si>
  <si>
    <t>美纳里尼集团</t>
  </si>
  <si>
    <t>烟台鲁银药业有限公司</t>
  </si>
  <si>
    <t>成都苑东生物制药股份有限</t>
  </si>
  <si>
    <t>成都苑东生物制药股份有限公司</t>
    <phoneticPr fontId="2" type="noConversion"/>
  </si>
  <si>
    <t>成都康弘药业集团股份有限</t>
  </si>
  <si>
    <t>江苏天士力帝益药业有限公</t>
  </si>
  <si>
    <t>重庆圣华曦药业股份有限公司</t>
    <phoneticPr fontId="2" type="noConversion"/>
  </si>
  <si>
    <t>健民集团叶开泰国药(随州)有限公司</t>
    <phoneticPr fontId="2" type="noConversion"/>
  </si>
  <si>
    <t>济川药业集团有限公司</t>
  </si>
  <si>
    <t>海南先声药业有限公司</t>
  </si>
  <si>
    <t>天津红日药业股份有限公司</t>
  </si>
  <si>
    <t>海南爱科制药有限公司</t>
  </si>
  <si>
    <t>中山万汉制药有限公司</t>
  </si>
  <si>
    <t>参天制药株式会社</t>
  </si>
  <si>
    <t>江苏晨牌药业集团股份有限公司</t>
    <phoneticPr fontId="2" type="noConversion"/>
  </si>
  <si>
    <t>国药集团致君(深圳)制药</t>
  </si>
  <si>
    <t>成都倍特药业股份有限公司</t>
  </si>
  <si>
    <t>LTL Pharma Co.,Ltd.</t>
  </si>
  <si>
    <t>广州南新制药有限公司</t>
  </si>
  <si>
    <t>深圳立健药业有限公司</t>
  </si>
  <si>
    <t>苏州西克罗制药有限公司</t>
  </si>
  <si>
    <t>上海现代制药股份有限公司</t>
  </si>
  <si>
    <t>浙江贝得药业有限公司</t>
  </si>
  <si>
    <t>雅培制药</t>
  </si>
  <si>
    <t>否</t>
    <phoneticPr fontId="2" type="noConversion"/>
  </si>
  <si>
    <t>奥美拉唑口服常释剂型</t>
    <phoneticPr fontId="2" type="noConversion"/>
  </si>
  <si>
    <t>是</t>
    <phoneticPr fontId="2" type="noConversion"/>
  </si>
  <si>
    <t>阿那曲唑口服常释剂型</t>
    <phoneticPr fontId="2" type="noConversion"/>
  </si>
  <si>
    <t>北京、天津、上海、浙江、湖北、湖南、贵州、甘肃、青海</t>
    <phoneticPr fontId="2" type="noConversion"/>
  </si>
  <si>
    <t>内蒙古、江西、山东、广东、云南、西藏、陕西、新疆（含兵团）</t>
    <phoneticPr fontId="2" type="noConversion"/>
  </si>
  <si>
    <t>山西、安徽、福建、河南、海南、重庆、四川</t>
    <phoneticPr fontId="2" type="noConversion"/>
  </si>
  <si>
    <t>河北、辽宁、吉林、黑龙江、江苏、广西、宁夏</t>
    <phoneticPr fontId="2" type="noConversion"/>
  </si>
  <si>
    <t>上海、湖北、湖南、四川、云南、青海、宁夏</t>
  </si>
  <si>
    <t>北京、山西、内蒙古、黑龙江、江苏、安徽、河南、海南</t>
    <phoneticPr fontId="2" type="noConversion"/>
  </si>
  <si>
    <t>天津、浙江、江西、广东、贵州、西藏、陕西、甘肃、新疆（含兵团）</t>
    <phoneticPr fontId="2" type="noConversion"/>
  </si>
  <si>
    <t>河北、辽宁、吉林、福建、山东、广西、重庆</t>
    <phoneticPr fontId="2" type="noConversion"/>
  </si>
  <si>
    <t>四川汇宇制药有限公司</t>
    <phoneticPr fontId="2" type="noConversion"/>
  </si>
  <si>
    <t>天津、河北、内蒙古、上海、福建、山东、河南、湖南、广东、广西、海南、四川、贵州、云南、甘肃、青海</t>
    <phoneticPr fontId="2" type="noConversion"/>
  </si>
  <si>
    <t>北京、山西、辽宁、吉林、黑龙江、江苏、浙江、安徽、江西、湖北、重庆、西藏、陕西、宁夏、新疆（含兵团）</t>
    <phoneticPr fontId="2" type="noConversion"/>
  </si>
  <si>
    <t>意大利罗达制药集团</t>
    <phoneticPr fontId="2" type="noConversion"/>
  </si>
  <si>
    <t>澳美制药厂</t>
  </si>
  <si>
    <t>北京、天津、上海、广西、重庆、四川、贵州、陕西、青海</t>
  </si>
  <si>
    <t>吉林、黑龙江、浙江、福建、江西、河南、湖南、西藏</t>
  </si>
  <si>
    <t>内蒙古、江苏、安徽、山东、湖北、甘肃、新疆（含兵团）</t>
  </si>
  <si>
    <t>河北、山西、辽宁、广东、海南、云南、宁夏</t>
  </si>
  <si>
    <t>澳美制药厂</t>
    <phoneticPr fontId="2" type="noConversion"/>
  </si>
  <si>
    <t>河北、辽宁、黑龙江、江苏、安徽、山东、湖北、湖南、四川、甘肃、宁夏</t>
    <phoneticPr fontId="2" type="noConversion"/>
  </si>
  <si>
    <t>北京、山西、内蒙古、吉林、浙江、福建、江西、广东、陕西、青海</t>
    <phoneticPr fontId="2" type="noConversion"/>
  </si>
  <si>
    <t>天津、上海、河南、广西、海南、重庆、贵州、云南、西藏、新疆（含兵团）</t>
    <phoneticPr fontId="2" type="noConversion"/>
  </si>
  <si>
    <t>浙江华海药业股份有限公司</t>
    <phoneticPr fontId="2" type="noConversion"/>
  </si>
  <si>
    <t>北京、辽宁、吉林、江苏、江西、广东、重庆、四川、宁夏</t>
  </si>
  <si>
    <t>天津、上海、河南、湖北、湖南、海南、西藏、新疆（含兵团）</t>
  </si>
  <si>
    <t>山西、安徽、山东、广西、贵州、陕西、青海</t>
  </si>
  <si>
    <t>河北、内蒙古、黑龙江、浙江、福建、云南、甘肃</t>
  </si>
  <si>
    <t>河北、辽宁、安徽、福建、山东、河南、湖北、湖南、广东、重庆
、四川、云南、西藏、陕西、新疆（含兵团）</t>
  </si>
  <si>
    <t>北京、天津、山西、内蒙古、吉林、黑龙江、上海、江苏、浙江、江西、广西、海南、贵州、甘肃、青海、宁夏</t>
    <phoneticPr fontId="2" type="noConversion"/>
  </si>
  <si>
    <t>辽宁、吉林、上海、江苏、江西、海南、重庆、四川、贵州</t>
  </si>
  <si>
    <t>内蒙古、河南、广东、广西、云南、西藏、甘肃、宁夏</t>
  </si>
  <si>
    <t>北京、河北、黑龙江、浙江、安徽、福建、新疆（含兵团）</t>
  </si>
  <si>
    <t>天津、山西、山东、湖北、湖南、陕西、青海</t>
  </si>
  <si>
    <t>山西、辽宁、吉林、黑龙江、山东、河南、湖北、广西、宁夏</t>
    <phoneticPr fontId="2" type="noConversion"/>
  </si>
  <si>
    <t>天津、上海、浙江、安徽、江西、湖南、广东、西藏</t>
    <phoneticPr fontId="2" type="noConversion"/>
  </si>
  <si>
    <t>河北、内蒙古、福建、海南、四川、甘肃、新疆（含兵团）</t>
    <phoneticPr fontId="2" type="noConversion"/>
  </si>
  <si>
    <t>北京、江苏、重庆、贵州、云南、陕西、青海</t>
    <phoneticPr fontId="2" type="noConversion"/>
  </si>
  <si>
    <t>天津、河北、山西、江苏、安徽、河南、湖北、湖南、重庆、四川
、西藏、甘肃、青海、宁夏、新疆（含兵团）</t>
  </si>
  <si>
    <t>北京、内蒙古、辽宁、吉林、黑龙江、上海、浙江、福建、江西、山东、广东、广西、海南、贵州、云南、陕西</t>
    <phoneticPr fontId="2" type="noConversion"/>
  </si>
  <si>
    <t>北京、河北、内蒙古、安徽、福建、江西、山东、河南、陕西、青海、新疆（含兵团）</t>
    <phoneticPr fontId="2" type="noConversion"/>
  </si>
  <si>
    <t>黑龙江、上海、江苏、湖北、海南、重庆、四川、贵州、甘肃、宁夏</t>
    <phoneticPr fontId="2" type="noConversion"/>
  </si>
  <si>
    <t>天津、山西、辽宁、吉林、浙江、湖南、广东、广西、云南、西藏</t>
    <phoneticPr fontId="2" type="noConversion"/>
  </si>
  <si>
    <t>辽宁、吉林、安徽、福建、河南</t>
  </si>
  <si>
    <t>内蒙古、黑龙江、上海、湖南</t>
  </si>
  <si>
    <t>北京、山东、海南、甘肃</t>
  </si>
  <si>
    <t>天津、广西、四川、宁夏</t>
  </si>
  <si>
    <t>河北、山西、重庆、青海</t>
  </si>
  <si>
    <t>浙江、江西、云南、西藏</t>
  </si>
  <si>
    <t>湖北、广东、贵州</t>
  </si>
  <si>
    <t>江苏、陕西、新疆（含兵团）</t>
    <phoneticPr fontId="2" type="noConversion"/>
  </si>
  <si>
    <t>江苏、江西、甘肃</t>
  </si>
  <si>
    <t>天津、海南、重庆、四川、贵州</t>
  </si>
  <si>
    <t>内蒙古、上海、广东、新疆（含兵团）</t>
  </si>
  <si>
    <t>黑龙江、浙江、河南、陕西</t>
  </si>
  <si>
    <t>辽宁、福建、山东、宁夏</t>
  </si>
  <si>
    <t>北京、吉林、湖北、青海</t>
  </si>
  <si>
    <t>山西、安徽、湖南、西藏</t>
  </si>
  <si>
    <t>河北、广西、云南</t>
  </si>
  <si>
    <t>江苏万邦生化医药集团有限责任公司</t>
  </si>
  <si>
    <t>江苏万邦生化医药集团有限责任公司</t>
    <phoneticPr fontId="2" type="noConversion"/>
  </si>
  <si>
    <t>辽宁、吉林、黑龙江、江苏、浙江、山东、广东、广西、海南、重庆、四川</t>
    <phoneticPr fontId="2" type="noConversion"/>
  </si>
  <si>
    <t>天津、内蒙古、上海、福建、河南、湖南、贵州、云南、青海、新疆（含兵团）</t>
    <phoneticPr fontId="2" type="noConversion"/>
  </si>
  <si>
    <t>北京、河北、山西、安徽、江西、湖北、西藏、陕西、甘肃、宁夏</t>
    <phoneticPr fontId="2" type="noConversion"/>
  </si>
  <si>
    <t>天津、河北、辽宁、吉林、黑龙江、上海、浙江、福建、河南、广东、广西、重庆、四川、云南、西藏、新疆（含兵团）</t>
    <phoneticPr fontId="2" type="noConversion"/>
  </si>
  <si>
    <t>北京、山西、内蒙古、江苏、安徽、江西、山东、湖北、湖南、海南、贵州、陕西、甘肃、青海、宁夏</t>
    <phoneticPr fontId="2" type="noConversion"/>
  </si>
  <si>
    <t>河北、黑龙江、上海、浙江、福建、陕西</t>
  </si>
  <si>
    <t>辽宁、江苏、湖南、重庆、宁夏</t>
  </si>
  <si>
    <t>山西、山东、河南、海南、甘肃</t>
  </si>
  <si>
    <t>吉林、安徽、广东、云南、新疆（含兵团）</t>
  </si>
  <si>
    <t>北京、内蒙古、江西、湖北、青海</t>
  </si>
  <si>
    <t>天津、广西、四川、贵州、西藏</t>
  </si>
  <si>
    <t>北京、天津、山西、内蒙古、黑龙江、上海、安徽、福建、山东、湖北、广东、四川、云南、甘肃、青海、新疆（含兵团）</t>
    <phoneticPr fontId="2" type="noConversion"/>
  </si>
  <si>
    <t>河北、辽宁、吉林、江苏、浙江、江西、河南、湖南、广西、海南、重庆、贵州、西藏、陕西、宁夏</t>
    <phoneticPr fontId="2" type="noConversion"/>
  </si>
  <si>
    <t>北京、天津、河北、山西、内蒙古、辽宁、吉林、黑龙江、上海、江苏、浙江、安徽、福建、江西、山东、河南、湖北、湖南、广东、广西、海南、重庆、四川、贵州、云南、西藏、陕西、甘肃、青海、宁夏、新疆（含兵团）</t>
    <phoneticPr fontId="2" type="noConversion"/>
  </si>
  <si>
    <t>北京、天津、辽宁、黑龙江、上海、江苏、浙江、湖北、海南、重庆、四川、贵州、陕西、甘肃、青海、新疆（含兵团）</t>
    <phoneticPr fontId="2" type="noConversion"/>
  </si>
  <si>
    <t>河北、山西、内蒙古、吉林、安徽、福建、江西、山东、河南、湖南、广东、广西、云南、西藏、宁夏</t>
    <phoneticPr fontId="2" type="noConversion"/>
  </si>
  <si>
    <t>山西、内蒙古、辽宁、江苏、浙江、福建、江西、山东、河南、湖北、海南、四川、陕西、甘肃、青海、新疆（含兵团）</t>
    <phoneticPr fontId="2" type="noConversion"/>
  </si>
  <si>
    <t>北京、天津、河北、吉林、黑龙江、上海、安徽、湖南、广东、广西、重庆、贵州、云南、西藏、宁夏</t>
    <phoneticPr fontId="2" type="noConversion"/>
  </si>
  <si>
    <t>湖南、重庆、四川、云南、青海</t>
  </si>
  <si>
    <t>浙江、安徽、湖北、宁夏</t>
  </si>
  <si>
    <t>天津、河北、上海、广西</t>
  </si>
  <si>
    <t>山西、江西、河南、海南</t>
  </si>
  <si>
    <t>北京、吉林、山东、新疆（含兵团）</t>
  </si>
  <si>
    <t>黑龙江、江苏、西藏、甘肃</t>
  </si>
  <si>
    <t>内蒙古、广东、陕西</t>
  </si>
  <si>
    <t>辽宁、福建、贵州</t>
  </si>
  <si>
    <t>天津、河北、江苏、湖北、广东、广西、云南、陕西、甘肃、青海</t>
  </si>
  <si>
    <t>山西、内蒙古、辽宁、上海、浙江、安徽、海南、四川、西藏、宁夏、新疆（含兵团）</t>
    <phoneticPr fontId="2" type="noConversion"/>
  </si>
  <si>
    <t>北京、吉林、黑龙江、福建、江西、山东、河南、湖南、重庆、贵州</t>
    <phoneticPr fontId="2" type="noConversion"/>
  </si>
  <si>
    <t>北京、河北、辽宁、吉林、上海、江西、山东、河南、湖北、广东
、重庆、云南、陕西、甘肃、青海、宁夏</t>
  </si>
  <si>
    <t>天津、山西、内蒙古、黑龙江、江苏、浙江、安徽、福建、湖南、广西、海南、四川、贵州、西藏、新疆（含兵团）</t>
    <phoneticPr fontId="2" type="noConversion"/>
  </si>
  <si>
    <t>北京、天津、河北、山西、吉林、黑龙江、江苏、安徽、江西、山东、湖南、广东、重庆、贵州、陕西、青海</t>
    <phoneticPr fontId="2" type="noConversion"/>
  </si>
  <si>
    <t>内蒙古、辽宁、上海、浙江、福建、河南、湖北、广西、海南、四川、云南、西藏、甘肃、宁夏、新疆（含兵团）</t>
    <phoneticPr fontId="2" type="noConversion"/>
  </si>
  <si>
    <t>北京、河北、山西、内蒙古、江苏、安徽、山东、湖南、青海</t>
  </si>
  <si>
    <t>辽宁、黑龙江、上海、海南、四川、西藏、陕西、新疆（含兵团）</t>
  </si>
  <si>
    <t>天津、浙江、河南、广西、重庆、云南、甘肃</t>
  </si>
  <si>
    <t>吉林、福建、江西、湖北、广东、贵州、宁夏</t>
  </si>
  <si>
    <t>河北、辽宁、江苏、安徽、广东、新疆（含兵团）</t>
  </si>
  <si>
    <t>浙江、湖南、广西、甘肃、宁夏</t>
  </si>
  <si>
    <t>吉林、上海、四川、贵州、云南</t>
  </si>
  <si>
    <t>黑龙江、福建、江西、山东、重庆</t>
  </si>
  <si>
    <t>天津、内蒙古、河南、陕西、青海</t>
  </si>
  <si>
    <t>北京、山西、湖北、海南、西藏</t>
  </si>
  <si>
    <t>天津、河北、吉林、黑龙江、上海、江苏、江西、山东、海南、四川、陕西</t>
    <phoneticPr fontId="2" type="noConversion"/>
  </si>
  <si>
    <t>山西、内蒙古、辽宁、安徽、河南、湖北、广东、重庆、甘肃、青海</t>
    <phoneticPr fontId="2" type="noConversion"/>
  </si>
  <si>
    <t>北京、浙江、福建、湖南、广西、贵州、云南、西藏、宁夏、新疆（含兵团）</t>
    <phoneticPr fontId="2" type="noConversion"/>
  </si>
  <si>
    <t>北京、辽宁、上海、安徽、山东、广西、四川、云南、西藏</t>
  </si>
  <si>
    <t>天津、河北、湖北、广东、贵州、陕西、青海、新疆（含兵团）</t>
  </si>
  <si>
    <t>山西、吉林、黑龙江、福建、江西、湖南、甘肃</t>
  </si>
  <si>
    <t>内蒙古、江苏、浙江、河南、海南、重庆、宁夏</t>
  </si>
  <si>
    <t>天津、内蒙古、黑龙江、浙江、安徽、福建、河南、海南、贵州、新疆（含兵团）</t>
    <phoneticPr fontId="2" type="noConversion"/>
  </si>
  <si>
    <t>辽宁、上海、江苏、江西、湖北、广东、云南、陕西、甘肃、青海、宁夏</t>
    <phoneticPr fontId="2" type="noConversion"/>
  </si>
  <si>
    <t>北京、河北、山西、吉林、山东、湖南、广西、重庆、四川、西藏</t>
    <phoneticPr fontId="2" type="noConversion"/>
  </si>
  <si>
    <t>内蒙古、浙江、安徽、河南、湖南、广西、贵州、西藏</t>
  </si>
  <si>
    <t>吉林、福建、江西、湖北、广东、海南、重庆</t>
  </si>
  <si>
    <t>天津、山西、辽宁、黑龙江、上海、云南、宁夏</t>
  </si>
  <si>
    <t>北京、河北、江苏、山东、四川、陕西、甘肃、青海、新疆（含兵团）</t>
    <phoneticPr fontId="2" type="noConversion"/>
  </si>
  <si>
    <t>天津、山西、江苏、安徽、山东、云南、西藏、宁夏</t>
  </si>
  <si>
    <t>辽宁、吉林、上海、河南、重庆、贵州、陕西</t>
  </si>
  <si>
    <t>内蒙古、福建、湖北、湖南、广西、海南、甘肃</t>
  </si>
  <si>
    <t>北京、河北、黑龙江、浙江、江西、广东、四川、青海、新疆（含兵团）</t>
    <phoneticPr fontId="2" type="noConversion"/>
  </si>
  <si>
    <t>山西、内蒙古、辽宁、黑龙江、上海、江苏、浙江、安徽、江西、山东、河南、湖北、海南、贵州、云南、陕西</t>
    <phoneticPr fontId="2" type="noConversion"/>
  </si>
  <si>
    <t>北京、天津、河北、吉林、福建、湖南、广东、广西、重庆、四川、西藏、甘肃、青海、宁夏、新疆（含兵团）</t>
    <phoneticPr fontId="2" type="noConversion"/>
  </si>
  <si>
    <t>杭州民生滨江制药有限公司
上海安必生制药技术有限公</t>
    <phoneticPr fontId="2" type="noConversion"/>
  </si>
  <si>
    <t>黑龙江、上海、浙江、湖北、湖南、广西、重庆、甘肃、青海</t>
  </si>
  <si>
    <t>天津、山西、江苏、江西、山东、河南、西藏、宁夏</t>
  </si>
  <si>
    <t>北京、河北、吉林、安徽、四川、陕西、新疆（含兵团）</t>
  </si>
  <si>
    <t>内蒙古、辽宁、福建、广东、海南、贵州、云南</t>
  </si>
  <si>
    <t>碳酸氢钠口服常释剂型</t>
    <phoneticPr fontId="2" type="noConversion"/>
  </si>
  <si>
    <t>500mg</t>
    <phoneticPr fontId="2" type="noConversion"/>
  </si>
  <si>
    <t>天津力生制药股份有限公司</t>
  </si>
  <si>
    <t>广州康和药业有限公司</t>
  </si>
  <si>
    <t>福州海王福药制药有限公司</t>
  </si>
  <si>
    <t>河北、山西、辽宁、吉林、浙江、安徽、广东、四川、青海</t>
  </si>
  <si>
    <t>北京、天津、上海、江西、贵州、云南、西藏、宁夏</t>
  </si>
  <si>
    <t>内蒙古、黑龙江、福建、山东、河南、广西、新疆（含兵团）</t>
  </si>
  <si>
    <t>江苏、湖北、湖南、海南、重庆、陕西、甘肃</t>
  </si>
  <si>
    <t>湖南汉森制药股份有限公司</t>
    <phoneticPr fontId="2" type="noConversion"/>
  </si>
  <si>
    <t>广东新峰药业股份有限公司</t>
  </si>
  <si>
    <t>广东新峰药业股份有限公司</t>
    <phoneticPr fontId="2" type="noConversion"/>
  </si>
  <si>
    <t>北京、黑龙江、山东、河南、湖南、云南</t>
  </si>
  <si>
    <t>吉林、江苏、浙江、四川、新疆（含兵团）</t>
  </si>
  <si>
    <t>山西、安徽、广东、广西、宁夏</t>
  </si>
  <si>
    <t>天津、内蒙古、上海、福建、海南</t>
  </si>
  <si>
    <t>河北、辽宁、重庆、贵州、青海</t>
  </si>
  <si>
    <t>江西、湖北、西藏、陕西、甘肃</t>
  </si>
  <si>
    <t>山西、吉林、黑龙江、浙江、福建、山东、海南、陕西</t>
  </si>
  <si>
    <t>天津、河北、江苏、安徽、江西、广西、四川</t>
  </si>
  <si>
    <t>北京、辽宁、上海、湖北、重庆、云南、青海</t>
  </si>
  <si>
    <t>内蒙古、河南、湖南、广东、贵州、西藏、甘肃、宁夏、新疆（含兵团）</t>
    <phoneticPr fontId="2" type="noConversion"/>
  </si>
  <si>
    <t>山东裕欣药业有限公司
山东罗欣药业集团股份有限公司</t>
  </si>
  <si>
    <t>山东裕欣药业有限公司
山东罗欣药业集团股份有限公司</t>
    <phoneticPr fontId="2" type="noConversion"/>
  </si>
  <si>
    <t>安徽、福建、广东、海南、重庆、宁夏</t>
  </si>
  <si>
    <t>内蒙古、江苏、江西、河南、陕西</t>
  </si>
  <si>
    <t>河北、吉林、黑龙江、上海、湖北</t>
  </si>
  <si>
    <t>北京、浙江、湖南、西藏、甘肃</t>
  </si>
  <si>
    <t>天津、广西、四川、贵州、新疆（含兵团）</t>
  </si>
  <si>
    <t>山西、辽宁、山东、云南、青海</t>
  </si>
  <si>
    <t>北京、黑龙江、上海、江苏、浙江、江西、广东、广西、宁夏</t>
  </si>
  <si>
    <t>山西、内蒙古、安徽、福建、河南、海南、云南、西藏</t>
  </si>
  <si>
    <t>天津、河北、辽宁、吉林、重庆、四川、陕西</t>
  </si>
  <si>
    <t>山东、湖北、湖南、贵州、甘肃、青海、新疆（含兵团）</t>
  </si>
  <si>
    <t>北京、天津、河北、内蒙古、辽宁、上海、福建、河南、重庆、四川、云南、西藏、陕西、甘肃、宁夏、新疆（含兵团）</t>
    <phoneticPr fontId="2" type="noConversion"/>
  </si>
  <si>
    <t>山西、吉林、黑龙江、江苏、浙江、安徽、江西、山东、湖北、湖南、广东、广西、海南、贵州、青海</t>
    <phoneticPr fontId="2" type="noConversion"/>
  </si>
  <si>
    <t>河北、上海、江苏、广东、海南、重庆、陕西</t>
  </si>
  <si>
    <t>北京、吉林、福建、江西、云南、甘肃</t>
  </si>
  <si>
    <t>内蒙古、浙江、安徽、贵州、宁夏、新疆（含兵团）</t>
  </si>
  <si>
    <t>天津、辽宁、河南、湖南、四川、青海</t>
  </si>
  <si>
    <t>山西、黑龙江、山东、湖北、广西、西藏</t>
  </si>
  <si>
    <t>北京、江苏、山东、湖北、贵州、云南、新疆（含兵团）</t>
  </si>
  <si>
    <t>山西、辽宁、吉林、上海、福建、海南</t>
  </si>
  <si>
    <t>天津、黑龙江、浙江、安徽、重庆、宁夏</t>
  </si>
  <si>
    <t>河北、广东、广西、四川、陕西、青海</t>
  </si>
  <si>
    <t>内蒙古、江西、河南、湖南、西藏、甘肃</t>
  </si>
  <si>
    <t>北京、天津、山西、吉林、黑龙江、浙江、安徽、福建、河南、湖 北、广东、广西、重庆、四川、贵州、青海</t>
  </si>
  <si>
    <t>河北、内蒙古、辽宁、上海、江苏、江西、山东、湖南、海南、云 南、西藏、陕西、甘肃、宁夏、新疆（含兵团）</t>
  </si>
  <si>
    <t>北京、河北、山西、辽宁、吉林、浙江、福建、江西、山东、湖南
、广西、四川、西藏、宁夏、新疆（含兵团）</t>
  </si>
  <si>
    <t>天津、内蒙古、黑龙江、上海、江苏、安徽、河南、湖北、广东、海南、重庆、贵州、云南、陕西、甘肃、青海</t>
    <phoneticPr fontId="2" type="noConversion"/>
  </si>
  <si>
    <t>北京、天津、河北、山东、河南、湖北、广东、广西、海南、四川
、甘肃</t>
  </si>
  <si>
    <t>上海、浙江、福建、江西、贵州、云南、西藏、青海、宁夏、新疆
（含兵团）</t>
  </si>
  <si>
    <t>山西、内蒙古、辽宁、吉林、黑龙江、江苏、安徽、湖南、重庆、陕西</t>
    <phoneticPr fontId="2" type="noConversion"/>
  </si>
  <si>
    <t>北京、河北、山西、辽宁、吉林、江苏、安徽、江西、广东、海南
、贵州、西藏、甘肃、宁夏、新疆（含兵团）</t>
  </si>
  <si>
    <t>天津、内蒙古、黑龙江、上海、浙江、福建、山东、河南、湖北、湖南、广西、重庆、四川、云南、陕西、青海</t>
    <phoneticPr fontId="2" type="noConversion"/>
  </si>
  <si>
    <t>天津、辽宁、上海、江苏、浙江、安徽、福建、江西、山东、湖南
、广东、广西、重庆、云南、青海、新疆（含兵团）</t>
  </si>
  <si>
    <t>北京、河北、山西、内蒙古、吉林、黑龙江、河南、湖北、海南、四川、贵州、西藏、陕西、甘肃、宁夏</t>
    <phoneticPr fontId="2" type="noConversion"/>
  </si>
  <si>
    <t>山西、内蒙古、安徽、河南、湖北、重庆、云南、青海</t>
  </si>
  <si>
    <t>北京、天津、黑龙江、上海、湖南、贵州、陕西</t>
  </si>
  <si>
    <t>吉林、江苏、浙江、福建、江西、广西、海南</t>
  </si>
  <si>
    <t>河北、辽宁、山东、广东、四川、西藏、甘肃、宁夏、新疆（含兵团）</t>
    <phoneticPr fontId="2" type="noConversion"/>
  </si>
  <si>
    <t>北京、山西、辽宁、吉林、黑龙江、江苏、浙江、安徽、福建、江西、河南、广西、四川、云南、甘肃、青海</t>
    <phoneticPr fontId="2" type="noConversion"/>
  </si>
  <si>
    <t>天津、河北、内蒙古、上海、山东、湖北、湖南、广东、海南、重庆、贵州、西藏、陕西、宁夏、新疆（含兵团）</t>
    <phoneticPr fontId="2" type="noConversion"/>
  </si>
  <si>
    <t>北京、天津、河北、内蒙古、辽宁、上海、浙江、福建、湖南、广东、四川、云南、西藏、甘肃、青海、新疆（含兵团）</t>
    <phoneticPr fontId="2" type="noConversion"/>
  </si>
  <si>
    <t>山西、吉林、黑龙江、江苏、安徽、江西、山东、河南、湖北、广西、海南、重庆、贵州、陕西、宁夏</t>
    <phoneticPr fontId="2" type="noConversion"/>
  </si>
  <si>
    <t>天津、山西、内蒙古、辽宁、上海、江苏、福建、江西、河南、湖南、广东、四川、贵州、陕西、甘肃、宁夏</t>
    <phoneticPr fontId="2" type="noConversion"/>
  </si>
  <si>
    <t>北京、河北、吉林、黑龙江、浙江、安徽、山东、湖北、广西、海南、重庆、云南、西藏、青海、新疆（含兵团）</t>
    <phoneticPr fontId="2" type="noConversion"/>
  </si>
  <si>
    <t>河北、山西、内蒙古、辽宁、黑龙江、江苏、山东、河南、湖北、湖南、重庆、云南、西藏、宁夏、新疆（含兵团）</t>
    <phoneticPr fontId="2" type="noConversion"/>
  </si>
  <si>
    <t>北京、天津、吉林、上海、浙江、安徽、福建、江西、广东、广西、海南、四川、贵州、陕西、甘肃、青海</t>
    <phoneticPr fontId="2" type="noConversion"/>
  </si>
  <si>
    <t>北京、河北、吉林、黑龙江、江苏、浙江、安徽、福建、河南、湖北、湖南、广东、广西、云南、西藏、新疆（含兵团）</t>
    <phoneticPr fontId="2" type="noConversion"/>
  </si>
  <si>
    <t>天津、山西、内蒙古、辽宁、上海、江西、山东、海南、重庆、四川、贵州、陕西、甘肃、青海、宁夏</t>
    <phoneticPr fontId="2" type="noConversion"/>
  </si>
  <si>
    <t>河北、山西、辽宁、江苏、浙江、安徽、湖北、甘肃、青海</t>
  </si>
  <si>
    <t>天津、内蒙古、福建、山东、河南、广西、云南、西藏</t>
  </si>
  <si>
    <t>北京、吉林、黑龙江、上海、江西、重庆、新疆（含兵团）</t>
  </si>
  <si>
    <t>湖南、广东、海南、四川、贵州、陕西、宁夏</t>
  </si>
  <si>
    <t>天津、河北、福建、江西、广东、重庆、四川、陕西、青海、宁夏</t>
  </si>
  <si>
    <t>北京、辽宁、黑龙江、江苏、浙江、安徽、河南、湖北、广西、海南、甘肃</t>
    <phoneticPr fontId="2" type="noConversion"/>
  </si>
  <si>
    <t>山西、内蒙古、吉林、上海、山东、湖南、贵州、云南、西藏、新疆（含兵团）</t>
    <phoneticPr fontId="2" type="noConversion"/>
  </si>
  <si>
    <t>北京、黑龙江、上海、江苏、江西、广东、广西、四川、西藏</t>
  </si>
  <si>
    <t>河南、湖北、湖南、海南、贵州、甘肃、宁夏、新疆（含兵团）</t>
  </si>
  <si>
    <t>山西、辽宁、浙江、安徽、重庆、陕西、青海</t>
  </si>
  <si>
    <t>天津、河北、内蒙古、吉林、福建、山东、云南</t>
  </si>
  <si>
    <t>是</t>
    <phoneticPr fontId="2" type="noConversion"/>
  </si>
  <si>
    <t>750mg</t>
    <phoneticPr fontId="2" type="noConversion"/>
  </si>
  <si>
    <t>750mg</t>
    <phoneticPr fontId="2" type="noConversion"/>
  </si>
  <si>
    <t>否</t>
    <phoneticPr fontId="2" type="noConversion"/>
  </si>
  <si>
    <t>非那雄胺口服常释剂型_1mg</t>
    <phoneticPr fontId="2" type="noConversion"/>
  </si>
  <si>
    <t>非那雄胺口服常释剂型_5mg</t>
  </si>
  <si>
    <t>非那雄胺口服常释剂型_5mg</t>
    <phoneticPr fontId="2" type="noConversion"/>
  </si>
  <si>
    <t>否</t>
    <phoneticPr fontId="2" type="noConversion"/>
  </si>
  <si>
    <t>阿斯利康制药有限公司</t>
  </si>
  <si>
    <t>重庆希尔安药业有限公司</t>
  </si>
  <si>
    <t>广州白云山医药集团股份有限公司白云山制药总厂</t>
  </si>
  <si>
    <t>江苏亚邦爱普森药业有限公司</t>
  </si>
  <si>
    <t>扬子江药业集团南京海陵药业有限公司</t>
  </si>
  <si>
    <t>扬子江药业集团江苏紫龙药业有限公司</t>
  </si>
  <si>
    <t>东北制药集团沈阳第一制药有限公司</t>
  </si>
  <si>
    <t>山东华铂凯盛生物科技有限公司</t>
  </si>
  <si>
    <t>重庆圣华曦药业股份有限公司</t>
  </si>
  <si>
    <t>健民集团叶开泰国药(随州)有限公司</t>
  </si>
  <si>
    <t>江苏晨牌药业集团股份有限公司</t>
  </si>
  <si>
    <t>华东医药</t>
    <phoneticPr fontId="2" type="noConversion"/>
  </si>
  <si>
    <t>阿斯利康</t>
    <phoneticPr fontId="2" type="noConversion"/>
  </si>
  <si>
    <t>江苏嘉逸</t>
  </si>
  <si>
    <t>江苏嘉逸</t>
    <phoneticPr fontId="2" type="noConversion"/>
  </si>
  <si>
    <t>江西青峰</t>
  </si>
  <si>
    <t>江西青峰</t>
    <phoneticPr fontId="2" type="noConversion"/>
  </si>
  <si>
    <t>正大天晴</t>
    <phoneticPr fontId="2" type="noConversion"/>
  </si>
  <si>
    <t>施贵宝</t>
    <phoneticPr fontId="2" type="noConversion"/>
  </si>
  <si>
    <t>四川汇宇</t>
    <phoneticPr fontId="2" type="noConversion"/>
  </si>
  <si>
    <t>新基</t>
    <phoneticPr fontId="2" type="noConversion"/>
  </si>
  <si>
    <t>浙江诚意</t>
  </si>
  <si>
    <t>浙江诚意</t>
    <phoneticPr fontId="2" type="noConversion"/>
  </si>
  <si>
    <t>正大清江</t>
  </si>
  <si>
    <t>正大清江</t>
    <phoneticPr fontId="2" type="noConversion"/>
  </si>
  <si>
    <t>澳美制药</t>
  </si>
  <si>
    <t>澳美制药</t>
    <phoneticPr fontId="2" type="noConversion"/>
  </si>
  <si>
    <t>意大利罗达</t>
  </si>
  <si>
    <t>意大利罗达</t>
    <phoneticPr fontId="2" type="noConversion"/>
  </si>
  <si>
    <t>山东裕欣</t>
  </si>
  <si>
    <t>山东裕欣</t>
    <phoneticPr fontId="2" type="noConversion"/>
  </si>
  <si>
    <t>山西仟源</t>
  </si>
  <si>
    <t>山西仟源</t>
    <phoneticPr fontId="2" type="noConversion"/>
  </si>
  <si>
    <t>上海信谊天平</t>
  </si>
  <si>
    <t>上海信谊天平</t>
    <phoneticPr fontId="2" type="noConversion"/>
  </si>
  <si>
    <t>常州四药</t>
    <phoneticPr fontId="2" type="noConversion"/>
  </si>
  <si>
    <t>勃林格殷格翰</t>
    <phoneticPr fontId="2" type="noConversion"/>
  </si>
  <si>
    <t>广东东阳光</t>
    <phoneticPr fontId="2" type="noConversion"/>
  </si>
  <si>
    <t>河北龙海</t>
  </si>
  <si>
    <t>河北龙海</t>
    <phoneticPr fontId="2" type="noConversion"/>
  </si>
  <si>
    <t>礼来</t>
    <phoneticPr fontId="2" type="noConversion"/>
  </si>
  <si>
    <t>山东罗欣</t>
    <phoneticPr fontId="2" type="noConversion"/>
  </si>
  <si>
    <t>海南海灵</t>
  </si>
  <si>
    <t>海南海灵</t>
    <phoneticPr fontId="2" type="noConversion"/>
  </si>
  <si>
    <t>鲁南制药</t>
  </si>
  <si>
    <t>鲁南制药</t>
    <phoneticPr fontId="2" type="noConversion"/>
  </si>
  <si>
    <t>阿斯利康</t>
    <phoneticPr fontId="2" type="noConversion"/>
  </si>
  <si>
    <t>珠海润都</t>
  </si>
  <si>
    <t>珠海润都</t>
    <phoneticPr fontId="2" type="noConversion"/>
  </si>
  <si>
    <t>南京易亨</t>
  </si>
  <si>
    <t>南京易亨</t>
    <phoneticPr fontId="2" type="noConversion"/>
  </si>
  <si>
    <t>黑龙江诺捷</t>
  </si>
  <si>
    <t>黑龙江诺捷</t>
    <phoneticPr fontId="2" type="noConversion"/>
  </si>
  <si>
    <t>河北康芝</t>
  </si>
  <si>
    <t>河北康芝</t>
    <phoneticPr fontId="2" type="noConversion"/>
  </si>
  <si>
    <t>哈药集团</t>
    <phoneticPr fontId="2" type="noConversion"/>
  </si>
  <si>
    <t>浙江康恩贝</t>
  </si>
  <si>
    <t>浙江康恩贝</t>
    <phoneticPr fontId="2" type="noConversion"/>
  </si>
  <si>
    <t>扬子江药业</t>
    <phoneticPr fontId="2" type="noConversion"/>
  </si>
  <si>
    <t>石家庄以岭</t>
  </si>
  <si>
    <t>重庆希尔安</t>
  </si>
  <si>
    <t>杭州朱养心</t>
  </si>
  <si>
    <t>杭州康恩贝</t>
  </si>
  <si>
    <t>常州制药厂</t>
  </si>
  <si>
    <t>石家庄龙泽</t>
  </si>
  <si>
    <t>苏州吴淞江</t>
  </si>
  <si>
    <t>乐普恒久远</t>
  </si>
  <si>
    <t>江苏天士力</t>
  </si>
  <si>
    <t>苏州西克罗</t>
  </si>
  <si>
    <t>海南赞邦</t>
  </si>
  <si>
    <t>海南赞邦</t>
    <phoneticPr fontId="2" type="noConversion"/>
  </si>
  <si>
    <t>海南普利</t>
  </si>
  <si>
    <t>海南普利</t>
    <phoneticPr fontId="2" type="noConversion"/>
  </si>
  <si>
    <t>辅仁药业</t>
  </si>
  <si>
    <t>天方药业</t>
  </si>
  <si>
    <t>江苏德源</t>
  </si>
  <si>
    <t>南京亿华</t>
  </si>
  <si>
    <t>广东赛康</t>
  </si>
  <si>
    <t>悦康药业</t>
  </si>
  <si>
    <t>美罗药业</t>
  </si>
  <si>
    <t>山东凤凰</t>
  </si>
  <si>
    <t>山西华元</t>
  </si>
  <si>
    <t>上海宣泰</t>
  </si>
  <si>
    <t>上海上药</t>
  </si>
  <si>
    <t>深圳信立泰</t>
    <phoneticPr fontId="2" type="noConversion"/>
  </si>
  <si>
    <t>默沙东</t>
    <phoneticPr fontId="2" type="noConversion"/>
  </si>
  <si>
    <t>华东医药</t>
    <phoneticPr fontId="2" type="noConversion"/>
  </si>
  <si>
    <t>华东医药(西安)博华制药有限</t>
    <phoneticPr fontId="2" type="noConversion"/>
  </si>
  <si>
    <t>四川维奥</t>
    <phoneticPr fontId="2" type="noConversion"/>
  </si>
  <si>
    <t>辅仁药业</t>
    <phoneticPr fontId="2" type="noConversion"/>
  </si>
  <si>
    <t>天方药业</t>
    <phoneticPr fontId="2" type="noConversion"/>
  </si>
  <si>
    <t>北京万辉双鹤</t>
  </si>
  <si>
    <t>北京万辉双鹤</t>
    <phoneticPr fontId="2" type="noConversion"/>
  </si>
  <si>
    <t>石家庄华新</t>
  </si>
  <si>
    <t>石家庄华新</t>
    <phoneticPr fontId="2" type="noConversion"/>
  </si>
  <si>
    <t>江苏德源</t>
    <phoneticPr fontId="2" type="noConversion"/>
  </si>
  <si>
    <t>南京亿华</t>
    <phoneticPr fontId="2" type="noConversion"/>
  </si>
  <si>
    <t>广东赛康</t>
    <phoneticPr fontId="2" type="noConversion"/>
  </si>
  <si>
    <t>悦康药业</t>
    <phoneticPr fontId="2" type="noConversion"/>
  </si>
  <si>
    <t>美罗药业</t>
    <phoneticPr fontId="2" type="noConversion"/>
  </si>
  <si>
    <t>山东凤凰</t>
    <phoneticPr fontId="2" type="noConversion"/>
  </si>
  <si>
    <t>山西华元</t>
    <phoneticPr fontId="2" type="noConversion"/>
  </si>
  <si>
    <t>上海宣泰</t>
    <phoneticPr fontId="2" type="noConversion"/>
  </si>
  <si>
    <t>上海上药信谊</t>
  </si>
  <si>
    <t>上海上药信谊</t>
    <phoneticPr fontId="2" type="noConversion"/>
  </si>
  <si>
    <t>青岛黄海</t>
    <phoneticPr fontId="2" type="noConversion"/>
  </si>
  <si>
    <t>默克</t>
    <phoneticPr fontId="2" type="noConversion"/>
  </si>
  <si>
    <t>青岛百洋</t>
  </si>
  <si>
    <t>青岛百洋</t>
    <phoneticPr fontId="2" type="noConversion"/>
  </si>
  <si>
    <t>重庆科瑞</t>
  </si>
  <si>
    <t>重庆科瑞</t>
    <phoneticPr fontId="2" type="noConversion"/>
  </si>
  <si>
    <t>北京京丰</t>
  </si>
  <si>
    <t>北京京丰</t>
    <phoneticPr fontId="2" type="noConversion"/>
  </si>
  <si>
    <t>蓬莱诺康</t>
  </si>
  <si>
    <t>蓬莱诺康</t>
    <phoneticPr fontId="2" type="noConversion"/>
  </si>
  <si>
    <t>河北天成</t>
  </si>
  <si>
    <t>河北天成</t>
    <phoneticPr fontId="2" type="noConversion"/>
  </si>
  <si>
    <t>江苏苏中</t>
  </si>
  <si>
    <t>江苏苏中</t>
    <phoneticPr fontId="2" type="noConversion"/>
  </si>
  <si>
    <t>贵州天安</t>
  </si>
  <si>
    <t>贵州天安</t>
    <phoneticPr fontId="2" type="noConversion"/>
  </si>
  <si>
    <t>天津中新</t>
  </si>
  <si>
    <t>天津中新</t>
    <phoneticPr fontId="2" type="noConversion"/>
  </si>
  <si>
    <t>深圳中联</t>
  </si>
  <si>
    <t>深圳中联</t>
    <phoneticPr fontId="2" type="noConversion"/>
  </si>
  <si>
    <t>上海衡山</t>
  </si>
  <si>
    <t>上海衡山</t>
    <phoneticPr fontId="2" type="noConversion"/>
  </si>
  <si>
    <t>北京利龄恒泰</t>
  </si>
  <si>
    <t>北京利龄恒泰</t>
    <phoneticPr fontId="2" type="noConversion"/>
  </si>
  <si>
    <t>深圳海王</t>
  </si>
  <si>
    <t>深圳海王</t>
    <phoneticPr fontId="2" type="noConversion"/>
  </si>
  <si>
    <t>吉林金恒</t>
  </si>
  <si>
    <t>吉林金恒</t>
    <phoneticPr fontId="2" type="noConversion"/>
  </si>
  <si>
    <t>昆山培力</t>
  </si>
  <si>
    <t>昆山培力</t>
    <phoneticPr fontId="2" type="noConversion"/>
  </si>
  <si>
    <t>常州兰陵</t>
  </si>
  <si>
    <t>常州兰陵</t>
    <phoneticPr fontId="2" type="noConversion"/>
  </si>
  <si>
    <t>迪沙药业</t>
    <phoneticPr fontId="2" type="noConversion"/>
  </si>
  <si>
    <t>郑州泰丰</t>
  </si>
  <si>
    <t>郑州泰丰</t>
    <phoneticPr fontId="2" type="noConversion"/>
  </si>
  <si>
    <t>江苏万邦</t>
    <phoneticPr fontId="2" type="noConversion"/>
  </si>
  <si>
    <t>湖北舒邦</t>
  </si>
  <si>
    <t>湖北舒邦</t>
    <phoneticPr fontId="2" type="noConversion"/>
  </si>
  <si>
    <t>上海上药</t>
    <phoneticPr fontId="2" type="noConversion"/>
  </si>
  <si>
    <t>江苏亚邦爱普森</t>
  </si>
  <si>
    <t>江苏亚邦爱普森</t>
    <phoneticPr fontId="2" type="noConversion"/>
  </si>
  <si>
    <t>辉瑞</t>
    <phoneticPr fontId="2" type="noConversion"/>
  </si>
  <si>
    <t>卫材</t>
    <phoneticPr fontId="2" type="noConversion"/>
  </si>
  <si>
    <t>罗氏</t>
  </si>
  <si>
    <t>罗氏</t>
    <phoneticPr fontId="2" type="noConversion"/>
  </si>
  <si>
    <t>开封制药</t>
  </si>
  <si>
    <t>开封制药</t>
    <phoneticPr fontId="2" type="noConversion"/>
  </si>
  <si>
    <t>湖南汉森</t>
  </si>
  <si>
    <t>湖南汉森</t>
    <phoneticPr fontId="2" type="noConversion"/>
  </si>
  <si>
    <t>山西振东安特</t>
    <phoneticPr fontId="2" type="noConversion"/>
  </si>
  <si>
    <t>上海旭东海普</t>
  </si>
  <si>
    <t>上海旭东海普</t>
    <phoneticPr fontId="2" type="noConversion"/>
  </si>
  <si>
    <t>合肥英太</t>
  </si>
  <si>
    <t>合肥英太</t>
    <phoneticPr fontId="2" type="noConversion"/>
  </si>
  <si>
    <t>苏州第壹</t>
  </si>
  <si>
    <t>苏州第壹</t>
    <phoneticPr fontId="2" type="noConversion"/>
  </si>
  <si>
    <t>湖南洞庭</t>
    <phoneticPr fontId="2" type="noConversion"/>
  </si>
  <si>
    <t>安徽贝克</t>
  </si>
  <si>
    <t>安徽贝克</t>
    <phoneticPr fontId="2" type="noConversion"/>
  </si>
  <si>
    <t>诺华</t>
    <phoneticPr fontId="2" type="noConversion"/>
  </si>
  <si>
    <t>江苏恩华</t>
  </si>
  <si>
    <t>江苏恩华</t>
    <phoneticPr fontId="2" type="noConversion"/>
  </si>
  <si>
    <t>安徽华辰</t>
  </si>
  <si>
    <t>安徽华辰</t>
    <phoneticPr fontId="2" type="noConversion"/>
  </si>
  <si>
    <t>灵北</t>
    <phoneticPr fontId="2" type="noConversion"/>
  </si>
  <si>
    <t>齐鲁制药</t>
    <phoneticPr fontId="2" type="noConversion"/>
  </si>
  <si>
    <t>南京长澳</t>
  </si>
  <si>
    <t>南京长澳</t>
    <phoneticPr fontId="2" type="noConversion"/>
  </si>
  <si>
    <t>日本兴和</t>
  </si>
  <si>
    <t>日本兴和</t>
    <phoneticPr fontId="2" type="noConversion"/>
  </si>
  <si>
    <t>江苏万邦</t>
    <phoneticPr fontId="2" type="noConversion"/>
  </si>
  <si>
    <t>万邦德</t>
  </si>
  <si>
    <t>万邦德</t>
    <phoneticPr fontId="2" type="noConversion"/>
  </si>
  <si>
    <t>河北仁合益康</t>
  </si>
  <si>
    <t>河北仁合益康</t>
    <phoneticPr fontId="2" type="noConversion"/>
  </si>
  <si>
    <t>杨森</t>
  </si>
  <si>
    <t>杨森</t>
    <phoneticPr fontId="2" type="noConversion"/>
  </si>
  <si>
    <t>江苏昊集团</t>
  </si>
  <si>
    <t>瑞阳制药</t>
  </si>
  <si>
    <t>瑞阳制药</t>
    <phoneticPr fontId="2" type="noConversion"/>
  </si>
  <si>
    <t>远大医药</t>
    <phoneticPr fontId="2" type="noConversion"/>
  </si>
  <si>
    <t>杨森</t>
    <phoneticPr fontId="2" type="noConversion"/>
  </si>
  <si>
    <t>涿州东乐</t>
  </si>
  <si>
    <t>涿州东乐</t>
    <phoneticPr fontId="2" type="noConversion"/>
  </si>
  <si>
    <t>施维雅</t>
    <phoneticPr fontId="2" type="noConversion"/>
  </si>
  <si>
    <t>浙江海力生</t>
    <phoneticPr fontId="2" type="noConversion"/>
  </si>
  <si>
    <t>安斯泰来</t>
    <phoneticPr fontId="2" type="noConversion"/>
  </si>
  <si>
    <t>天津力生</t>
  </si>
  <si>
    <t>天津力生</t>
    <phoneticPr fontId="2" type="noConversion"/>
  </si>
  <si>
    <t>广州康和</t>
  </si>
  <si>
    <t>广州康和</t>
    <phoneticPr fontId="2" type="noConversion"/>
  </si>
  <si>
    <t>福州海王福药</t>
  </si>
  <si>
    <t>福州海王福药</t>
    <phoneticPr fontId="2" type="noConversion"/>
  </si>
  <si>
    <t>广东新峰</t>
  </si>
  <si>
    <t>广东新峰</t>
    <phoneticPr fontId="2" type="noConversion"/>
  </si>
  <si>
    <t>上海汇伦</t>
  </si>
  <si>
    <t>上海汇伦</t>
    <phoneticPr fontId="2" type="noConversion"/>
  </si>
  <si>
    <t>南京优科</t>
    <phoneticPr fontId="2" type="noConversion"/>
  </si>
  <si>
    <t>南京先声东元</t>
  </si>
  <si>
    <t>南京先声东元</t>
    <phoneticPr fontId="2" type="noConversion"/>
  </si>
  <si>
    <t>湖北广济</t>
  </si>
  <si>
    <t>湖北广济</t>
    <phoneticPr fontId="2" type="noConversion"/>
  </si>
  <si>
    <t>北京泰德</t>
    <phoneticPr fontId="2" type="noConversion"/>
  </si>
  <si>
    <t>安徽环球</t>
  </si>
  <si>
    <t>安徽环球</t>
    <phoneticPr fontId="2" type="noConversion"/>
  </si>
  <si>
    <t>新乡常乐</t>
  </si>
  <si>
    <t>新乡常乐</t>
    <phoneticPr fontId="2" type="noConversion"/>
  </si>
  <si>
    <t>成都利尔</t>
  </si>
  <si>
    <t>成都利尔</t>
    <phoneticPr fontId="2" type="noConversion"/>
  </si>
  <si>
    <t>江苏吴中</t>
  </si>
  <si>
    <t>江苏吴中</t>
    <phoneticPr fontId="2" type="noConversion"/>
  </si>
  <si>
    <t>新华制药</t>
  </si>
  <si>
    <t>新华制药</t>
    <phoneticPr fontId="2" type="noConversion"/>
  </si>
  <si>
    <t>苏州中化</t>
    <phoneticPr fontId="2" type="noConversion"/>
  </si>
  <si>
    <t>优时比</t>
    <phoneticPr fontId="2" type="noConversion"/>
  </si>
  <si>
    <t>天大药业</t>
  </si>
  <si>
    <t>天大药业</t>
    <phoneticPr fontId="2" type="noConversion"/>
  </si>
  <si>
    <t>湖南千金湘江</t>
  </si>
  <si>
    <t>湖南千金湘江</t>
    <phoneticPr fontId="2" type="noConversion"/>
  </si>
  <si>
    <t>山东华铂凯盛</t>
  </si>
  <si>
    <t>山东华铂凯盛</t>
    <phoneticPr fontId="2" type="noConversion"/>
  </si>
  <si>
    <t>美纳里尼</t>
  </si>
  <si>
    <t>烟台鲁银</t>
  </si>
  <si>
    <t>烟台鲁银</t>
    <phoneticPr fontId="2" type="noConversion"/>
  </si>
  <si>
    <t>成都康弘</t>
  </si>
  <si>
    <t>成都康弘</t>
    <phoneticPr fontId="2" type="noConversion"/>
  </si>
  <si>
    <t>健民集团</t>
  </si>
  <si>
    <t>健民集团</t>
    <phoneticPr fontId="2" type="noConversion"/>
  </si>
  <si>
    <t>济川药业</t>
  </si>
  <si>
    <t>济川药业</t>
    <phoneticPr fontId="2" type="noConversion"/>
  </si>
  <si>
    <t>海南先声</t>
    <phoneticPr fontId="2" type="noConversion"/>
  </si>
  <si>
    <t>天津红日</t>
  </si>
  <si>
    <t>天津红日</t>
    <phoneticPr fontId="2" type="noConversion"/>
  </si>
  <si>
    <t>海南爱科</t>
  </si>
  <si>
    <t>海南爱科</t>
    <phoneticPr fontId="2" type="noConversion"/>
  </si>
  <si>
    <t>中山万汉</t>
  </si>
  <si>
    <t>中山万汉</t>
    <phoneticPr fontId="2" type="noConversion"/>
  </si>
  <si>
    <t>参天制药</t>
  </si>
  <si>
    <t>参天制药</t>
    <phoneticPr fontId="2" type="noConversion"/>
  </si>
  <si>
    <t>江苏晨牌</t>
  </si>
  <si>
    <t>江苏晨牌</t>
    <phoneticPr fontId="2" type="noConversion"/>
  </si>
  <si>
    <t>国药集团</t>
    <phoneticPr fontId="2" type="noConversion"/>
  </si>
  <si>
    <t>成都倍特</t>
    <phoneticPr fontId="2" type="noConversion"/>
  </si>
  <si>
    <t>头孢地尼口服常释剂型</t>
    <phoneticPr fontId="2" type="noConversion"/>
  </si>
  <si>
    <t>LTL</t>
  </si>
  <si>
    <t>广州南新</t>
  </si>
  <si>
    <t>广州南新</t>
    <phoneticPr fontId="2" type="noConversion"/>
  </si>
  <si>
    <t>深圳立健</t>
  </si>
  <si>
    <t>深圳立健</t>
    <phoneticPr fontId="2" type="noConversion"/>
  </si>
  <si>
    <t>苏州西克罗</t>
    <phoneticPr fontId="2" type="noConversion"/>
  </si>
  <si>
    <t>上海现代</t>
  </si>
  <si>
    <t>上海现代</t>
    <phoneticPr fontId="2" type="noConversion"/>
  </si>
  <si>
    <t>浙江贝得</t>
  </si>
  <si>
    <t>浙江贝得</t>
    <phoneticPr fontId="2" type="noConversion"/>
  </si>
  <si>
    <t>总计</t>
  </si>
  <si>
    <t>东北制药</t>
    <phoneticPr fontId="2" type="noConversion"/>
  </si>
  <si>
    <t>GSK</t>
    <phoneticPr fontId="2" type="noConversion"/>
  </si>
  <si>
    <t>鲁南制药</t>
    <phoneticPr fontId="2" type="noConversion"/>
  </si>
  <si>
    <t>雅培</t>
    <phoneticPr fontId="2" type="noConversion"/>
  </si>
  <si>
    <t>否</t>
    <phoneticPr fontId="2" type="noConversion"/>
  </si>
  <si>
    <t>生产企业</t>
  </si>
  <si>
    <t>是否外企</t>
  </si>
  <si>
    <t>氨基葡萄糖口服常释剂型</t>
    <phoneticPr fontId="2" type="noConversion"/>
  </si>
  <si>
    <t>多潘立酮口服常释剂型</t>
    <phoneticPr fontId="2" type="noConversion"/>
  </si>
  <si>
    <t>拉米夫定口服常释剂型</t>
    <phoneticPr fontId="2" type="noConversion"/>
  </si>
  <si>
    <t>GSK</t>
    <phoneticPr fontId="2" type="noConversion"/>
  </si>
  <si>
    <t>克拉霉素口服常释剂型</t>
    <phoneticPr fontId="2" type="noConversion"/>
  </si>
  <si>
    <t>江苏吴中医药集团有限公司</t>
    <phoneticPr fontId="2" type="noConversion"/>
  </si>
  <si>
    <t>天津天士力</t>
    <phoneticPr fontId="2" type="noConversion"/>
  </si>
  <si>
    <t>安斯泰来制药</t>
    <phoneticPr fontId="2" type="noConversion"/>
  </si>
  <si>
    <t>Berlin-Chemie AG</t>
  </si>
  <si>
    <t>Berlin-Chemie AG</t>
    <phoneticPr fontId="2" type="noConversion"/>
  </si>
  <si>
    <t>安斯泰来集团</t>
    <phoneticPr fontId="2" type="noConversion"/>
  </si>
  <si>
    <t>阿哌沙班口服常释剂型</t>
  </si>
  <si>
    <t>生产企业-全称</t>
    <phoneticPr fontId="2" type="noConversion"/>
  </si>
  <si>
    <t>生产企业-简称</t>
    <phoneticPr fontId="2" type="noConversion"/>
  </si>
  <si>
    <t>是否原研</t>
    <phoneticPr fontId="2" type="noConversion"/>
  </si>
  <si>
    <t>中标前中位价
（最小规格）（元）</t>
    <phoneticPr fontId="2" type="noConversion"/>
  </si>
  <si>
    <t>否</t>
    <phoneticPr fontId="2" type="noConversion"/>
  </si>
  <si>
    <t>北京，天津，上海，浙江，湖北，湖南，贵州，甘肃，青海</t>
  </si>
  <si>
    <t>阿那曲唑口服常释剂型</t>
    <phoneticPr fontId="2" type="noConversion"/>
  </si>
  <si>
    <t>是</t>
    <phoneticPr fontId="2" type="noConversion"/>
  </si>
  <si>
    <t>内蒙古，江西，山东，广东，云南，西藏，陕西，新疆（含兵团）</t>
  </si>
  <si>
    <t>山西，安徽，福建，河南，海南，重庆，四川</t>
  </si>
  <si>
    <t>河北，辽宁，吉林，黑龙江，江苏，广西，宁夏</t>
  </si>
  <si>
    <t>天津，浙江，江西，广东，贵州，西藏，陕西，甘肃，新疆（含兵团）</t>
  </si>
  <si>
    <t>北京，山西，内蒙古，黑龙江，江苏，安徽，河南，海南</t>
  </si>
  <si>
    <t>上海，湖北，湖南，四川，云南，青海，宁夏</t>
  </si>
  <si>
    <t>河北，辽宁，吉林，福建，山东，广西，重庆</t>
  </si>
  <si>
    <t>天津，河北，内蒙古，上海，福建，山东，河南，湖南，广东，广西，海南，四川，贵州，云南，甘肃，青海</t>
  </si>
  <si>
    <t>北京，山西，辽宁，吉林，黑龙江，江苏，浙江，安徽，江西，湖北，重庆，西藏，陕西，宁夏，新疆（含兵团）</t>
  </si>
  <si>
    <t>吉林，黑龙江，浙江，福建，江西，河南，湖南，西藏</t>
  </si>
  <si>
    <t>北京，天津，上海，广西，重庆，四川，贵州，陕西，青海</t>
  </si>
  <si>
    <t>内蒙古，江苏，安徽，山东，湖北，甘肃，新疆（含兵团）</t>
  </si>
  <si>
    <t>澳美制药厂</t>
    <phoneticPr fontId="2" type="noConversion"/>
  </si>
  <si>
    <t>河北，山西，辽宁，广东，海南，云南，宁夏</t>
  </si>
  <si>
    <t>河北，辽宁，黑龙江，江苏，安徽，山东，湖北，湖南，四川，甘肃，宁夏</t>
  </si>
  <si>
    <t>北京，山西，内蒙古，吉林，浙江，福建，江西，广东，陕西，青海</t>
  </si>
  <si>
    <t>天津，上海，河南，广西，海南，重庆，贵州，云南，西藏，新疆（含兵团）</t>
  </si>
  <si>
    <t>江苏恒瑞医药股份有限公司</t>
    <phoneticPr fontId="2" type="noConversion"/>
  </si>
  <si>
    <t>江苏恒瑞医药股份有限公司</t>
    <phoneticPr fontId="2" type="noConversion"/>
  </si>
  <si>
    <t>北京，辽宁，吉林，江苏，江西，广东，重庆，四川，宁夏</t>
  </si>
  <si>
    <t>天津，上海，河南，湖北，湖南，海南，西藏，新疆（含兵团）</t>
  </si>
  <si>
    <t>山西，安徽，山东，广西，贵州，陕西，青海</t>
  </si>
  <si>
    <t>河北，内蒙古，黑龙江，浙江，福建，云南，甘肃</t>
  </si>
  <si>
    <t>河北，辽宁，安徽，福建，山东，河南，湖北，湖南，广东，重庆
，四川，云南，西藏，陕西，新疆（含兵团）</t>
  </si>
  <si>
    <t>北京，天津，山西，内蒙古，吉林，黑龙江，上海，江苏，浙江，江西，广西，海南，贵州，甘肃，青海，宁夏</t>
  </si>
  <si>
    <t>扬子江药业集团有限公司</t>
    <phoneticPr fontId="2" type="noConversion"/>
  </si>
  <si>
    <t>阿斯利康制药有限公司</t>
    <phoneticPr fontId="2" type="noConversion"/>
  </si>
  <si>
    <t>辽宁，吉林，上海，江苏，江西，海南，重庆，四川，贵州</t>
  </si>
  <si>
    <t>内蒙古，河南，广东，广西，云南，西藏，甘肃，宁夏</t>
  </si>
  <si>
    <t>北京，河北，黑龙江，浙江，安徽，福建，新疆（含兵团）</t>
  </si>
  <si>
    <t>天津，山西，山东，湖北，湖南，陕西，青海</t>
  </si>
  <si>
    <t>山西，辽宁，吉林，黑龙江，山东，河南，湖北，广西，宁夏</t>
  </si>
  <si>
    <t>天津，上海，浙江，安徽，江西，湖南，广东，西藏</t>
  </si>
  <si>
    <t>河北，内蒙古，福建，海南，四川，甘肃，新疆（含兵团）</t>
  </si>
  <si>
    <t>北京，江苏，重庆，贵州，云南，陕西，青海</t>
  </si>
  <si>
    <t>布洛芬颗粒剂</t>
    <phoneticPr fontId="2" type="noConversion"/>
  </si>
  <si>
    <t>北京，内蒙古，辽宁，吉林，黑龙江，上海，浙江，福建，江西，山东，广东，广西，海南，贵州，云南，陕西</t>
  </si>
  <si>
    <t>天津，河北，山西，江苏，安徽，河南，湖北，湖南，重庆，四川
，西藏，甘肃，青海，宁夏，新疆（含兵团）</t>
  </si>
  <si>
    <t>北京，河北，内蒙古，安徽，福建，江西，山东，河南，陕西，青海，新疆（含兵团）</t>
  </si>
  <si>
    <t>黑龙江，上海，江苏，湖北，海南，重庆，四川，贵州，甘肃，宁夏</t>
  </si>
  <si>
    <t>天津，山西，辽宁，吉林，浙江，湖南，广东，广西，云南，西藏</t>
  </si>
  <si>
    <t>内蒙古，黑龙江，上海，湖南</t>
  </si>
  <si>
    <t>北京，山东，海南，甘肃</t>
  </si>
  <si>
    <t>天津，广西，四川，宁夏</t>
  </si>
  <si>
    <t>河北，山西，重庆，青海</t>
  </si>
  <si>
    <t>浙江，江西，云南，西藏</t>
  </si>
  <si>
    <t>湖北，广东，贵州</t>
  </si>
  <si>
    <t>江苏，陕西，新疆（含兵团）</t>
  </si>
  <si>
    <t>天津，海南，重庆，四川，贵州</t>
  </si>
  <si>
    <t>内蒙古，上海，广东，新疆（含兵团）</t>
  </si>
  <si>
    <t>黑龙江，浙江，河南，陕西</t>
  </si>
  <si>
    <t>北京，吉林，湖北，青海</t>
  </si>
  <si>
    <t>山西，安徽，湖南，西藏</t>
  </si>
  <si>
    <t>河北，广西，云南</t>
  </si>
  <si>
    <t>辽宁，福建，山东，宁夏</t>
  </si>
  <si>
    <t>江苏，江西，甘肃</t>
  </si>
  <si>
    <t>辽宁，吉林，黑龙江，江苏，浙江，山东，广东，广西，海南，重庆，四川</t>
  </si>
  <si>
    <t>天津，内蒙古，上海，福建，河南，湖南，贵州，云南，青海，新疆（含兵团）</t>
  </si>
  <si>
    <t>北京，河北，山西，安徽，江西，湖北，西藏，陕西，甘肃，宁夏</t>
  </si>
  <si>
    <t>非那雄胺口服常释剂型 1mg</t>
  </si>
  <si>
    <t>天津，河北，辽宁，吉林，黑龙江，上海，浙江，福建，河南，广东，广西，重庆，四川，云南，西藏，新疆（含兵团）</t>
  </si>
  <si>
    <t>北京，山西，内蒙古，江苏，安徽，江西，山东，湖北，湖南，海南，贵州，陕西，甘肃，青海，宁夏</t>
  </si>
  <si>
    <t>非那雄胺口服常释剂型 5mg</t>
  </si>
  <si>
    <t>河北，黑龙江，上海，浙江，福建，陕西</t>
  </si>
  <si>
    <t>辽宁，江苏，湖南，重庆，宁夏</t>
  </si>
  <si>
    <t>山西，山东，河南，海南，甘肃</t>
  </si>
  <si>
    <t>北京，内蒙古，江西，湖北，青海</t>
  </si>
  <si>
    <t>天津，广西，四川，贵州，西藏</t>
  </si>
  <si>
    <t>吉林，安徽，广东，云南，新疆（含兵团）</t>
  </si>
  <si>
    <t>北京，天津，山西，内蒙古，黑龙江，上海，安徽，福建，山东，湖北，广东，四川，云南，甘肃，青海，新疆（含兵团）</t>
  </si>
  <si>
    <t>河北，辽宁，吉林，江苏，浙江，江西，河南，湖南，广西，海南，重庆，贵州，西藏，陕西，宁夏</t>
  </si>
  <si>
    <t>北京，天津，河北，山西，内蒙古，辽宁，吉林，黑龙江，上海，江苏，浙江，安徽，福建，江西，山东，河南，湖北，湖南，广东，广西，海南，重庆，四川，贵州，云南，西藏，陕西，甘肃，青海，宁夏，新疆（含兵团）</t>
  </si>
  <si>
    <t>北京，天津，辽宁，黑龙江，上海，江苏，浙江，湖北，海南，重庆，四川，贵州，陕西，甘肃，青海，新疆（含兵团）</t>
  </si>
  <si>
    <t>河北，山西，内蒙古，吉林，安徽，福建，江西，山东，河南，湖南，广东，广西，云南，西藏，宁夏</t>
  </si>
  <si>
    <t>山西，内蒙古，辽宁，江苏，浙江，福建，江西，山东，河南，湖北，海南，四川，陕西，甘肃，青海，新疆（含兵团）</t>
  </si>
  <si>
    <t>北京，天津，河北，吉林，黑龙江，上海，安徽，湖南，广东，广西，重庆，贵州，云南，西藏，宁夏</t>
  </si>
  <si>
    <t>湖南，重庆，四川，云南，青海</t>
  </si>
  <si>
    <t>浙江，安徽，湖北，宁夏</t>
  </si>
  <si>
    <t>山西，江西，河南，海南</t>
  </si>
  <si>
    <t>北京，吉林，山东，新疆（含兵团）</t>
  </si>
  <si>
    <t>黑龙江，江苏，西藏，甘肃</t>
  </si>
  <si>
    <t>内蒙古，广东，陕西</t>
  </si>
  <si>
    <t>辽宁，福建，贵州</t>
  </si>
  <si>
    <t>天津，河北，上海，广西</t>
  </si>
  <si>
    <t>山西，内蒙古，辽宁，上海，浙江，安徽，海南，四川，西藏，宁夏，新疆（含兵团）</t>
  </si>
  <si>
    <t>天津，河北，江苏，湖北，广东，广西，云南，陕西，甘肃，青海</t>
  </si>
  <si>
    <t>北京，吉林，黑龙江，福建，江西，山东，河南，湖南，重庆，贵州</t>
  </si>
  <si>
    <t>北京，河北，辽宁，吉林，上海，江西，山东，河南，湖北，广东
，重庆，云南，陕西，甘肃，青海，宁夏</t>
  </si>
  <si>
    <t>天津，山西，内蒙古，黑龙江，江苏，浙江，安徽，福建，湖南，广西，海南，四川，贵州，西藏，新疆（含兵团）</t>
  </si>
  <si>
    <t>北京，天津，河北，山西，吉林，黑龙江，江苏，安徽，江西，山东，湖南，广东，重庆，贵州，陕西，青海</t>
  </si>
  <si>
    <t>内蒙古，辽宁，上海，浙江，福建，河南，湖北，广西，海南，四川，云南，西藏，甘肃，宁夏，新疆（含兵团）</t>
  </si>
  <si>
    <t>北京，河北，山西，内蒙古，江苏，安徽，山东，湖南，青海</t>
  </si>
  <si>
    <t>辽宁，黑龙江，上海，海南，四川，西藏，陕西，新疆（含兵团）</t>
  </si>
  <si>
    <t>天津，浙江，河南，广西，重庆，云南，甘肃</t>
  </si>
  <si>
    <t>吉林，福建，江西，湖北，广东，贵州，宁夏</t>
  </si>
  <si>
    <t>河北，辽宁，江苏，安徽，广东，新疆（含兵团）</t>
  </si>
  <si>
    <t>浙江，湖南，广西，甘肃，宁夏</t>
  </si>
  <si>
    <t>吉林，上海，四川，贵州，云南</t>
  </si>
  <si>
    <t>天津，内蒙古，河南，陕西，青海</t>
  </si>
  <si>
    <t>黑龙江，福建，江西，山东，重庆</t>
  </si>
  <si>
    <t>北京，山西，湖北，海南，西藏</t>
  </si>
  <si>
    <t>天津，河北，吉林，黑龙江，上海，江苏，江西，山东，海南，四川，陕西</t>
  </si>
  <si>
    <t>山西，内蒙古，辽宁，安徽，河南，湖北，广东，重庆，甘肃，青海</t>
  </si>
  <si>
    <t>北京，浙江，福建，湖南，广西，贵州，云南，西藏，宁夏，新疆（含兵团）</t>
  </si>
  <si>
    <t>北京，辽宁，上海，安徽，山东，广西，四川，云南，西藏</t>
  </si>
  <si>
    <t>天津，河北，湖北，广东，贵州，陕西，青海，新疆（含兵团）</t>
  </si>
  <si>
    <t>山西，吉林，黑龙江，福建，江西，湖南，甘肃</t>
  </si>
  <si>
    <t>内蒙古，江苏，浙江，河南，海南，重庆，宁夏</t>
  </si>
  <si>
    <t>北京，河北，山西，吉林，山东，湖南，广西，重庆，四川，西藏</t>
  </si>
  <si>
    <t>辽宁，上海，江苏，江西，湖北，广东，云南，陕西，甘肃，青海，宁夏</t>
  </si>
  <si>
    <t>天津，内蒙古，黑龙江，浙江，安徽，福建，河南，海南，贵州，新疆（含兵团）</t>
  </si>
  <si>
    <t>江苏吴中医药集团有限公司</t>
    <phoneticPr fontId="2" type="noConversion"/>
  </si>
  <si>
    <t>北京，河北，江苏，山东，四川，陕西，甘肃，青海，新疆（含兵团）</t>
  </si>
  <si>
    <t>内蒙古，浙江，安徽，河南，湖南，广西，贵州，西藏</t>
  </si>
  <si>
    <t>吉林，福建，江西，湖北，广东，海南，重庆</t>
  </si>
  <si>
    <t>天津，山西，辽宁，黑龙江，上海，云南，宁夏</t>
  </si>
  <si>
    <t>北京，河北，黑龙江，浙江，江西，广东，四川，青海，新疆（含兵团）</t>
  </si>
  <si>
    <t>天津，山西，江苏，安徽，山东，云南，西藏，宁夏</t>
  </si>
  <si>
    <t>辽宁，吉林，上海，河南，重庆，贵州，陕西</t>
  </si>
  <si>
    <t>内蒙古，福建，湖北，湖南，广西，海南，甘肃</t>
  </si>
  <si>
    <t>山西，内蒙古，辽宁，黑龙江，上海，江苏，浙江，安徽，江西，山东，河南，湖北，海南，贵州，云南，陕西</t>
  </si>
  <si>
    <t>北京，天津，河北，吉林，福建，湖南，广东，广西，重庆，四川，西藏，甘肃，青海，宁夏，新疆（含兵团）</t>
  </si>
  <si>
    <t>坦洛新（坦索罗辛）缓释控释剂型</t>
  </si>
  <si>
    <t>黑龙江，上海，浙江，湖北，湖南，广西，重庆，甘肃，青海</t>
  </si>
  <si>
    <t>天津，山西，江苏，江西，山东，河南，西藏，宁夏</t>
  </si>
  <si>
    <t>北京，河北，吉林，安徽，四川，陕西，新疆（含兵团）</t>
  </si>
  <si>
    <t>内蒙古，辽宁，福建，广东，海南，贵州，云南</t>
  </si>
  <si>
    <t>河北，山西，辽宁，吉林，浙江，安徽，广东，四川，青海</t>
  </si>
  <si>
    <t>北京，天津，上海，江西，贵州，云南，西藏，宁夏</t>
  </si>
  <si>
    <t>内蒙古，黑龙江，福建，山东，河南，广西，新疆（含兵团）</t>
  </si>
  <si>
    <t>江苏，湖北，湖南，海南，重庆，陕西，甘肃</t>
  </si>
  <si>
    <t>北京，黑龙江，山东，河南，湖南，云南</t>
  </si>
  <si>
    <t>吉林，江苏，浙江，四川，新疆（含兵团）</t>
  </si>
  <si>
    <t>山西，安徽，广东，广西，宁夏</t>
  </si>
  <si>
    <t>天津，内蒙古，上海，福建，海南</t>
  </si>
  <si>
    <t>河北，辽宁，重庆，贵州，青海</t>
  </si>
  <si>
    <t>江西，湖北，西藏，陕西，甘肃</t>
  </si>
  <si>
    <t>内蒙古，河南，湖南，广东，贵州，西藏，甘肃，宁夏，新疆（含兵团）</t>
  </si>
  <si>
    <t>山西，吉林，黑龙江，浙江，福建，山东，海南，陕西</t>
  </si>
  <si>
    <t>北京，辽宁，上海，湖北，重庆，云南，青海</t>
  </si>
  <si>
    <t>扬子江药业集团江苏紫龙药业有限公司</t>
    <phoneticPr fontId="2" type="noConversion"/>
  </si>
  <si>
    <t>天津，河北，江苏，安徽，江西，广西，四川</t>
  </si>
  <si>
    <t>安徽，福建，广东，海南，重庆，宁夏</t>
  </si>
  <si>
    <t>内蒙古，江苏，江西，河南，陕西</t>
  </si>
  <si>
    <t>河北，吉林，黑龙江，上海，湖北</t>
  </si>
  <si>
    <t>北京，浙江，湖南，西藏，甘肃</t>
  </si>
  <si>
    <t>天津，广西，四川，贵州，新疆（含兵团）</t>
  </si>
  <si>
    <t>山西，辽宁，山东，云南，青海</t>
  </si>
  <si>
    <t>北京，黑龙江，上海，江苏，浙江，江西，广东，广西，宁夏</t>
  </si>
  <si>
    <t>山西，内蒙古，安徽，福建，河南，海南，云南，西藏</t>
  </si>
  <si>
    <t>天津，河北，辽宁，吉林，重庆，四川，陕西</t>
  </si>
  <si>
    <t>山东，湖北，湖南，贵州，甘肃，青海，新疆（含兵团）</t>
  </si>
  <si>
    <t>北京，天津，河北，内蒙古，辽宁，上海，福建，河南，重庆，四川，云南，西藏，陕西，甘肃，宁夏，新疆（含兵团）</t>
  </si>
  <si>
    <t>山西，吉林，黑龙江，江苏，浙江，安徽，江西，山东，湖北，湖南，广东，广西，海南，贵州，青海</t>
  </si>
  <si>
    <t>河北，上海，江苏，广东，海南，重庆，陕西</t>
  </si>
  <si>
    <t>北京，吉林，福建，江西，云南，甘肃</t>
  </si>
  <si>
    <t>内蒙古，浙江，安徽，贵州，宁夏，新疆（含兵团）</t>
  </si>
  <si>
    <t>天津，辽宁，河南，湖南，四川，青海</t>
  </si>
  <si>
    <t>山西，黑龙江，山东，湖北，广西，西藏</t>
  </si>
  <si>
    <t>河北，广东，广西，四川，陕西，青海</t>
  </si>
  <si>
    <t>北京，江苏，山东，湖北，贵州，云南，新疆（含兵团）</t>
  </si>
  <si>
    <t>山西，辽宁，吉林，上海，福建，海南</t>
  </si>
  <si>
    <t>天津，黑龙江，浙江，安徽，重庆，宁夏</t>
  </si>
  <si>
    <t>内蒙古，江西，河南，湖南，西藏，甘肃</t>
  </si>
  <si>
    <t>北京，天津，山西，吉林，黑龙江，浙江，安徽，福建，河南，湖 北，广东，广西，重庆，四川，贵州，青海</t>
  </si>
  <si>
    <t>河北，内蒙古，辽宁，上海，江苏，江西，山东，湖南，海南，云 南，西藏，陕西，甘肃，宁夏，新疆（含兵团）</t>
  </si>
  <si>
    <t>北京，河北，山西，辽宁，吉林，浙江，福建，江西，山东，湖南
，广西，四川，西藏，宁夏，新疆（含兵团）</t>
  </si>
  <si>
    <t>天津，内蒙古，黑龙江，上海，江苏，安徽，河南，湖北，广东，海南，重庆，贵州，云南，陕西，甘肃，青海</t>
  </si>
  <si>
    <t>北京，天津，河北，山东，河南，湖北，广东，广西，海南，四川
，甘肃</t>
  </si>
  <si>
    <t>山西，内蒙古，辽宁，吉林，黑龙江，江苏，安徽，湖南，重庆，陕西</t>
  </si>
  <si>
    <t>上海，浙江，福建，江西，贵州，云南，西藏，青海，宁夏，新疆
（含兵团）</t>
  </si>
  <si>
    <t>天津，内蒙古，黑龙江，上海，浙江，福建，山东，河南，湖北，湖南，广西，重庆，四川，云南，陕西，青海</t>
  </si>
  <si>
    <t>北京，河北，山西，辽宁，吉林，江苏，安徽，江西，广东，海南
，贵州，西藏，甘肃，宁夏，新疆（含兵团）</t>
  </si>
  <si>
    <t>天津，辽宁，上海，江苏，浙江，安徽，福建，江西，山东，湖南
，广东，广西，重庆，云南，青海，新疆（含兵团）</t>
  </si>
  <si>
    <t>健民集团叶开泰国药(随州)有限公司</t>
    <phoneticPr fontId="2" type="noConversion"/>
  </si>
  <si>
    <t>北京，河北，山西，内蒙古，吉林，黑龙江，河南，湖北，海南，四川，贵州，西藏，陕西，甘肃，宁夏</t>
  </si>
  <si>
    <t>河北，辽宁，山东，广东，四川，西藏，甘肃，宁夏，新疆（含兵团）</t>
  </si>
  <si>
    <t>山西，内蒙古，安徽，河南，湖北，重庆，云南，青海</t>
  </si>
  <si>
    <t>北京，天津，黑龙江，上海，湖南，贵州，陕西</t>
  </si>
  <si>
    <t>吉林，江苏，浙江，福建，江西，广西，海南</t>
  </si>
  <si>
    <t>北京，山西，辽宁，吉林，黑龙江，江苏，浙江，安徽，福建，江西，河南，广西，四川，云南，甘肃，青海</t>
  </si>
  <si>
    <t>天津，河北，内蒙古，上海，山东，湖北，湖南，广东，海南，重庆，贵州，西藏，陕西，宁夏，新疆（含兵团）</t>
  </si>
  <si>
    <t>北京，天津，河北，内蒙古，辽宁，上海，浙江，福建，湖南，广东，四川，云南，西藏，甘肃，青海，新疆（含兵团）</t>
  </si>
  <si>
    <t>山西，吉林，黑龙江，江苏，安徽，江西，山东，河南，湖北，广西，海南，重庆，贵州，陕西，宁夏</t>
  </si>
  <si>
    <t>天津，山西，内蒙古，辽宁，上海，江苏，福建，江西，河南，湖南，广东，四川，贵州，陕西，甘肃，宁夏</t>
  </si>
  <si>
    <t>北京，河北，吉林，黑龙江，浙江，安徽，山东，湖北，广西，海南，重庆，云南，西藏，青海，新疆（含兵团）</t>
  </si>
  <si>
    <t>北京，天津，吉林，上海，浙江，安徽，福建，江西，广东，广西，海南，四川，贵州，陕西，甘肃，青海</t>
  </si>
  <si>
    <t>河北，山西，内蒙古，辽宁，黑龙江，江苏，山东，河南，湖北，湖南，重庆，云南，西藏，宁夏，新疆（含兵团）</t>
  </si>
  <si>
    <t>北京，河北，吉林，黑龙江，江苏，浙江，安徽，福建，河南，湖北，湖南，广东，广西，云南，西藏，新疆（含兵团）</t>
  </si>
  <si>
    <t>天津，山西，内蒙古，辽宁，上海，江西，山东，海南，重庆，四川，贵州，陕西，甘肃，青海，宁夏</t>
  </si>
  <si>
    <t>河北，山西，辽宁，江苏，浙江，安徽，湖北，甘肃，青海</t>
  </si>
  <si>
    <t>天津，内蒙古，福建，山东，河南，广西，云南，西藏</t>
  </si>
  <si>
    <t>北京，吉林，黑龙江，上海，江西，重庆，新疆（含兵团）</t>
  </si>
  <si>
    <t>湖南，广东，海南，四川，贵州，陕西，宁夏</t>
  </si>
  <si>
    <t>北京，辽宁，黑龙江，江苏，浙江，安徽，河南，湖北，广西，海南，甘肃</t>
  </si>
  <si>
    <t>山西，内蒙古，吉林，上海，山东，湖南，贵州，云南，西藏，新疆（含兵团）</t>
  </si>
  <si>
    <t>天津，河北，福建，江西，广东，重庆，四川，陕西，青海，宁夏</t>
  </si>
  <si>
    <t>北京，黑龙江，上海，江苏，江西，广东，广西，四川，西藏</t>
  </si>
  <si>
    <t>河南，湖北，湖南，海南，贵州，甘肃，宁夏，新疆（含兵团）</t>
  </si>
  <si>
    <t>山西，辽宁，浙江，安徽，重庆，陕西，青海</t>
  </si>
  <si>
    <t>天津，河北，内蒙古，吉林，福建，山东，云南</t>
  </si>
  <si>
    <t>厦门力卓药业有限公司</t>
  </si>
  <si>
    <t>赛诺菲制药</t>
  </si>
  <si>
    <t>国药集团国瑞药业有限公司</t>
  </si>
  <si>
    <t>浙江康恩贝制药股份有限公司</t>
  </si>
  <si>
    <t>河北凯威制药有限责任公司</t>
  </si>
  <si>
    <t>山东华鲁制药有限公司</t>
  </si>
  <si>
    <t>海南全星制药有限公司</t>
  </si>
  <si>
    <t>云南龙海天然植物药业有限公司</t>
  </si>
  <si>
    <t>山东罗欣药业集团股份有限公司</t>
  </si>
  <si>
    <t>福安药业集团宁波天衡制药有限公司</t>
  </si>
  <si>
    <t>四川美大康华康药业有限公司</t>
  </si>
  <si>
    <t>成都锦华药业有限责任公司</t>
  </si>
  <si>
    <t>江苏四环生物制药有限公司</t>
  </si>
  <si>
    <t>吉林四环制药有限公司</t>
  </si>
  <si>
    <t>安徽恒星制药有限公司</t>
  </si>
  <si>
    <t>山西诺成制药有限公司</t>
  </si>
  <si>
    <t>浙江北生药业汉生制药有限公司</t>
  </si>
  <si>
    <t>花园药业股份有限公司</t>
  </si>
  <si>
    <t>意大利ABC公司</t>
  </si>
  <si>
    <t>吉利德制药</t>
  </si>
  <si>
    <t>天津君安生物制药有限公司</t>
  </si>
  <si>
    <t>北京天衡药物研究院南阳天衡制药厂</t>
  </si>
  <si>
    <t>上海宣泰海门药业有限公司</t>
  </si>
  <si>
    <t>佛山德芮可制药有限公司</t>
  </si>
  <si>
    <t>卫材（辽宁）制药有限公司</t>
  </si>
  <si>
    <t>第一三共制药（上海）有限公司</t>
  </si>
  <si>
    <t>万特制药（海南）有限公司</t>
  </si>
  <si>
    <t>扬子江药业集团上海海尼药业有限公司</t>
  </si>
  <si>
    <t>成都康弘药业集团股份有限公司</t>
  </si>
  <si>
    <t>广东安诺药业股份有限公司</t>
  </si>
  <si>
    <t>住友制药</t>
  </si>
  <si>
    <t>珠海同益制药有限公司</t>
  </si>
  <si>
    <t>北京诺华制药有限公司</t>
  </si>
  <si>
    <t>扬子江药业集团广州海瑞药业有限公司</t>
  </si>
  <si>
    <t>江苏奥赛康药业有限公司</t>
  </si>
  <si>
    <t>杭州澳亚生物技术有限公司</t>
  </si>
  <si>
    <t>浙江杭康药业有限公司</t>
  </si>
  <si>
    <t>成都百裕制药股份有限公司</t>
  </si>
  <si>
    <t>武田药品工业株式会社</t>
  </si>
  <si>
    <t>华润双鹤药业股份有限公司</t>
  </si>
  <si>
    <t>宁波美诺华天康药业有限公司</t>
  </si>
  <si>
    <t>海思科制药（眉山）有限公司</t>
  </si>
  <si>
    <t>施维雅（天津）制药有限公司</t>
  </si>
  <si>
    <t>比利时杨森制药</t>
  </si>
  <si>
    <t>四川海思科制药有限公司</t>
  </si>
  <si>
    <t>重庆赛维药业有限公司</t>
  </si>
  <si>
    <t>上海朝晖药业有限公司</t>
  </si>
  <si>
    <t>宁夏康亚药业股份有限公司</t>
  </si>
  <si>
    <t>江苏万高药业股份有限公司</t>
  </si>
  <si>
    <t>诺和诺德制药</t>
  </si>
  <si>
    <t>江苏柯菲平医药股份有限公司</t>
  </si>
  <si>
    <t>北京双鹭药业股份有限公司</t>
  </si>
  <si>
    <t>四川普锐特药业有限公司</t>
  </si>
  <si>
    <t>苏州弘森药业股份有限公司</t>
  </si>
  <si>
    <t>葛兰素史克制药</t>
  </si>
  <si>
    <t>北京博康健基因科技有限公司</t>
  </si>
  <si>
    <t>烟台万润药业有限公司</t>
  </si>
  <si>
    <t>浙江医药股份有限公司新昌制药厂</t>
  </si>
  <si>
    <t>保定天浩制药有限公司</t>
  </si>
  <si>
    <t>上海桓华制药有限公司</t>
  </si>
  <si>
    <t>南京臣功制药股份有限公司</t>
  </si>
  <si>
    <t>上海美优制药有限公司</t>
  </si>
  <si>
    <t>山东齐都药业有限公司</t>
  </si>
  <si>
    <t>浙江莎普爱思药业股份有限公司</t>
  </si>
  <si>
    <t>普洛药业股份有限公司</t>
  </si>
  <si>
    <t>第一三共制药（北京）有限公司</t>
  </si>
  <si>
    <t>江西珍视明药业有限公司</t>
  </si>
  <si>
    <t>成都普什制药有限公司</t>
  </si>
  <si>
    <t>海南双成药业股份有限公司</t>
  </si>
  <si>
    <t>山德士制药有限公司</t>
  </si>
  <si>
    <t>厦门力卓</t>
  </si>
  <si>
    <t>厦门力卓</t>
    <phoneticPr fontId="2" type="noConversion"/>
  </si>
  <si>
    <t>否</t>
    <phoneticPr fontId="2" type="noConversion"/>
  </si>
  <si>
    <t>赛诺菲</t>
    <phoneticPr fontId="2" type="noConversion"/>
  </si>
  <si>
    <t>是</t>
    <phoneticPr fontId="2" type="noConversion"/>
  </si>
  <si>
    <t>国药集团</t>
    <phoneticPr fontId="2" type="noConversion"/>
  </si>
  <si>
    <t>浙江康恩贝</t>
    <phoneticPr fontId="2" type="noConversion"/>
  </si>
  <si>
    <t>河北凯威</t>
  </si>
  <si>
    <t>河北凯威</t>
    <phoneticPr fontId="2" type="noConversion"/>
  </si>
  <si>
    <t>否</t>
    <phoneticPr fontId="2" type="noConversion"/>
  </si>
  <si>
    <t>山东华鲁</t>
  </si>
  <si>
    <t>山东华鲁</t>
    <phoneticPr fontId="2" type="noConversion"/>
  </si>
  <si>
    <t>海南全星</t>
  </si>
  <si>
    <t>云南龙海</t>
  </si>
  <si>
    <t>福安药业</t>
  </si>
  <si>
    <t>浙江尖峰</t>
  </si>
  <si>
    <t>成都锦华</t>
  </si>
  <si>
    <t>江苏四环</t>
  </si>
  <si>
    <t>江苏盈科</t>
  </si>
  <si>
    <t>德国贝朗</t>
  </si>
  <si>
    <t>吉林四环</t>
  </si>
  <si>
    <t>安徽恒星</t>
  </si>
  <si>
    <t>山西诺成</t>
  </si>
  <si>
    <t>浙江北生</t>
  </si>
  <si>
    <t>花园药业</t>
  </si>
  <si>
    <t>海南全星</t>
    <phoneticPr fontId="2" type="noConversion"/>
  </si>
  <si>
    <t>云南龙海</t>
    <phoneticPr fontId="2" type="noConversion"/>
  </si>
  <si>
    <t>福安药业</t>
    <phoneticPr fontId="2" type="noConversion"/>
  </si>
  <si>
    <t>四川美大康华康</t>
  </si>
  <si>
    <t>四川美大康华康</t>
    <phoneticPr fontId="2" type="noConversion"/>
  </si>
  <si>
    <t>北京汇恩兰德制药有限公司</t>
    <phoneticPr fontId="2" type="noConversion"/>
  </si>
  <si>
    <t>天津君安</t>
  </si>
  <si>
    <t>万特制药</t>
  </si>
  <si>
    <t>北京汇恩兰德</t>
  </si>
  <si>
    <t>北京汇恩兰德</t>
    <phoneticPr fontId="2" type="noConversion"/>
  </si>
  <si>
    <t>浙江尖峰药业有限公司</t>
    <phoneticPr fontId="2" type="noConversion"/>
  </si>
  <si>
    <t>浙江尖峰</t>
    <phoneticPr fontId="2" type="noConversion"/>
  </si>
  <si>
    <t>成都锦华</t>
    <phoneticPr fontId="2" type="noConversion"/>
  </si>
  <si>
    <t>江苏四环</t>
    <phoneticPr fontId="2" type="noConversion"/>
  </si>
  <si>
    <t>江苏盈科生物制药有限公司</t>
    <phoneticPr fontId="2" type="noConversion"/>
  </si>
  <si>
    <t>江苏盈科</t>
    <phoneticPr fontId="2" type="noConversion"/>
  </si>
  <si>
    <t>费森尤斯卡比制药</t>
    <phoneticPr fontId="2" type="noConversion"/>
  </si>
  <si>
    <t>费森</t>
  </si>
  <si>
    <t>费森</t>
    <phoneticPr fontId="2" type="noConversion"/>
  </si>
  <si>
    <t>德国贝朗医疗有限公司</t>
    <phoneticPr fontId="2" type="noConversion"/>
  </si>
  <si>
    <t>德国贝朗</t>
    <phoneticPr fontId="2" type="noConversion"/>
  </si>
  <si>
    <t>珠海同益</t>
  </si>
  <si>
    <t>吉林四环</t>
    <phoneticPr fontId="2" type="noConversion"/>
  </si>
  <si>
    <t>否</t>
    <phoneticPr fontId="2" type="noConversion"/>
  </si>
  <si>
    <t>杭州澳亚</t>
  </si>
  <si>
    <t>浙江杭康</t>
  </si>
  <si>
    <t>成都百裕</t>
  </si>
  <si>
    <t>华润双鹤</t>
  </si>
  <si>
    <t>重庆赛维</t>
  </si>
  <si>
    <t>上海朝晖</t>
  </si>
  <si>
    <t>宁夏康亚</t>
  </si>
  <si>
    <t>江苏万高</t>
  </si>
  <si>
    <t>诺和诺德</t>
  </si>
  <si>
    <t>北京双鹭</t>
  </si>
  <si>
    <t>苏州弘森</t>
  </si>
  <si>
    <t>烟台万润</t>
  </si>
  <si>
    <t>浙江医药</t>
  </si>
  <si>
    <t>保定天浩</t>
  </si>
  <si>
    <t>上海桓华</t>
  </si>
  <si>
    <t>南京臣功</t>
  </si>
  <si>
    <t>上海美优</t>
  </si>
  <si>
    <t>山东齐都</t>
  </si>
  <si>
    <t>普洛药业</t>
  </si>
  <si>
    <t>成都普什</t>
  </si>
  <si>
    <t>海南双成</t>
  </si>
  <si>
    <t>意大利ABC</t>
  </si>
  <si>
    <t>意大利ABC</t>
    <phoneticPr fontId="2" type="noConversion"/>
  </si>
  <si>
    <t>是</t>
    <phoneticPr fontId="2" type="noConversion"/>
  </si>
  <si>
    <t>吉利德</t>
  </si>
  <si>
    <t>吉利德</t>
    <phoneticPr fontId="2" type="noConversion"/>
  </si>
  <si>
    <t>上海宣泰海门</t>
  </si>
  <si>
    <t>上海宣泰海门</t>
    <phoneticPr fontId="2" type="noConversion"/>
  </si>
  <si>
    <t>佛山德芮可</t>
  </si>
  <si>
    <t>佛山德芮可</t>
    <phoneticPr fontId="2" type="noConversion"/>
  </si>
  <si>
    <t>卫材</t>
    <phoneticPr fontId="2" type="noConversion"/>
  </si>
  <si>
    <t>第一三共</t>
    <phoneticPr fontId="2" type="noConversion"/>
  </si>
  <si>
    <t>扬子江药业</t>
    <phoneticPr fontId="2" type="noConversion"/>
  </si>
  <si>
    <t>诺华</t>
    <phoneticPr fontId="2" type="noConversion"/>
  </si>
  <si>
    <t>江苏奥赛康</t>
  </si>
  <si>
    <t>江苏奥赛康</t>
    <phoneticPr fontId="2" type="noConversion"/>
  </si>
  <si>
    <t>武田</t>
    <phoneticPr fontId="2" type="noConversion"/>
  </si>
  <si>
    <t>宁波美诺华天康</t>
  </si>
  <si>
    <t>宁波美诺华天康</t>
    <phoneticPr fontId="2" type="noConversion"/>
  </si>
  <si>
    <t>海思科制药</t>
  </si>
  <si>
    <t>海思科制药</t>
    <phoneticPr fontId="2" type="noConversion"/>
  </si>
  <si>
    <t>施维雅</t>
    <phoneticPr fontId="2" type="noConversion"/>
  </si>
  <si>
    <t>杨森</t>
    <phoneticPr fontId="2" type="noConversion"/>
  </si>
  <si>
    <t>奥地利依比威药品有限公司</t>
    <phoneticPr fontId="2" type="noConversion"/>
  </si>
  <si>
    <t>奥地利依比威</t>
  </si>
  <si>
    <t>是</t>
    <phoneticPr fontId="2" type="noConversion"/>
  </si>
  <si>
    <t>江苏柯菲平</t>
  </si>
  <si>
    <t>江苏柯菲平</t>
    <phoneticPr fontId="2" type="noConversion"/>
  </si>
  <si>
    <t>四川普锐特</t>
  </si>
  <si>
    <t>四川普锐特</t>
    <phoneticPr fontId="2" type="noConversion"/>
  </si>
  <si>
    <t>GSK</t>
    <phoneticPr fontId="2" type="noConversion"/>
  </si>
  <si>
    <t>北京博康健</t>
  </si>
  <si>
    <t>北京博康健</t>
    <phoneticPr fontId="2" type="noConversion"/>
  </si>
  <si>
    <t>浙江莎普爱</t>
  </si>
  <si>
    <t>江西珍视明</t>
  </si>
  <si>
    <t>江西珍视明</t>
    <phoneticPr fontId="2" type="noConversion"/>
  </si>
  <si>
    <t>山德士</t>
    <phoneticPr fontId="2" type="noConversion"/>
  </si>
  <si>
    <t>是</t>
    <phoneticPr fontId="2" type="noConversion"/>
  </si>
  <si>
    <t>浙江莎普爱思</t>
  </si>
  <si>
    <t>第四批入围规则</t>
    <phoneticPr fontId="2" type="noConversion"/>
  </si>
  <si>
    <t>埃索美拉唑（艾司奥美拉唑）口服常释剂型</t>
    <phoneticPr fontId="2" type="noConversion"/>
  </si>
  <si>
    <t>否</t>
    <phoneticPr fontId="2" type="noConversion"/>
  </si>
  <si>
    <t>-</t>
    <phoneticPr fontId="2" type="noConversion"/>
  </si>
  <si>
    <t>埃索美拉唑（艾司奥美拉唑）口服常释剂型</t>
  </si>
  <si>
    <t>石药集团欧意药业有限公司</t>
    <phoneticPr fontId="2" type="noConversion"/>
  </si>
  <si>
    <t>氨磺必利口服常释剂型</t>
    <phoneticPr fontId="2" type="noConversion"/>
  </si>
  <si>
    <t>0.2g</t>
  </si>
  <si>
    <t>氨磺必利口服常释剂型</t>
  </si>
  <si>
    <t>深圳市泛谷药业股份有限公司</t>
    <phoneticPr fontId="2" type="noConversion"/>
  </si>
  <si>
    <t>深圳泛谷</t>
    <phoneticPr fontId="2" type="noConversion"/>
  </si>
  <si>
    <t>氨溴索注射剂</t>
    <phoneticPr fontId="2" type="noConversion"/>
  </si>
  <si>
    <t>4ml:30mg</t>
    <phoneticPr fontId="2" type="noConversion"/>
  </si>
  <si>
    <t>氨溴索注射剂</t>
  </si>
  <si>
    <t>2ml:15mg</t>
  </si>
  <si>
    <t>石家庄四药有限公司</t>
    <phoneticPr fontId="2" type="noConversion"/>
  </si>
  <si>
    <t>江苏海岸药业有限公司</t>
    <phoneticPr fontId="2" type="noConversion"/>
  </si>
  <si>
    <t>江苏海岸</t>
    <phoneticPr fontId="2" type="noConversion"/>
  </si>
  <si>
    <t xml:space="preserve">广州一品红制药有限公司 </t>
    <phoneticPr fontId="2" type="noConversion"/>
  </si>
  <si>
    <t>广州一品红</t>
    <phoneticPr fontId="2" type="noConversion"/>
  </si>
  <si>
    <t>奥洛他定滴眼剂</t>
    <phoneticPr fontId="2" type="noConversion"/>
  </si>
  <si>
    <t>5ml:5mg（0.1%）</t>
  </si>
  <si>
    <t>北京汇恩兰德制药有限公司</t>
  </si>
  <si>
    <t>奥洛他定滴眼剂</t>
  </si>
  <si>
    <t>浙江尖峰药业有限公司</t>
  </si>
  <si>
    <t>吡嗪酰胺口服常释剂型</t>
    <phoneticPr fontId="2" type="noConversion"/>
  </si>
  <si>
    <t>0.25g</t>
  </si>
  <si>
    <t>吡嗪酰胺口服常释剂型</t>
  </si>
  <si>
    <t>丙泊酚中/长链脂肪乳注射剂</t>
    <phoneticPr fontId="2" type="noConversion"/>
  </si>
  <si>
    <t>20ml:0.2g</t>
  </si>
  <si>
    <t>丙泊酚中/长链脂肪乳注射剂</t>
  </si>
  <si>
    <t>江苏盈科生物制药有限公司</t>
  </si>
  <si>
    <t>费森尤斯卡比制药</t>
  </si>
  <si>
    <t>德国贝朗医疗有限公司</t>
  </si>
  <si>
    <t>布洛芬口服常释剂型</t>
    <phoneticPr fontId="2" type="noConversion"/>
  </si>
  <si>
    <t>0.1g</t>
  </si>
  <si>
    <t>布洛芬口服常释剂型</t>
  </si>
  <si>
    <t>布洛芬注射液</t>
  </si>
  <si>
    <t>4ml:0.4g</t>
  </si>
  <si>
    <t>度洛西汀口服常释剂型</t>
    <phoneticPr fontId="2" type="noConversion"/>
  </si>
  <si>
    <t>度洛西汀口服常释剂型</t>
  </si>
  <si>
    <t>60mg</t>
    <phoneticPr fontId="2" type="noConversion"/>
  </si>
  <si>
    <t>多索茶碱注射剂</t>
    <phoneticPr fontId="2" type="noConversion"/>
  </si>
  <si>
    <t>10ml:0.1g</t>
  </si>
  <si>
    <t>多索茶碱注射剂</t>
  </si>
  <si>
    <t>恩格列净口服常释剂型</t>
    <phoneticPr fontId="2" type="noConversion"/>
  </si>
  <si>
    <t>恩格列净口服常释剂型</t>
  </si>
  <si>
    <t>江苏万邦生化医药股份有限公司</t>
    <phoneticPr fontId="2" type="noConversion"/>
  </si>
  <si>
    <t>恩曲他滨替诺福韦口服常释剂型</t>
    <phoneticPr fontId="2" type="noConversion"/>
  </si>
  <si>
    <t>恩曲他滨200mg+富马酸替诺福韦二吡呋酯300mg</t>
  </si>
  <si>
    <t>恩曲他滨替诺福韦口服常释剂型</t>
  </si>
  <si>
    <t>四川海思科制药有限公司</t>
    <phoneticPr fontId="2" type="noConversion"/>
  </si>
  <si>
    <t>四川海思科</t>
    <phoneticPr fontId="2" type="noConversion"/>
  </si>
  <si>
    <t>格列齐特缓释控释剂型</t>
    <phoneticPr fontId="2" type="noConversion"/>
  </si>
  <si>
    <t>格列齐特缓释控释剂型</t>
  </si>
  <si>
    <t>加巴喷丁口服常释剂型</t>
    <phoneticPr fontId="2" type="noConversion"/>
  </si>
  <si>
    <t>加巴喷丁口服常释剂型</t>
  </si>
  <si>
    <t>卡格列净口服常释剂型</t>
    <phoneticPr fontId="2" type="noConversion"/>
  </si>
  <si>
    <t>卡格列净口服常释剂型</t>
  </si>
  <si>
    <t>喹硫平缓释控释剂型</t>
    <phoneticPr fontId="2" type="noConversion"/>
  </si>
  <si>
    <t>喹硫平缓释控释剂型</t>
  </si>
  <si>
    <t>洛索洛芬口服常释剂型</t>
    <phoneticPr fontId="2" type="noConversion"/>
  </si>
  <si>
    <t>洛索洛芬口服常释剂型</t>
  </si>
  <si>
    <t>氯雷他定口服常释剂型</t>
    <phoneticPr fontId="2" type="noConversion"/>
  </si>
  <si>
    <t>氯雷他定口服常释剂型</t>
  </si>
  <si>
    <t>莫沙必利口服常释剂型</t>
    <phoneticPr fontId="2" type="noConversion"/>
  </si>
  <si>
    <t>莫沙必利口服常释剂型</t>
  </si>
  <si>
    <t>福建海西新药创制有限公司</t>
    <phoneticPr fontId="2" type="noConversion"/>
  </si>
  <si>
    <t>福建海西新药</t>
    <phoneticPr fontId="2" type="noConversion"/>
  </si>
  <si>
    <t>那格列奈口服常释剂型</t>
    <phoneticPr fontId="2" type="noConversion"/>
  </si>
  <si>
    <t>那格列奈口服常释剂型</t>
  </si>
  <si>
    <t>帕瑞昔布注射剂</t>
    <phoneticPr fontId="2" type="noConversion"/>
  </si>
  <si>
    <t>帕瑞昔布注射剂</t>
  </si>
  <si>
    <t>峨眉山通惠制药有限公司</t>
    <phoneticPr fontId="2" type="noConversion"/>
  </si>
  <si>
    <t>峨眉山通惠</t>
    <phoneticPr fontId="2" type="noConversion"/>
  </si>
  <si>
    <t>泮托拉唑口服常释剂型</t>
    <phoneticPr fontId="2" type="noConversion"/>
  </si>
  <si>
    <t>泮托拉唑口服常释剂型</t>
  </si>
  <si>
    <t>印度奥罗宾多制药公司</t>
    <phoneticPr fontId="2" type="noConversion"/>
  </si>
  <si>
    <t>奥罗宾多</t>
  </si>
  <si>
    <t>泮托拉唑注射剂</t>
  </si>
  <si>
    <t>泮托拉唑注射剂</t>
    <phoneticPr fontId="2" type="noConversion"/>
  </si>
  <si>
    <t>培哚普利口服常释剂型</t>
    <phoneticPr fontId="2" type="noConversion"/>
  </si>
  <si>
    <t>培哚普利口服常释剂型</t>
  </si>
  <si>
    <t>硼替佐米注射剂</t>
    <phoneticPr fontId="2" type="noConversion"/>
  </si>
  <si>
    <t>3.5mg</t>
  </si>
  <si>
    <t>硼替佐米注射剂</t>
  </si>
  <si>
    <t>普拉克索缓释控释剂型</t>
    <phoneticPr fontId="2" type="noConversion"/>
  </si>
  <si>
    <t>0.375mg</t>
  </si>
  <si>
    <t>普拉克索缓释控释剂型</t>
  </si>
  <si>
    <t>力品药业(厦门)有限公司</t>
    <phoneticPr fontId="2" type="noConversion"/>
  </si>
  <si>
    <t>力品药业</t>
    <phoneticPr fontId="2" type="noConversion"/>
  </si>
  <si>
    <t>普拉克索口服常释剂型</t>
  </si>
  <si>
    <t>0.25mg</t>
  </si>
  <si>
    <t>普瑞巴林口服常释剂型</t>
    <phoneticPr fontId="2" type="noConversion"/>
  </si>
  <si>
    <t>75mg</t>
  </si>
  <si>
    <t>普瑞巴林口服常释剂型</t>
  </si>
  <si>
    <t>羟苯磺酸口服常释剂型</t>
    <phoneticPr fontId="2" type="noConversion"/>
  </si>
  <si>
    <t>0.5g</t>
  </si>
  <si>
    <t>羟苯磺酸口服常释剂型</t>
  </si>
  <si>
    <t>奥地利依比威药品有限公司</t>
  </si>
  <si>
    <t>瑞格列奈口服常释剂型</t>
    <phoneticPr fontId="2" type="noConversion"/>
  </si>
  <si>
    <t>瑞格列奈口服常释剂型</t>
  </si>
  <si>
    <t>索拉非尼口服常释剂型</t>
    <phoneticPr fontId="2" type="noConversion"/>
  </si>
  <si>
    <t>索拉非尼口服常释剂型</t>
  </si>
  <si>
    <t>上海汇伦江苏药业</t>
    <phoneticPr fontId="2" type="noConversion"/>
  </si>
  <si>
    <t>南京正大天晴制药有限公司</t>
    <phoneticPr fontId="2" type="noConversion"/>
  </si>
  <si>
    <t>替米沙坦口服常释剂型</t>
    <phoneticPr fontId="2" type="noConversion"/>
  </si>
  <si>
    <t>替米沙坦口服常释剂型</t>
  </si>
  <si>
    <t>替莫唑胺口服常释剂型</t>
    <phoneticPr fontId="2" type="noConversion"/>
  </si>
  <si>
    <t>是</t>
    <phoneticPr fontId="2" type="noConversion"/>
  </si>
  <si>
    <t>替莫唑胺口服常释剂型</t>
  </si>
  <si>
    <t>吸入用硫酸沙丁胺醇溶液</t>
    <phoneticPr fontId="2" type="noConversion"/>
  </si>
  <si>
    <t>5mg/2.5ml</t>
  </si>
  <si>
    <t>吸入用硫酸沙丁胺醇溶液</t>
  </si>
  <si>
    <t>浙江福瑞喜药业有限公司</t>
    <phoneticPr fontId="2" type="noConversion"/>
  </si>
  <si>
    <t>浙江福瑞喜</t>
    <phoneticPr fontId="2" type="noConversion"/>
  </si>
  <si>
    <t>-</t>
    <phoneticPr fontId="2" type="noConversion"/>
  </si>
  <si>
    <t>缬沙坦氨氯地平Ⅰ口服常释剂型</t>
    <phoneticPr fontId="2" type="noConversion"/>
  </si>
  <si>
    <t>缬沙坦80mg+氨氯地平5mg</t>
  </si>
  <si>
    <t>缬沙坦氨氯地平Ⅰ口服常释剂型</t>
  </si>
  <si>
    <t>缬沙坦氢氯噻嗪口服常释剂型</t>
    <phoneticPr fontId="2" type="noConversion"/>
  </si>
  <si>
    <t>缬沙坦80mg+氢氯噻嗪12.5mg</t>
  </si>
  <si>
    <t>缬沙坦氢氯噻嗪口服常释剂型</t>
  </si>
  <si>
    <t>伏立康唑口服常释剂型</t>
    <phoneticPr fontId="2" type="noConversion"/>
  </si>
  <si>
    <t>伏立康唑口服常释剂型</t>
  </si>
  <si>
    <t>山德士</t>
    <phoneticPr fontId="2" type="noConversion"/>
  </si>
  <si>
    <t>诺氟沙星口服常释剂型</t>
    <phoneticPr fontId="2" type="noConversion"/>
  </si>
  <si>
    <t>福州海王福药</t>
    <phoneticPr fontId="2" type="noConversion"/>
  </si>
  <si>
    <t>诺氟沙星口服常释剂型</t>
  </si>
  <si>
    <t>特比萘芬口服常释剂型</t>
    <phoneticPr fontId="2" type="noConversion"/>
  </si>
  <si>
    <t>0.125g</t>
  </si>
  <si>
    <t>保定天浩</t>
    <phoneticPr fontId="2" type="noConversion"/>
  </si>
  <si>
    <t>特比萘芬口服常释剂型</t>
  </si>
  <si>
    <t>头孢丙烯口服常释剂型</t>
    <phoneticPr fontId="2" type="noConversion"/>
  </si>
  <si>
    <t>头孢丙烯口服常释剂型</t>
  </si>
  <si>
    <t>左氧氟沙星口服常释剂型</t>
    <phoneticPr fontId="2" type="noConversion"/>
  </si>
  <si>
    <t>山东齐都</t>
    <phoneticPr fontId="2" type="noConversion"/>
  </si>
  <si>
    <t>左氧氟沙星口服常释剂型</t>
  </si>
  <si>
    <t>浙江普利药业有限公司</t>
    <phoneticPr fontId="2" type="noConversion"/>
  </si>
  <si>
    <t>浙江普利</t>
    <phoneticPr fontId="2" type="noConversion"/>
  </si>
  <si>
    <t>四川海汇药业有限公司</t>
    <phoneticPr fontId="2" type="noConversion"/>
  </si>
  <si>
    <t>四川海汇</t>
    <phoneticPr fontId="2" type="noConversion"/>
  </si>
  <si>
    <t>浙江莎普爱思</t>
    <phoneticPr fontId="2" type="noConversion"/>
  </si>
  <si>
    <t>普洛药业</t>
    <phoneticPr fontId="2" type="noConversion"/>
  </si>
  <si>
    <t>花园药业</t>
    <phoneticPr fontId="2" type="noConversion"/>
  </si>
  <si>
    <t>长春海悦</t>
    <phoneticPr fontId="2" type="noConversion"/>
  </si>
  <si>
    <t>玻璃酸钠滴眼剂</t>
    <phoneticPr fontId="2" type="noConversion"/>
  </si>
  <si>
    <t>5ml:5mg (0.1%)</t>
  </si>
  <si>
    <t>玻璃酸钠滴眼剂</t>
  </si>
  <si>
    <t>10ml:10mg (0.1%)</t>
  </si>
  <si>
    <t>0.4ml:1.2mg (0.3%)</t>
  </si>
  <si>
    <t>注射用比伐芦定</t>
    <phoneticPr fontId="2" type="noConversion"/>
  </si>
  <si>
    <t>注射用比伐芦定</t>
  </si>
  <si>
    <t>普芦卡必利口服常释剂型</t>
    <phoneticPr fontId="2" type="noConversion"/>
  </si>
  <si>
    <t>4mg</t>
    <phoneticPr fontId="2" type="noConversion"/>
  </si>
  <si>
    <t>非那雄胺口服常释剂型 1mg</t>
    <phoneticPr fontId="2" type="noConversion"/>
  </si>
  <si>
    <t>0.2g</t>
    <phoneticPr fontId="2" type="noConversion"/>
  </si>
  <si>
    <t>0.1g</t>
    <phoneticPr fontId="2" type="noConversion"/>
  </si>
  <si>
    <t>0.25g</t>
    <phoneticPr fontId="2" type="noConversion"/>
  </si>
  <si>
    <t>0.75g</t>
    <phoneticPr fontId="2" type="noConversion"/>
  </si>
  <si>
    <t>氨基葡萄糖口服常释剂型</t>
    <phoneticPr fontId="2" type="noConversion"/>
  </si>
  <si>
    <t>0.5g</t>
    <phoneticPr fontId="2" type="noConversion"/>
  </si>
  <si>
    <t>0.3g</t>
    <phoneticPr fontId="2" type="noConversion"/>
  </si>
  <si>
    <t>左乙拉西坦口服常释剂型250mg</t>
  </si>
  <si>
    <t>替格瑞洛口服常释剂型 60mg</t>
    <phoneticPr fontId="2" type="noConversion"/>
  </si>
  <si>
    <t>替格瑞洛口服常释剂型 90mg</t>
    <phoneticPr fontId="2" type="noConversion"/>
  </si>
  <si>
    <t>辽宁，吉林，安徽，福建，河南</t>
    <phoneticPr fontId="2" type="noConversion"/>
  </si>
  <si>
    <t>天津，安徽，福建，湖北，贵州，青海，新疆（含兵团）</t>
  </si>
  <si>
    <t>黑龙江，上海，江西，河南，广西，海南，云南</t>
  </si>
  <si>
    <t>北京，内蒙古，辽宁，浙江，山东，湖南，广东，陕西，宁夏</t>
  </si>
  <si>
    <t>河北，山西，吉林，江苏，重庆，四川，西藏，甘肃</t>
  </si>
  <si>
    <t>河北，辽宁，黑龙江，江苏，河南，广西，海南，四川， 贵州，西藏</t>
  </si>
  <si>
    <t>山西，吉林，浙江，安徽，江西，山东，湖南，云南，青海，新疆（含兵团）</t>
  </si>
  <si>
    <t>北京，天津，内蒙古，上海，福建，湖北，广东，重庆， 陕西，甘肃，宁夏</t>
  </si>
  <si>
    <t>山东，广西，宁夏</t>
  </si>
  <si>
    <t>吉林，河南，重庆</t>
  </si>
  <si>
    <t>天津，上海，青海</t>
  </si>
  <si>
    <t>辽宁，黑龙江，浙江</t>
  </si>
  <si>
    <t>北京，山西，广东</t>
  </si>
  <si>
    <t>河北，湖北，云南，甘肃</t>
  </si>
  <si>
    <t>江西，湖南，海南</t>
  </si>
  <si>
    <t>内蒙古，安徽，陕西</t>
  </si>
  <si>
    <t>江苏，四川，贵州</t>
  </si>
  <si>
    <t>福建，西藏，新疆（含兵团）</t>
  </si>
  <si>
    <t>北京，天津，河北，山西，内蒙古，吉林，黑龙江，江苏，福建，山东，广西，贵州，云南，甘肃，宁夏</t>
  </si>
  <si>
    <t>辽宁，上海，浙江，安徽，江西，河南，湖北，湖南，广东，海南，重庆，四川，西藏，陕西，青海，新疆（含兵团）</t>
  </si>
  <si>
    <t>内蒙古，湖南，贵州，云南，西藏，陕西，新疆（含兵团）</t>
  </si>
  <si>
    <t>天津，浙江，福建，江西，河南，湖北，广东，四川，青海</t>
  </si>
  <si>
    <t>北京，河北，山西，上海，山东，海南，甘肃，宁夏</t>
  </si>
  <si>
    <t>辽宁，吉林，黑龙江，江苏，安徽，广西，重庆</t>
  </si>
  <si>
    <t>江西，湖北，广东，海南，重庆，云南，陕西</t>
  </si>
  <si>
    <t>河北，吉林，安徽，山东，湖南，贵州，甘肃</t>
  </si>
  <si>
    <t>天津，黑龙江，江苏，河南，四川，西藏，青海，新疆（含兵团）</t>
  </si>
  <si>
    <t>北京，山西，内蒙古，辽宁，上海，浙江，福建，广西，宁夏</t>
  </si>
  <si>
    <t>辽宁，江苏，安徽，江西，广西，西藏，宁夏</t>
  </si>
  <si>
    <t>河北，上海，浙江，广东，贵州，云南，青海</t>
  </si>
  <si>
    <t>吉林，黑龙江，山东，湖南，重庆，四川，陕西，新疆（含兵团）</t>
  </si>
  <si>
    <t>北京，天津，山西，内蒙古，福建，河南，湖北，海南，甘肃</t>
  </si>
  <si>
    <t>北京，天津，黑龙江，江苏，浙江，湖南，贵州，西藏，青海，新疆（含兵团）</t>
  </si>
  <si>
    <t>福建，江西，山东，河南，广东，广西，重庆，四川，云南，陕西，宁夏</t>
  </si>
  <si>
    <t>河北，山西，内蒙古，辽宁，吉林，上海，安徽，湖北，海南，甘肃</t>
  </si>
  <si>
    <t>江西，河南，湖北，广东，海南，新疆（含兵团）</t>
  </si>
  <si>
    <t>天津，山西，辽宁，浙江，陕西，宁夏</t>
  </si>
  <si>
    <t>内蒙古，上海，江苏，福建，四川，贵州，甘肃</t>
  </si>
  <si>
    <t>河北，吉林，黑龙江，山东，湖南，青海</t>
  </si>
  <si>
    <t>北京，安徽，广西，重庆，云南，西藏</t>
  </si>
  <si>
    <t>北京，山西，吉林，上海，江苏，山东</t>
  </si>
  <si>
    <t>河北，安徽，江西，广西，四川，西藏</t>
  </si>
  <si>
    <t>天津，辽宁，浙江，河南，陕西，青海，新疆（含兵团）</t>
  </si>
  <si>
    <t>内蒙古，黑龙江，湖北，重庆，云南，宁夏</t>
  </si>
  <si>
    <t>福建，湖南，广东，海南，贵州，甘肃</t>
  </si>
  <si>
    <t>辽宁，吉林，江苏，河南，广东，广西，四川，云南，新疆（含兵团）</t>
  </si>
  <si>
    <t>山西，黑龙江，上海，浙江，山东，陕西，甘肃，宁夏</t>
  </si>
  <si>
    <t>天津，河北，内蒙古，江西，重庆，西藏，青海</t>
  </si>
  <si>
    <t>北京，安徽，福建，湖北，湖南，海南，贵州</t>
  </si>
  <si>
    <t>天津，河北，山西，内蒙古，上海，江苏，安徽，湖南，广东，甘肃，新疆（含兵团）</t>
  </si>
  <si>
    <t>辽宁，黑龙江，浙江，广西，重庆，贵州，云南，西藏，陕西，宁夏</t>
  </si>
  <si>
    <t>北京，吉林，福建，江西，山东，河南，湖北，海南，四川，青海</t>
  </si>
  <si>
    <t>天津，上海，安徽，江西，河南，湖南，广东，广西，贵州，甘肃，青海</t>
  </si>
  <si>
    <t>北京，河北，内蒙古，吉林，浙江，海南，四川，云南，陕西，新疆（含兵团）</t>
  </si>
  <si>
    <t>山西，辽宁，黑龙江，江苏，福建，山东，湖北，重庆，西藏，宁夏</t>
  </si>
  <si>
    <t>北京，天津，山西，内蒙古，辽宁，山东，湖南，广西，重庆，四川，贵州，云南，西藏，甘肃，宁夏</t>
  </si>
  <si>
    <t>河北，吉林，黑龙江，上海，江苏，浙江，安徽，福建，江西，河南，湖北，广东，海南，陕西，青海，新疆（含兵团）</t>
  </si>
  <si>
    <t>北京，河北，内蒙古，辽宁，江苏，浙江，山东，河南，海南，贵州，西藏，陕西，甘肃，宁夏，新疆（含兵团）</t>
  </si>
  <si>
    <t>天津，山西，吉林，黑龙江，上海，安徽，福建，江西，湖北，湖南，广东，广西，重庆，四川，云南，青海</t>
  </si>
  <si>
    <t>北京，内蒙古，吉林，浙江，安徽，江西，河南，广东，广西，重庆，青海</t>
  </si>
  <si>
    <t>天津，河北，江苏，福建，湖北，海南，四川，陕西，甘肃，宁夏</t>
  </si>
  <si>
    <t>山西，辽宁，黑龙江，上海，山东，湖南，贵州，云南，西藏，新疆（含兵团）</t>
  </si>
  <si>
    <t>天津，山西，辽宁，黑龙江，上海，山东，广西，四川，西藏，陕西，甘肃</t>
  </si>
  <si>
    <t>河北，吉林，江苏，安徽，江西，河南，广东，海南，重庆，新疆（含兵团）</t>
  </si>
  <si>
    <t>北京，内蒙古，浙江，福建，湖北，湖南，贵州，云南，青海，宁夏</t>
  </si>
  <si>
    <t>辽宁，黑龙江，上海，浙江，福建，江西，山东，河南，湖北，广西，海南，重庆，西藏，宁夏，新疆（含兵团）</t>
  </si>
  <si>
    <t>北京，天津，河北，山西，内蒙古，吉林，江苏，安徽，湖南，广东，四川，贵州，云南，陕西，甘肃，青海</t>
  </si>
  <si>
    <t>山西，黑龙江，上海，河南，湖北，湖南，重庆，四川，贵州，陕西，宁夏</t>
  </si>
  <si>
    <t>河北，辽宁，浙江，福建，江西，山东，西藏，甘肃，青海，新疆（含兵团）</t>
  </si>
  <si>
    <t>北京，天津，内蒙古，吉林，江苏，安徽，广东，广西，海南，云南</t>
  </si>
  <si>
    <t>北京，天津，山西，辽宁，黑龙江，浙江，安徽，福建，江西，山东，河南，湖南，广东，海南，青海，宁夏</t>
  </si>
  <si>
    <t>河北，内蒙古，吉林，上海，江苏，湖北，广西，重庆，四川，贵州，云南，西藏，陕西，甘肃，新疆（含兵团）</t>
  </si>
  <si>
    <t>内蒙古，江苏，陕西</t>
  </si>
  <si>
    <t>山西，吉林，湖北</t>
  </si>
  <si>
    <t>江西，海南，云南</t>
  </si>
  <si>
    <t>北京，广东，贵州</t>
  </si>
  <si>
    <t>湖南，宁夏，新疆（含兵团）</t>
  </si>
  <si>
    <t>河北，黑龙江，山东</t>
  </si>
  <si>
    <t>上海，福建，甘肃</t>
  </si>
  <si>
    <t>天津，安徽，西藏</t>
  </si>
  <si>
    <t>辽宁，四川，青海</t>
  </si>
  <si>
    <t>浙江，河南，广西，重庆</t>
  </si>
  <si>
    <t>北京，山西，内蒙古，江西，河南，湖北，广西，陕西，青海，宁夏</t>
  </si>
  <si>
    <t>天津，上海，福建，湖南，海南，重庆，四川，贵州，西藏，甘肃</t>
  </si>
  <si>
    <t>河北，辽宁，吉林，黑龙江，江苏，浙江，安徽，山东，广东，云南，新疆（含兵团）</t>
  </si>
  <si>
    <t>吉林，江苏，河南，广西，四川，云南</t>
  </si>
  <si>
    <t>辽宁，安徽，重庆，甘肃，宁夏</t>
  </si>
  <si>
    <t>湖北，湖南，贵州，青海，新疆（含兵团）</t>
  </si>
  <si>
    <t>北京，黑龙江，山东，海南，陕西</t>
  </si>
  <si>
    <t>河北，山西，内蒙古，浙江，江西</t>
  </si>
  <si>
    <t>天津，上海，福建，广东，西藏</t>
  </si>
  <si>
    <t>河北，山西，辽宁，上海，福建，河南，湖北，广西，海南，重庆，四川，云南，西藏，青海，宁夏</t>
  </si>
  <si>
    <t>北京，天津，内蒙古，吉林，黑龙江，江苏，浙江，安徽，江西，山东，湖南，广东，贵州，陕西，甘肃，新疆（含兵团）</t>
  </si>
  <si>
    <t>内蒙古，上海，山东，湖南，广东，四川，云南，陕西，宁夏</t>
  </si>
  <si>
    <t>河北，山西，辽宁，浙江，江西，海南，新疆（含兵团）</t>
  </si>
  <si>
    <t>北京，天津，吉林，江苏，福建，广西，西藏，甘肃</t>
  </si>
  <si>
    <t>黑龙江，安徽，河南，湖北，重庆，贵州，青海</t>
  </si>
  <si>
    <t>河北，辽宁，上海，河南，云南，甘肃，青海</t>
  </si>
  <si>
    <t>内蒙古，吉林，浙江，安徽，江西，山东，广西</t>
  </si>
  <si>
    <t>北京，天津，江苏，湖南，广东，重庆，贵州，宁夏，新疆（含兵团）</t>
  </si>
  <si>
    <t>山西，黑龙江，福建，湖北，海南，四川，西藏，陕西</t>
  </si>
  <si>
    <t>上海，安徽，福建，湖北，广西，四川，西藏，陕西，甘肃，青海</t>
  </si>
  <si>
    <t>天津，山西，辽宁，浙江，江西，山东，河南，广东，海南，贵州，宁夏</t>
  </si>
  <si>
    <t>北京，河北，内蒙古，吉林，黑龙江，江苏，湖南，重庆，云南，新疆（含兵团）</t>
  </si>
  <si>
    <t>黑龙江，安徽，山东，广西，四川，贵州，西藏，甘肃</t>
  </si>
  <si>
    <t>山西，福建，江西，湖北，重庆，宁夏，新疆（含兵团）</t>
  </si>
  <si>
    <t>北京，河北，吉林，浙江，海南，云南，陕西</t>
  </si>
  <si>
    <t>天津，内蒙古，辽宁，上海，江苏，河南，湖南，广东，青海</t>
  </si>
  <si>
    <t>天津，上海，福建，河南，广东，陕西，甘肃，青海，新疆（含兵团）</t>
  </si>
  <si>
    <t>山西，内蒙古，浙江，安徽，湖北，湖南，宁夏</t>
  </si>
  <si>
    <t>北京，河北，黑龙江，江苏，重庆，贵州，云南，西藏</t>
  </si>
  <si>
    <t>辽宁，吉林，江西，山东，广西，海南，四川</t>
  </si>
  <si>
    <t>天津，山西，内蒙古，上海，浙江，福建，江西，山东，湖南，海南，重庆，四川，贵州，青海，宁夏，新疆（含兵团）</t>
  </si>
  <si>
    <t>北京，河北，辽宁，吉林，黑龙江，江苏，安徽，河南，湖北，广东，广西，云南，西藏，陕西，甘肃</t>
  </si>
  <si>
    <t>天津，河北，内蒙古，辽宁，黑龙江，上海，安徽，河南，湖北，湖南，贵州，西藏，甘肃，青海，新疆（含兵团）</t>
  </si>
  <si>
    <t>北京，山西，吉林，江苏，浙江，福建，江西，山东，广东，广西，海南，重庆，四川，云南，陕西，宁夏</t>
  </si>
  <si>
    <t>天津，江苏，福建，湖北，广西，重庆，贵州</t>
  </si>
  <si>
    <t>河北，内蒙古，吉林，上海，浙江，陕西，青海</t>
  </si>
  <si>
    <t>山西，辽宁，河南，湖南，广东，海南，云南，宁夏，新疆（含兵团）</t>
  </si>
  <si>
    <t>北京，黑龙江，安徽，江西，山东，四川，西藏，甘肃</t>
  </si>
  <si>
    <t>天津，黑龙江，山东，四川，云南，陕西</t>
  </si>
  <si>
    <t>河北，江苏，河南，广西，重庆，甘肃</t>
  </si>
  <si>
    <t>内蒙古，吉林，上海，安徽，海南，青海</t>
  </si>
  <si>
    <t>北京，浙江，福建，江西，湖南，贵州，宁夏</t>
  </si>
  <si>
    <t>山西，辽宁，湖北，广东，西藏，新疆（含兵团）</t>
  </si>
  <si>
    <t>天津，山西，辽宁，上海，江苏，浙江，安徽，江西，湖北，重庆，贵州，云南，西藏，甘肃，青海</t>
  </si>
  <si>
    <t>北京，河北，内蒙古，吉林，黑龙江，福建，山东，河南，湖南，广东，广西，海南，四川，陕西，宁夏，新疆（含兵团）</t>
  </si>
  <si>
    <t>吉林，浙江，重庆，贵州，陕西，甘肃，新疆（含兵团）</t>
  </si>
  <si>
    <t>天津，内蒙古，辽宁，安徽，湖北，广东，广西，四川，宁夏</t>
  </si>
  <si>
    <t>北京，河北，山西，江苏，湖南，云南，西藏，青海</t>
  </si>
  <si>
    <t>黑龙江，上海，福建，江西，山东，河南，海南</t>
  </si>
  <si>
    <t>北京，内蒙古，辽宁，吉林，黑龙江，江苏，江西，山东，河南，湖北，湖南，广东，广西，贵州，云南，陕西</t>
  </si>
  <si>
    <t>天津，河北，山西，上海，浙江，安徽，福建，海南，重庆，四川，西藏，甘肃，青海，宁夏，新疆（含兵团）</t>
  </si>
  <si>
    <t>河北，山西，内蒙古，辽宁，江苏，浙江，安徽，福建，江西，河南，海南，重庆，四川，青海，宁夏，新疆（含兵团）</t>
  </si>
  <si>
    <t>北京，天津，吉林，黑龙江，上海，山东，湖北，湖南，广东，广西，贵州，云南，西藏，陕西，甘肃</t>
  </si>
  <si>
    <t>北京，山西，黑龙江，浙江，福建，广东，重庆，四川，陕西，甘肃，新疆（含兵团）</t>
  </si>
  <si>
    <t>河北，内蒙古，辽宁，上海，安徽，河南，湖南，广西，西藏，青海</t>
  </si>
  <si>
    <t>天津，吉林，江苏，江西，山东，湖北，海南，贵州，云南，宁夏</t>
  </si>
  <si>
    <t>安徽，福建，山东，河南，湖南，海南，重庆，贵州，陕西，甘肃，新疆（含兵团）</t>
  </si>
  <si>
    <t>北京，天津，河北，内蒙古，黑龙江，上海，江苏，广东，四川，青海</t>
  </si>
  <si>
    <t>山西，辽宁，吉林，浙江，江西，湖北，广西，云南，西藏，宁夏</t>
  </si>
  <si>
    <t>北京，天津，河北，山西，辽宁，吉林，黑龙江，上海，江苏，浙江，江西，湖北，广西，甘肃，宁夏，新疆（含 兵团）</t>
  </si>
  <si>
    <t>内蒙古，安徽，福建，山东，河南，湖南，广东，海南，重庆，四川，贵州，云南，西藏，陕西，青海</t>
  </si>
  <si>
    <t>北京，天津，山西，内蒙古，辽宁，吉林，黑龙江，上海，江苏，山东，河南，湖南，广东，广西，海南，新疆（含兵团）</t>
  </si>
  <si>
    <t>河北，浙江，安徽，福建，江西，湖北，重庆，四川，贵州，云南，西藏，陕西，甘肃，青海，宁夏</t>
  </si>
  <si>
    <t>河北，黑龙江，云南，陕西</t>
  </si>
  <si>
    <t>北京，上海，江西，海南</t>
  </si>
  <si>
    <t>江苏，广西，重庆，西藏，甘肃</t>
  </si>
  <si>
    <t>安徽，山东，贵州，新疆（含兵团）</t>
  </si>
  <si>
    <t>辽宁，湖北，四川，宁夏</t>
  </si>
  <si>
    <t>山西，吉林，浙江，福建，湖南，广东</t>
  </si>
  <si>
    <t>天津，内蒙古，河南，青海</t>
  </si>
  <si>
    <t>北京，天津，山西，内蒙古，辽宁，黑龙江，上海，河南，湖南，广东，四川，陕西，甘肃，青海，宁夏，新疆（含兵团）</t>
  </si>
  <si>
    <t>河北，吉林，江苏，浙江，安徽，福建，江西，山东，湖北，广西，海南，重庆，贵州，云南，西藏</t>
  </si>
  <si>
    <t>北京，天津，河北，山西，黑龙江，上海，福建，江西，山东，广东，广西，贵州，陕西，甘肃，青海，宁夏</t>
  </si>
  <si>
    <t>内蒙古，辽宁，吉林，江苏，浙江，安徽，河南，湖北，湖南，海南，重庆，四川，云南，西藏，新疆（含兵团）</t>
  </si>
  <si>
    <t>天津，山西，江西，广东，海南，重庆，四川，西藏，陕西，甘肃</t>
  </si>
  <si>
    <t>河北，内蒙古，上海，江苏，浙江，福建，湖北，湖南，广西，青海</t>
  </si>
  <si>
    <t>北京，辽宁，吉林，黑龙江，安徽，山东，河南，贵州，云南，宁夏，新疆（含兵团）</t>
  </si>
  <si>
    <t>0.25g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</si>
</sst>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###0;###0"/>
    <numFmt numFmtId="177" formatCode="###0.00;###0.00"/>
    <numFmt numFmtId="178" formatCode="###0.0000;###0.0000"/>
    <numFmt numFmtId="179" formatCode="_ * #,##0.000_ ;_ * \-#,##0.000_ ;_ * &quot;-&quot;??_ ;_ @_ "/>
    <numFmt numFmtId="180" formatCode="0.000"/>
    <numFmt numFmtId="181" formatCode="_ * #,##0.0000_ ;_ * \-#,##0.0000_ ;_ * &quot;-&quot;??_ ;_ @_ "/>
    <numFmt numFmtId="182" formatCode="0.0000"/>
  </numFmts>
  <fonts count="18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scheme val="minor"/>
    </font>
    <font>
      <sz val="11"/>
      <color rgb="FF333333"/>
      <name val="微软雅黑"/>
      <family val="2"/>
      <charset val="134"/>
    </font>
    <font>
      <sz val="11"/>
      <color rgb="FFFF2941"/>
      <name val="微软雅黑"/>
      <family val="2"/>
      <charset val="134"/>
    </font>
    <font>
      <b/>
      <sz val="11"/>
      <color rgb="FF021EAA"/>
      <name val="微软雅黑"/>
      <family val="2"/>
      <charset val="134"/>
    </font>
    <font>
      <b/>
      <sz val="11"/>
      <color rgb="FFFF294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2"/>
      <scheme val="minor"/>
    </font>
    <font>
      <sz val="11"/>
      <color rgb="FF222222"/>
      <name val="微软雅黑"/>
      <family val="2"/>
      <charset val="134"/>
    </font>
    <font>
      <b/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wrapText="1"/>
    </xf>
    <xf numFmtId="176" fontId="6" fillId="0" borderId="4" xfId="1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center" vertical="top" wrapText="1"/>
    </xf>
    <xf numFmtId="178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/>
    <xf numFmtId="176" fontId="6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left" vertical="top" wrapText="1"/>
    </xf>
    <xf numFmtId="176" fontId="6" fillId="0" borderId="4" xfId="0" applyNumberFormat="1" applyFont="1" applyFill="1" applyBorder="1" applyAlignment="1">
      <alignment horizontal="center" vertical="top" wrapText="1"/>
    </xf>
    <xf numFmtId="178" fontId="4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43" fontId="6" fillId="0" borderId="6" xfId="2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4" borderId="7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/>
    <xf numFmtId="0" fontId="13" fillId="0" borderId="0" xfId="4"/>
    <xf numFmtId="43" fontId="3" fillId="0" borderId="8" xfId="2" applyNumberFormat="1" applyFont="1" applyBorder="1" applyAlignment="1"/>
    <xf numFmtId="0" fontId="3" fillId="0" borderId="9" xfId="0" applyFont="1" applyBorder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/>
    <xf numFmtId="43" fontId="3" fillId="0" borderId="10" xfId="2" applyNumberFormat="1" applyFont="1" applyBorder="1" applyAlignment="1"/>
    <xf numFmtId="10" fontId="3" fillId="0" borderId="10" xfId="3" applyNumberFormat="1" applyFont="1" applyBorder="1" applyAlignment="1"/>
    <xf numFmtId="0" fontId="3" fillId="0" borderId="11" xfId="0" applyFont="1" applyBorder="1"/>
    <xf numFmtId="10" fontId="3" fillId="0" borderId="8" xfId="3" applyNumberFormat="1" applyFont="1" applyBorder="1" applyAlignment="1"/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/>
    <xf numFmtId="43" fontId="3" fillId="0" borderId="4" xfId="2" applyNumberFormat="1" applyFont="1" applyBorder="1" applyAlignment="1"/>
    <xf numFmtId="10" fontId="3" fillId="0" borderId="4" xfId="3" applyNumberFormat="1" applyFont="1" applyBorder="1" applyAlignment="1"/>
    <xf numFmtId="0" fontId="3" fillId="0" borderId="12" xfId="0" applyFont="1" applyBorder="1" applyAlignment="1">
      <alignment wrapText="1"/>
    </xf>
    <xf numFmtId="0" fontId="3" fillId="0" borderId="12" xfId="0" applyFont="1" applyBorder="1"/>
    <xf numFmtId="0" fontId="14" fillId="0" borderId="4" xfId="0" applyFont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6" borderId="4" xfId="0" applyFont="1" applyFill="1" applyBorder="1"/>
    <xf numFmtId="10" fontId="3" fillId="6" borderId="4" xfId="3" applyNumberFormat="1" applyFont="1" applyFill="1" applyBorder="1" applyAlignment="1"/>
    <xf numFmtId="0" fontId="3" fillId="6" borderId="8" xfId="0" applyFont="1" applyFill="1" applyBorder="1" applyAlignment="1">
      <alignment horizontal="left" vertical="center"/>
    </xf>
    <xf numFmtId="0" fontId="3" fillId="6" borderId="8" xfId="0" applyFont="1" applyFill="1" applyBorder="1"/>
    <xf numFmtId="10" fontId="3" fillId="6" borderId="8" xfId="3" applyNumberFormat="1" applyFont="1" applyFill="1" applyBorder="1" applyAlignment="1"/>
    <xf numFmtId="0" fontId="3" fillId="6" borderId="10" xfId="0" applyFont="1" applyFill="1" applyBorder="1" applyAlignment="1">
      <alignment horizontal="left" vertical="center"/>
    </xf>
    <xf numFmtId="0" fontId="3" fillId="6" borderId="10" xfId="0" applyFont="1" applyFill="1" applyBorder="1"/>
    <xf numFmtId="10" fontId="3" fillId="6" borderId="10" xfId="3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79" fontId="4" fillId="0" borderId="4" xfId="2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180" fontId="4" fillId="0" borderId="4" xfId="0" applyNumberFormat="1" applyFont="1" applyFill="1" applyBorder="1" applyAlignment="1">
      <alignment horizontal="center"/>
    </xf>
    <xf numFmtId="180" fontId="4" fillId="0" borderId="4" xfId="0" applyNumberFormat="1" applyFont="1" applyFill="1" applyBorder="1"/>
    <xf numFmtId="0" fontId="0" fillId="0" borderId="0" xfId="0" pivotButton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/>
    <xf numFmtId="0" fontId="14" fillId="0" borderId="4" xfId="0" applyFont="1" applyFill="1" applyBorder="1"/>
    <xf numFmtId="0" fontId="14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180" fontId="14" fillId="0" borderId="4" xfId="0" applyNumberFormat="1" applyFont="1" applyFill="1" applyBorder="1" applyAlignment="1">
      <alignment horizontal="center"/>
    </xf>
    <xf numFmtId="179" fontId="14" fillId="0" borderId="4" xfId="2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wrapText="1"/>
    </xf>
    <xf numFmtId="2" fontId="14" fillId="0" borderId="4" xfId="0" applyNumberFormat="1" applyFont="1" applyFill="1" applyBorder="1"/>
    <xf numFmtId="0" fontId="4" fillId="4" borderId="4" xfId="0" applyFont="1" applyFill="1" applyBorder="1"/>
    <xf numFmtId="179" fontId="14" fillId="3" borderId="4" xfId="2" applyNumberFormat="1" applyFont="1" applyFill="1" applyBorder="1" applyAlignment="1">
      <alignment horizontal="center"/>
    </xf>
    <xf numFmtId="179" fontId="4" fillId="4" borderId="4" xfId="2" applyNumberFormat="1" applyFont="1" applyFill="1" applyBorder="1" applyAlignment="1">
      <alignment horizontal="center"/>
    </xf>
    <xf numFmtId="43" fontId="4" fillId="0" borderId="4" xfId="2" applyFont="1" applyFill="1" applyBorder="1" applyAlignment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80" fontId="4" fillId="3" borderId="4" xfId="0" applyNumberFormat="1" applyFont="1" applyFill="1" applyBorder="1" applyAlignment="1">
      <alignment horizontal="center"/>
    </xf>
    <xf numFmtId="179" fontId="4" fillId="3" borderId="4" xfId="2" applyNumberFormat="1" applyFont="1" applyFill="1" applyBorder="1" applyAlignment="1">
      <alignment horizontal="center"/>
    </xf>
    <xf numFmtId="0" fontId="4" fillId="3" borderId="0" xfId="0" applyFont="1" applyFill="1"/>
    <xf numFmtId="0" fontId="4" fillId="3" borderId="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181" fontId="4" fillId="0" borderId="4" xfId="2" applyNumberFormat="1" applyFont="1" applyFill="1" applyBorder="1" applyAlignment="1">
      <alignment horizontal="center" vertical="center" wrapText="1"/>
    </xf>
    <xf numFmtId="182" fontId="4" fillId="0" borderId="4" xfId="0" applyNumberFormat="1" applyFont="1" applyFill="1" applyBorder="1" applyAlignment="1">
      <alignment horizontal="center"/>
    </xf>
    <xf numFmtId="43" fontId="4" fillId="0" borderId="4" xfId="2" applyNumberFormat="1" applyFont="1" applyFill="1" applyBorder="1" applyAlignment="1"/>
    <xf numFmtId="43" fontId="6" fillId="0" borderId="4" xfId="2" applyNumberFormat="1" applyFont="1" applyFill="1" applyBorder="1" applyAlignment="1">
      <alignment horizontal="right" vertical="top" wrapText="1"/>
    </xf>
    <xf numFmtId="43" fontId="4" fillId="0" borderId="4" xfId="2" applyNumberFormat="1" applyFont="1" applyFill="1" applyBorder="1" applyAlignment="1">
      <alignment horizontal="right"/>
    </xf>
    <xf numFmtId="43" fontId="16" fillId="0" borderId="4" xfId="2" applyNumberFormat="1" applyFont="1" applyFill="1" applyBorder="1" applyAlignment="1">
      <alignment horizontal="center" vertical="center" wrapText="1"/>
    </xf>
    <xf numFmtId="43" fontId="16" fillId="4" borderId="4" xfId="2" applyNumberFormat="1" applyFont="1" applyFill="1" applyBorder="1" applyAlignment="1">
      <alignment horizontal="center" vertical="center" wrapText="1"/>
    </xf>
    <xf numFmtId="43" fontId="3" fillId="0" borderId="4" xfId="2" applyNumberFormat="1" applyFont="1" applyBorder="1" applyAlignment="1">
      <alignment horizontal="right" vertical="top" indent="1"/>
    </xf>
    <xf numFmtId="43" fontId="4" fillId="4" borderId="4" xfId="2" applyNumberFormat="1" applyFont="1" applyFill="1" applyBorder="1" applyAlignment="1"/>
    <xf numFmtId="43" fontId="3" fillId="0" borderId="4" xfId="2" applyNumberFormat="1" applyFont="1" applyBorder="1" applyAlignment="1">
      <alignment horizontal="right" indent="1"/>
    </xf>
    <xf numFmtId="0" fontId="9" fillId="0" borderId="4" xfId="0" applyFont="1" applyBorder="1" applyAlignment="1">
      <alignment horizontal="center"/>
    </xf>
    <xf numFmtId="182" fontId="4" fillId="0" borderId="4" xfId="0" applyNumberFormat="1" applyFont="1" applyFill="1" applyBorder="1"/>
    <xf numFmtId="43" fontId="4" fillId="3" borderId="4" xfId="2" applyNumberFormat="1" applyFont="1" applyFill="1" applyBorder="1" applyAlignment="1">
      <alignment horizontal="right"/>
    </xf>
    <xf numFmtId="43" fontId="3" fillId="0" borderId="4" xfId="2" applyNumberFormat="1" applyFont="1" applyBorder="1" applyAlignment="1">
      <alignment horizontal="right" vertical="center" inden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182" fontId="4" fillId="3" borderId="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81" fontId="4" fillId="0" borderId="0" xfId="2" applyNumberFormat="1" applyFont="1" applyFill="1" applyAlignment="1"/>
    <xf numFmtId="43" fontId="4" fillId="3" borderId="4" xfId="2" applyNumberFormat="1" applyFont="1" applyFill="1" applyBorder="1" applyAlignment="1"/>
    <xf numFmtId="0" fontId="17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</cellXfs>
  <cellStyles count="5">
    <cellStyle name="百分比" xfId="3" builtinId="5"/>
    <cellStyle name="常规" xfId="0" builtinId="0"/>
    <cellStyle name="常规 2" xfId="1" xr:uid="{00000000-0005-0000-0000-000002000000}"/>
    <cellStyle name="超链接" xfId="4" builtinId="8"/>
    <cellStyle name="千位分隔" xfId="2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85725</xdr:rowOff>
    </xdr:from>
    <xdr:to>
      <xdr:col>6</xdr:col>
      <xdr:colOff>542925</xdr:colOff>
      <xdr:row>38</xdr:row>
      <xdr:rowOff>48812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00375"/>
          <a:ext cx="4657725" cy="43636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38100</xdr:rowOff>
    </xdr:from>
    <xdr:to>
      <xdr:col>9</xdr:col>
      <xdr:colOff>533400</xdr:colOff>
      <xdr:row>11</xdr:row>
      <xdr:rowOff>209492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81000"/>
          <a:ext cx="6705599" cy="205734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</xdr:row>
      <xdr:rowOff>1</xdr:rowOff>
    </xdr:from>
    <xdr:to>
      <xdr:col>6</xdr:col>
      <xdr:colOff>582969</xdr:colOff>
      <xdr:row>68</xdr:row>
      <xdr:rowOff>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801101"/>
          <a:ext cx="4697768" cy="5448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30.51681724537" createdVersion="5" refreshedVersion="5" minRefreshableVersion="3" recordCount="365" xr:uid="{00000000-000A-0000-FFFF-FFFF01000000}">
  <cacheSource type="worksheet">
    <worksheetSource ref="A2:C367" sheet="生产企业名称mapping"/>
  </cacheSource>
  <cacheFields count="3">
    <cacheField name="生产企业-原始" numFmtId="0">
      <sharedItems/>
    </cacheField>
    <cacheField name="生产企业" numFmtId="0">
      <sharedItems count="284">
        <s v="正大天晴"/>
        <s v="成都盛迪"/>
        <s v="江西山香"/>
        <s v="强生"/>
        <s v="齐鲁制药"/>
        <s v="福建广生堂"/>
        <s v="GSK"/>
        <s v="拜耳"/>
        <s v="四川绿叶"/>
        <s v="北京福元"/>
        <s v="华东医药"/>
        <s v="海南通用三洋"/>
        <s v="华北制药"/>
        <s v="山东鲁抗"/>
        <s v="科伦药业"/>
        <s v="石药集团"/>
        <s v="浙江金华康恩贝"/>
        <s v="桂林南药"/>
        <s v="珠海联邦"/>
        <s v="海南先声"/>
        <s v="四川依科"/>
        <s v="昆明贝克诺顿"/>
        <s v="北京四环"/>
        <s v="浙江华润"/>
        <s v="苏州二叶"/>
        <s v="辉瑞"/>
        <s v="Pliva"/>
        <s v="浙江华海"/>
        <s v="江苏豪森"/>
        <s v="广东东阳光"/>
        <s v="深圳信立泰"/>
        <s v="第一三共"/>
        <s v="成都苑东生物"/>
        <s v="北京华素"/>
        <s v="默克"/>
        <s v="成都通德"/>
        <s v="华中药业"/>
        <s v="地奥集团"/>
        <s v="宜昌人福"/>
        <s v="四川通园"/>
        <s v="河北冀衡"/>
        <s v="东北制药"/>
        <s v="山西振东安特"/>
        <s v="青岛黄海"/>
        <s v="重庆植恩"/>
        <s v="卫材"/>
        <s v="扬子江药业"/>
        <s v="成都倍特"/>
        <s v="石家庄四药"/>
        <s v="宜昌东阳光长江药业"/>
        <s v="江苏正大丰海"/>
        <s v="迪沙药业"/>
        <s v="贵州圣济堂"/>
        <s v="重庆康刻尔"/>
        <s v="山东新华"/>
        <s v="北京北陆"/>
        <s v="江苏万邦"/>
        <s v="上海天赐"/>
        <s v="远大医药"/>
        <s v="涂山制药"/>
        <s v="马应龙药业"/>
        <s v="重庆赛诺生物"/>
        <s v="重庆华森"/>
        <s v="湖南华纳"/>
        <s v="益普生"/>
        <s v="浙江永宁"/>
        <s v="天地恒一"/>
        <s v="武田"/>
        <s v="重庆圣华曦"/>
        <s v="哈尔滨珍宝"/>
        <s v="重庆药友"/>
        <s v="山东方明"/>
        <s v="广东华润顺峰"/>
        <s v="勃林格殷格翰"/>
        <s v="四川国为"/>
        <s v="南京圣和"/>
        <s v="重庆华邦"/>
        <s v="南京优科"/>
        <s v="深圳翰宇"/>
        <s v="江苏恒瑞"/>
        <s v="施维雅"/>
        <s v="浙江海正"/>
        <s v="安斯泰来"/>
        <s v="天津天士力"/>
        <s v="长春海悦"/>
        <s v="礼来"/>
        <s v="华润赛科"/>
        <s v="雅培"/>
        <s v="大鵬薬品"/>
        <s v="山东罗欣"/>
        <s v="广东华南"/>
        <s v="施贵宝"/>
        <s v="浙江京新"/>
        <s v="山德士"/>
        <s v="默沙东"/>
        <s v="西南药业"/>
        <s v="杭州民生"/>
        <s v="沈阳红旗"/>
        <s v="烟台巨先"/>
        <s v="濮阳汇元"/>
        <s v="国药集团"/>
        <s v="广东安诺"/>
        <s v="新基"/>
        <s v="湖南九典"/>
        <s v="苏州东瑞"/>
        <s v="优时比"/>
        <s v="北京天衡"/>
        <s v="阿斯利康"/>
        <s v="江苏嘉逸"/>
        <s v="江西青峰"/>
        <s v="四川汇宇"/>
        <s v="浙江诚意"/>
        <s v="正大清江"/>
        <s v="澳美制药"/>
        <s v="意大利罗达"/>
        <s v="山东裕欣"/>
        <s v="山西仟源"/>
        <s v="上海信谊天平"/>
        <s v="常州四药"/>
        <s v="河北龙海"/>
        <s v="海南海灵"/>
        <s v="鲁南制药"/>
        <s v="珠海润都"/>
        <s v="南京易亨"/>
        <s v="黑龙江诺捷"/>
        <s v="河北康芝"/>
        <s v="哈药集团"/>
        <s v="浙江康恩贝"/>
        <s v="海南赞邦"/>
        <s v="海南普利"/>
        <s v="四川维奥"/>
        <s v="辅仁药业"/>
        <s v="杨森"/>
        <s v="天方药业"/>
        <s v="北京万辉双鹤"/>
        <s v="石家庄华新"/>
        <s v="江苏德源"/>
        <s v="南京亿华"/>
        <s v="广东赛康"/>
        <s v="悦康药业"/>
        <s v="美罗药业"/>
        <s v="山东凤凰"/>
        <s v="山西华元"/>
        <s v="上海宣泰"/>
        <s v="上海上药信谊"/>
        <s v="青岛百洋"/>
        <s v="重庆科瑞"/>
        <s v="北京京丰"/>
        <s v="蓬莱诺康"/>
        <s v="石家庄以岭"/>
        <s v="河北天成"/>
        <s v="江苏苏中"/>
        <s v="贵州天安"/>
        <s v="天津中新"/>
        <s v="深圳中联"/>
        <s v="上海衡山"/>
        <s v="北京利龄恒泰"/>
        <s v="深圳海王"/>
        <s v="吉林金恒"/>
        <s v="昆山培力"/>
        <s v="常州兰陵"/>
        <s v="郑州泰丰"/>
        <s v="重庆希尔安"/>
        <s v="帝人株式会社"/>
        <s v="杭州朱养心"/>
        <s v="杭州康恩贝"/>
        <s v="湖北舒邦"/>
        <s v="上海上药"/>
        <s v="广州白云山"/>
        <s v="江苏亚邦爱普森"/>
        <s v="罗氏"/>
        <s v="开封制药"/>
        <s v="湖南汉森"/>
        <s v="常州制药厂"/>
        <s v="上海旭东海普"/>
        <s v="合肥英太"/>
        <s v="苏州第壹"/>
        <s v="湖南洞庭"/>
        <s v="石家庄龙泽"/>
        <s v="安徽贝克"/>
        <s v="诺华"/>
        <s v="江苏恩华"/>
        <s v="万邦德"/>
        <s v="安徽华辰"/>
        <s v="灵北"/>
        <s v="苏州吴淞江"/>
        <s v="南京长澳"/>
        <s v="日本兴和"/>
        <s v="河北仁合益康"/>
        <s v="江苏吴中"/>
        <s v="瑞阳制药"/>
        <s v="涿州东乐"/>
        <s v="浙江海力生"/>
        <s v="天津力生"/>
        <s v="广州康和"/>
        <s v="福州海王福药"/>
        <s v="广东新峰"/>
        <s v="上海汇伦"/>
        <s v="南京先声东元"/>
        <s v="北京泰德"/>
        <s v="湖北广济"/>
        <s v="安徽环球"/>
        <s v="新乡常乐"/>
        <s v="成都利尔"/>
        <s v="新华制药"/>
        <s v="苏州中化"/>
        <s v="天大药业"/>
        <s v="乐普恒久远"/>
        <s v="湖南千金湘江"/>
        <s v="山东华铂凯盛"/>
        <s v="Berlin-Chemie AG"/>
        <s v="烟台鲁银"/>
        <s v="成都康弘"/>
        <s v="健民集团"/>
        <s v="济川药业"/>
        <s v="天津红日"/>
        <s v="海南爱科"/>
        <s v="中山万汉"/>
        <s v="参天制药"/>
        <s v="江苏晨牌"/>
        <s v="广州南新"/>
        <s v="深圳立健"/>
        <s v="苏州西克罗"/>
        <s v="上海现代"/>
        <s v="浙江贝得"/>
        <s v="厦门力卓"/>
        <s v="赛诺菲"/>
        <s v="河北凯威"/>
        <s v="山东华鲁"/>
        <s v="海南全星"/>
        <s v="云南龙海"/>
        <s v="福安药业"/>
        <s v="四川美大康华康"/>
        <s v="北京汇恩兰德"/>
        <s v="浙江尖峰"/>
        <s v="成都锦华"/>
        <s v="江苏四环"/>
        <s v="江苏盈科"/>
        <s v="费森"/>
        <s v="德国贝朗"/>
        <s v="吉林四环"/>
        <s v="安徽恒星"/>
        <s v="山西诺成"/>
        <s v="浙江北生"/>
        <s v="花园药业"/>
        <s v="意大利ABC"/>
        <s v="吉利德"/>
        <s v="天津君安"/>
        <s v="上海宣泰海门"/>
        <s v="佛山德芮可"/>
        <s v="万特制药"/>
        <s v="住友制药"/>
        <s v="珠海同益"/>
        <s v="江苏奥赛康"/>
        <s v="杭州澳亚"/>
        <s v="浙江杭康"/>
        <s v="成都百裕"/>
        <s v="华润双鹤"/>
        <s v="宁波美诺华天康"/>
        <s v="海思科制药"/>
        <s v="重庆赛维"/>
        <s v="上海朝晖"/>
        <s v="宁夏康亚"/>
        <s v="江苏万高"/>
        <s v="奥地利依比威"/>
        <s v="诺和诺德"/>
        <s v="江苏柯菲平"/>
        <s v="北京百奥"/>
        <s v="北京双鹭"/>
        <s v="四川普锐特"/>
        <s v="苏州弘森"/>
        <s v="北京博康健"/>
        <s v="烟台万润"/>
        <s v="浙江医药"/>
        <s v="保定天浩"/>
        <s v="上海桓华"/>
        <s v="南京臣功"/>
        <s v="上海美优"/>
        <s v="山东齐都"/>
        <s v="浙江莎普爱"/>
        <s v="普洛药业"/>
        <s v="江西珍视明"/>
        <s v="成都普什"/>
        <s v="海南双成"/>
      </sharedItems>
    </cacheField>
    <cacheField name="是否外企" numFmtId="0">
      <sharedItems count="2">
        <s v="否"/>
        <s v="是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s v="正大天晴药业集团股份有限公司"/>
    <x v="0"/>
    <x v="0"/>
  </r>
  <r>
    <s v="成都盛迪医药有限公司"/>
    <x v="1"/>
    <x v="0"/>
  </r>
  <r>
    <s v="江西山香药业有限公司"/>
    <x v="2"/>
    <x v="0"/>
  </r>
  <r>
    <s v="强生"/>
    <x v="3"/>
    <x v="1"/>
  </r>
  <r>
    <s v="齐鲁制药有限公司"/>
    <x v="4"/>
    <x v="0"/>
  </r>
  <r>
    <s v="福建广生堂药业股份有限公司"/>
    <x v="5"/>
    <x v="0"/>
  </r>
  <r>
    <s v="GSK"/>
    <x v="6"/>
    <x v="1"/>
  </r>
  <r>
    <s v="拜耳医药保健有限公司"/>
    <x v="7"/>
    <x v="1"/>
  </r>
  <r>
    <s v="四川绿叶制药股份有限公司"/>
    <x v="8"/>
    <x v="0"/>
  </r>
  <r>
    <s v="北京福元医药股份有限公司"/>
    <x v="9"/>
    <x v="0"/>
  </r>
  <r>
    <s v="华东医药"/>
    <x v="10"/>
    <x v="0"/>
  </r>
  <r>
    <s v="海南通用三洋药业有限公司"/>
    <x v="11"/>
    <x v="0"/>
  </r>
  <r>
    <s v="华北制药股份有限公司"/>
    <x v="12"/>
    <x v="0"/>
  </r>
  <r>
    <s v="山东鲁抗医药股份有限公司"/>
    <x v="13"/>
    <x v="0"/>
  </r>
  <r>
    <s v="湖南科伦制药有限公司"/>
    <x v="14"/>
    <x v="0"/>
  </r>
  <r>
    <s v="石药集团中诺药业 （石家庄）有限公司"/>
    <x v="15"/>
    <x v="0"/>
  </r>
  <r>
    <s v="浙江金华康恩贝生物制药有限公司"/>
    <x v="16"/>
    <x v="0"/>
  </r>
  <r>
    <s v="桂林南药"/>
    <x v="17"/>
    <x v="0"/>
  </r>
  <r>
    <s v="珠海联邦"/>
    <x v="18"/>
    <x v="0"/>
  </r>
  <r>
    <s v="海南先声"/>
    <x v="19"/>
    <x v="0"/>
  </r>
  <r>
    <s v="四川依科"/>
    <x v="20"/>
    <x v="0"/>
  </r>
  <r>
    <s v="昆明贝克诺顿"/>
    <x v="21"/>
    <x v="0"/>
  </r>
  <r>
    <s v="石药集团欧意药业有限公司"/>
    <x v="15"/>
    <x v="0"/>
  </r>
  <r>
    <s v="北京四环制药有限公司"/>
    <x v="22"/>
    <x v="0"/>
  </r>
  <r>
    <s v="浙江华润三九众益制药有限公司"/>
    <x v="23"/>
    <x v="0"/>
  </r>
  <r>
    <s v="苏州二叶制药有限公司"/>
    <x v="24"/>
    <x v="0"/>
  </r>
  <r>
    <s v="辉瑞"/>
    <x v="25"/>
    <x v="1"/>
  </r>
  <r>
    <s v="Pliva"/>
    <x v="26"/>
    <x v="0"/>
  </r>
  <r>
    <s v="浙江华海药业股份有限公司"/>
    <x v="27"/>
    <x v="0"/>
  </r>
  <r>
    <s v="江苏豪森药业集团有限公司"/>
    <x v="28"/>
    <x v="0"/>
  </r>
  <r>
    <s v="东莞市阳之康医药有限责任公司（广东东阳光药业有限公司受委托生产 ）"/>
    <x v="29"/>
    <x v="0"/>
  </r>
  <r>
    <s v="深圳信立泰药业股份有限公司"/>
    <x v="30"/>
    <x v="0"/>
  </r>
  <r>
    <s v="南京正大天晴制药有限公司"/>
    <x v="0"/>
    <x v="0"/>
  </r>
  <r>
    <s v="第一三共"/>
    <x v="31"/>
    <x v="1"/>
  </r>
  <r>
    <s v="成都苑东生物制药股份有限公司"/>
    <x v="32"/>
    <x v="0"/>
  </r>
  <r>
    <s v="北京华素制药股份有限公司"/>
    <x v="33"/>
    <x v="0"/>
  </r>
  <r>
    <s v="默克"/>
    <x v="34"/>
    <x v="1"/>
  </r>
  <r>
    <s v="成都通德药业有限公司"/>
    <x v="35"/>
    <x v="0"/>
  </r>
  <r>
    <s v="华中药业股份有限公司"/>
    <x v="36"/>
    <x v="0"/>
  </r>
  <r>
    <s v="地奥集团成都药业股份有限公司"/>
    <x v="37"/>
    <x v="0"/>
  </r>
  <r>
    <s v="宜昌人福药业有限责任公司"/>
    <x v="38"/>
    <x v="0"/>
  </r>
  <r>
    <s v="四川省通园制药集团有限公司"/>
    <x v="39"/>
    <x v="0"/>
  </r>
  <r>
    <s v="河北冀衡（集团）药业有限公司"/>
    <x v="40"/>
    <x v="0"/>
  </r>
  <r>
    <s v="东北制药"/>
    <x v="41"/>
    <x v="0"/>
  </r>
  <r>
    <s v="山西振东安特"/>
    <x v="42"/>
    <x v="0"/>
  </r>
  <r>
    <s v="青岛黄海"/>
    <x v="43"/>
    <x v="0"/>
  </r>
  <r>
    <s v="重庆植恩药业有限公司"/>
    <x v="44"/>
    <x v="0"/>
  </r>
  <r>
    <s v="卫材"/>
    <x v="45"/>
    <x v="1"/>
  </r>
  <r>
    <s v="扬子江药业集团有限公司"/>
    <x v="46"/>
    <x v="0"/>
  </r>
  <r>
    <s v="四川科伦药业股份有限公司"/>
    <x v="14"/>
    <x v="0"/>
  </r>
  <r>
    <s v="成都倍特药业有限公司"/>
    <x v="47"/>
    <x v="0"/>
  </r>
  <r>
    <s v="石家庄四药"/>
    <x v="48"/>
    <x v="0"/>
  </r>
  <r>
    <s v="宜昌东阳光长江药业股份有限公司"/>
    <x v="49"/>
    <x v="0"/>
  </r>
  <r>
    <s v="江苏正大丰海制药有限公司"/>
    <x v="50"/>
    <x v="0"/>
  </r>
  <r>
    <s v="迪沙药业"/>
    <x v="51"/>
    <x v="0"/>
  </r>
  <r>
    <s v="贵州圣济堂制药有限公司"/>
    <x v="52"/>
    <x v="0"/>
  </r>
  <r>
    <s v="四川海汇药业有限公司（扬子江药业集团广州海瑞药业有限公司受委托生产 ）"/>
    <x v="46"/>
    <x v="0"/>
  </r>
  <r>
    <s v="重庆康刻尔制药有限公司"/>
    <x v="53"/>
    <x v="0"/>
  </r>
  <r>
    <s v="山东新华制药股份有限公司"/>
    <x v="54"/>
    <x v="0"/>
  </r>
  <r>
    <s v="北京北陆药业股份有限公司"/>
    <x v="55"/>
    <x v="0"/>
  </r>
  <r>
    <s v="江苏万邦"/>
    <x v="56"/>
    <x v="0"/>
  </r>
  <r>
    <s v="上海天赐"/>
    <x v="57"/>
    <x v="0"/>
  </r>
  <r>
    <s v="远大医药（中国）有限公司"/>
    <x v="58"/>
    <x v="0"/>
  </r>
  <r>
    <s v="涂山制药"/>
    <x v="59"/>
    <x v="0"/>
  </r>
  <r>
    <s v="马应龙药业集团股份有限公司"/>
    <x v="60"/>
    <x v="0"/>
  </r>
  <r>
    <s v="重庆赛诺生物药业股份有限公司"/>
    <x v="61"/>
    <x v="0"/>
  </r>
  <r>
    <s v="重庆华森制药股份有限公司"/>
    <x v="62"/>
    <x v="0"/>
  </r>
  <r>
    <s v="湖南华纳大药厂股份有限公司"/>
    <x v="63"/>
    <x v="0"/>
  </r>
  <r>
    <s v="益普生"/>
    <x v="64"/>
    <x v="1"/>
  </r>
  <r>
    <s v="浙江永宁药业股份有限公司"/>
    <x v="65"/>
    <x v="0"/>
  </r>
  <r>
    <s v="天地恒一制药股份有限公司"/>
    <x v="66"/>
    <x v="0"/>
  </r>
  <r>
    <s v="武田"/>
    <x v="67"/>
    <x v="1"/>
  </r>
  <r>
    <s v="重庆圣华曦"/>
    <x v="68"/>
    <x v="0"/>
  </r>
  <r>
    <s v="哈尔滨珍宝制药有限公司"/>
    <x v="69"/>
    <x v="0"/>
  </r>
  <r>
    <s v="重庆药友制药有限责任公司"/>
    <x v="70"/>
    <x v="0"/>
  </r>
  <r>
    <s v="山东方明"/>
    <x v="71"/>
    <x v="0"/>
  </r>
  <r>
    <s v="广东华润顺峰药业有限公司"/>
    <x v="72"/>
    <x v="0"/>
  </r>
  <r>
    <s v="上海勃林格殷格翰药业有限公司"/>
    <x v="73"/>
    <x v="1"/>
  </r>
  <r>
    <s v="四川国为制药有限公司"/>
    <x v="74"/>
    <x v="0"/>
  </r>
  <r>
    <s v="南京圣和药业股份有限公司"/>
    <x v="75"/>
    <x v="0"/>
  </r>
  <r>
    <s v="重庆华邦制药有限公司"/>
    <x v="76"/>
    <x v="0"/>
  </r>
  <r>
    <s v="Bayer AG（拜耳医药保健有限公司分包装 ）"/>
    <x v="7"/>
    <x v="1"/>
  </r>
  <r>
    <s v="南京优科"/>
    <x v="77"/>
    <x v="0"/>
  </r>
  <r>
    <s v="深圳翰宇药业股份有限公司"/>
    <x v="78"/>
    <x v="0"/>
  </r>
  <r>
    <s v="江苏恒瑞医药股份有限公司"/>
    <x v="79"/>
    <x v="0"/>
  </r>
  <r>
    <s v="施维雅"/>
    <x v="80"/>
    <x v="1"/>
  </r>
  <r>
    <s v="浙江海正药业股份有限公司"/>
    <x v="81"/>
    <x v="0"/>
  </r>
  <r>
    <s v="安斯泰来"/>
    <x v="82"/>
    <x v="1"/>
  </r>
  <r>
    <s v="江苏天士力帝益药业有限公司"/>
    <x v="83"/>
    <x v="0"/>
  </r>
  <r>
    <s v="长春海悦药业股份有限公司"/>
    <x v="84"/>
    <x v="0"/>
  </r>
  <r>
    <s v="礼来"/>
    <x v="85"/>
    <x v="1"/>
  </r>
  <r>
    <s v="扬子江药业集团江苏制药股份有限公司"/>
    <x v="46"/>
    <x v="0"/>
  </r>
  <r>
    <s v="华润赛科药业有限责任公司"/>
    <x v="86"/>
    <x v="0"/>
  </r>
  <r>
    <s v="雅培"/>
    <x v="87"/>
    <x v="1"/>
  </r>
  <r>
    <s v="华润（大鵬薬品工業株式会社）"/>
    <x v="88"/>
    <x v="1"/>
  </r>
  <r>
    <s v="华北制药河北华民药业有限责任公司"/>
    <x v="12"/>
    <x v="0"/>
  </r>
  <r>
    <s v="山东罗欣"/>
    <x v="89"/>
    <x v="0"/>
  </r>
  <r>
    <s v="广东华南药业集团有限公司"/>
    <x v="90"/>
    <x v="0"/>
  </r>
  <r>
    <s v="BMS"/>
    <x v="91"/>
    <x v="1"/>
  </r>
  <r>
    <s v="浙江京新药业股份有限公司"/>
    <x v="92"/>
    <x v="0"/>
  </r>
  <r>
    <s v="山德士（中国）制药有限公司"/>
    <x v="93"/>
    <x v="1"/>
  </r>
  <r>
    <s v="默沙东"/>
    <x v="94"/>
    <x v="1"/>
  </r>
  <r>
    <s v="西南药业股份有限公司"/>
    <x v="95"/>
    <x v="0"/>
  </r>
  <r>
    <s v="杭州民生药业有限公司"/>
    <x v="96"/>
    <x v="0"/>
  </r>
  <r>
    <s v="沈阳红旗制药有限公司"/>
    <x v="97"/>
    <x v="0"/>
  </r>
  <r>
    <s v="烟台巨先药业有限公司"/>
    <x v="98"/>
    <x v="0"/>
  </r>
  <r>
    <s v="濮阳市汇元药业有限公司"/>
    <x v="99"/>
    <x v="0"/>
  </r>
  <r>
    <s v="国药集团工业有限公司"/>
    <x v="100"/>
    <x v="0"/>
  </r>
  <r>
    <s v="天津天士力（辽宁）制药有限责任公司"/>
    <x v="83"/>
    <x v="0"/>
  </r>
  <r>
    <s v="广东安诺药业"/>
    <x v="101"/>
    <x v="0"/>
  </r>
  <r>
    <s v="Celgene Corporation（Fresenius Kabi USA, LLC.）"/>
    <x v="102"/>
    <x v="1"/>
  </r>
  <r>
    <s v="湖南九典制药股份有限公司"/>
    <x v="103"/>
    <x v="0"/>
  </r>
  <r>
    <s v="苏州东瑞制药有限公司"/>
    <x v="104"/>
    <x v="0"/>
  </r>
  <r>
    <s v="优时比"/>
    <x v="105"/>
    <x v="1"/>
  </r>
  <r>
    <s v="北京天衡药物研究院"/>
    <x v="106"/>
    <x v="0"/>
  </r>
  <r>
    <s v="杭州中美华东制药有限公司"/>
    <x v="10"/>
    <x v="0"/>
  </r>
  <r>
    <s v="阿斯利康制药"/>
    <x v="107"/>
    <x v="1"/>
  </r>
  <r>
    <s v="江苏嘉逸医药有限公司"/>
    <x v="108"/>
    <x v="0"/>
  </r>
  <r>
    <s v="江西青峰药业有限公司"/>
    <x v="109"/>
    <x v="0"/>
  </r>
  <r>
    <s v="正大天晴药业集团股份有限"/>
    <x v="0"/>
    <x v="0"/>
  </r>
  <r>
    <s v="百时美施贵宝制药"/>
    <x v="91"/>
    <x v="1"/>
  </r>
  <r>
    <s v="四川汇宇制药有限公司"/>
    <x v="110"/>
    <x v="0"/>
  </r>
  <r>
    <s v="新基医药"/>
    <x v="102"/>
    <x v="1"/>
  </r>
  <r>
    <s v="浙江诚意药业股份有限公司"/>
    <x v="111"/>
    <x v="0"/>
  </r>
  <r>
    <s v="江苏正大清江制药有限公司"/>
    <x v="112"/>
    <x v="0"/>
  </r>
  <r>
    <s v="澳美制药厂"/>
    <x v="113"/>
    <x v="0"/>
  </r>
  <r>
    <s v="意大利罗达制药集团"/>
    <x v="114"/>
    <x v="1"/>
  </r>
  <r>
    <s v="山东裕欣药业有限公司"/>
    <x v="115"/>
    <x v="0"/>
  </r>
  <r>
    <s v="山西仟源医药集团股份有限"/>
    <x v="116"/>
    <x v="0"/>
  </r>
  <r>
    <s v="上海信谊天平药业有限公司"/>
    <x v="117"/>
    <x v="0"/>
  </r>
  <r>
    <s v="常州四药制药有限公司"/>
    <x v="118"/>
    <x v="0"/>
  </r>
  <r>
    <s v="勃林格殷格翰制药"/>
    <x v="73"/>
    <x v="1"/>
  </r>
  <r>
    <s v="广东东阳光药业有限公司"/>
    <x v="29"/>
    <x v="0"/>
  </r>
  <r>
    <s v="河北龙海药业有限公司"/>
    <x v="119"/>
    <x v="0"/>
  </r>
  <r>
    <s v="礼来制药"/>
    <x v="85"/>
    <x v="1"/>
  </r>
  <r>
    <s v="山东罗欣药业集团股份有限"/>
    <x v="89"/>
    <x v="0"/>
  </r>
  <r>
    <s v="海南海灵化学制药有限公司"/>
    <x v="120"/>
    <x v="0"/>
  </r>
  <r>
    <s v="鲁南制药集团"/>
    <x v="121"/>
    <x v="0"/>
  </r>
  <r>
    <s v="阿斯利康制药有限公司"/>
    <x v="107"/>
    <x v="1"/>
  </r>
  <r>
    <s v="珠海润都制药股份有限公司"/>
    <x v="122"/>
    <x v="0"/>
  </r>
  <r>
    <s v="南京易亨制药有限公司"/>
    <x v="123"/>
    <x v="0"/>
  </r>
  <r>
    <s v="中美天津史克制药有限公司"/>
    <x v="6"/>
    <x v="1"/>
  </r>
  <r>
    <s v="黑龙江诺捷制药有限责任公_x000a_司"/>
    <x v="124"/>
    <x v="0"/>
  </r>
  <r>
    <s v="河北康芝制药有限公司"/>
    <x v="125"/>
    <x v="0"/>
  </r>
  <r>
    <s v="哈药集团世一堂制药厂"/>
    <x v="126"/>
    <x v="0"/>
  </r>
  <r>
    <s v="浙江康恩贝制药股份有限公"/>
    <x v="127"/>
    <x v="0"/>
  </r>
  <r>
    <s v="扬子江药业集团江苏制药股"/>
    <x v="46"/>
    <x v="0"/>
  </r>
  <r>
    <s v="海南赞邦制药有限公司"/>
    <x v="128"/>
    <x v="0"/>
  </r>
  <r>
    <s v="海南普利制药股份有限公司"/>
    <x v="129"/>
    <x v="0"/>
  </r>
  <r>
    <s v="深圳信立泰药业股份有限公"/>
    <x v="30"/>
    <x v="0"/>
  </r>
  <r>
    <s v="默沙东制药"/>
    <x v="94"/>
    <x v="1"/>
  </r>
  <r>
    <s v="华东医药(西安)博华制药有限"/>
    <x v="10"/>
    <x v="0"/>
  </r>
  <r>
    <s v="四川维奥制药有限公司"/>
    <x v="130"/>
    <x v="0"/>
  </r>
  <r>
    <s v="辅仁药业集团有限公司"/>
    <x v="131"/>
    <x v="0"/>
  </r>
  <r>
    <s v="西安杨森制药有限公司"/>
    <x v="132"/>
    <x v="1"/>
  </r>
  <r>
    <s v="天方药业有限公司"/>
    <x v="133"/>
    <x v="0"/>
  </r>
  <r>
    <s v="北京万辉双鹤药业有限责任"/>
    <x v="134"/>
    <x v="0"/>
  </r>
  <r>
    <s v="石家庄市华新药业有限责任"/>
    <x v="135"/>
    <x v="0"/>
  </r>
  <r>
    <s v="江苏德源药业股份有限公司"/>
    <x v="136"/>
    <x v="0"/>
  </r>
  <r>
    <s v="南京亿华药业有限公司"/>
    <x v="137"/>
    <x v="0"/>
  </r>
  <r>
    <s v="广东赛康制药厂有限公司"/>
    <x v="138"/>
    <x v="0"/>
  </r>
  <r>
    <s v="悦康药业集团股份有限公司"/>
    <x v="139"/>
    <x v="0"/>
  </r>
  <r>
    <s v="美罗药业股份有限公司"/>
    <x v="140"/>
    <x v="0"/>
  </r>
  <r>
    <s v="山东凤凰制药股份有限公司"/>
    <x v="141"/>
    <x v="0"/>
  </r>
  <r>
    <s v="山西华元医药生物技术有限_x000a_公司"/>
    <x v="142"/>
    <x v="0"/>
  </r>
  <r>
    <s v="上海宣泰医药科技有限公司"/>
    <x v="143"/>
    <x v="0"/>
  </r>
  <r>
    <s v="上海上药信谊药厂有限公司"/>
    <x v="144"/>
    <x v="0"/>
  </r>
  <r>
    <s v="青岛黄海制药有限责任公司"/>
    <x v="43"/>
    <x v="0"/>
  </r>
  <r>
    <s v="默克制药"/>
    <x v="34"/>
    <x v="1"/>
  </r>
  <r>
    <s v="青岛百洋制药有限公司"/>
    <x v="145"/>
    <x v="0"/>
  </r>
  <r>
    <s v="重庆科瑞制药(集团)有限"/>
    <x v="146"/>
    <x v="0"/>
  </r>
  <r>
    <s v="北京京丰制药集团有限公司"/>
    <x v="147"/>
    <x v="0"/>
  </r>
  <r>
    <s v="蓬莱诺康药业有限公司"/>
    <x v="148"/>
    <x v="0"/>
  </r>
  <r>
    <s v="石家庄以岭药业股份有限公"/>
    <x v="149"/>
    <x v="0"/>
  </r>
  <r>
    <s v="河北天成药业股份有限公司"/>
    <x v="150"/>
    <x v="0"/>
  </r>
  <r>
    <s v="江苏苏中药业集团股份有限"/>
    <x v="151"/>
    <x v="0"/>
  </r>
  <r>
    <s v="贵州天安药业股份有限公司"/>
    <x v="152"/>
    <x v="0"/>
  </r>
  <r>
    <s v="天津中新药业集团股份有限"/>
    <x v="153"/>
    <x v="0"/>
  </r>
  <r>
    <s v="深圳市中联制药有限公司"/>
    <x v="154"/>
    <x v="0"/>
  </r>
  <r>
    <s v="上海衡山药业有限公司"/>
    <x v="155"/>
    <x v="0"/>
  </r>
  <r>
    <s v="北京利龄恒泰药业有限公司"/>
    <x v="156"/>
    <x v="0"/>
  </r>
  <r>
    <s v="深圳海王药业有限公司"/>
    <x v="157"/>
    <x v="0"/>
  </r>
  <r>
    <s v="吉林金恒制药股份有限公司"/>
    <x v="158"/>
    <x v="0"/>
  </r>
  <r>
    <s v="昆山培力药品有限公司"/>
    <x v="159"/>
    <x v="0"/>
  </r>
  <r>
    <s v="哈药集团制药六厂"/>
    <x v="126"/>
    <x v="0"/>
  </r>
  <r>
    <s v="常州兰陵制药有限公司"/>
    <x v="160"/>
    <x v="0"/>
  </r>
  <r>
    <s v="中美上海施贵宝"/>
    <x v="91"/>
    <x v="1"/>
  </r>
  <r>
    <s v="迪沙药业集团有限公司"/>
    <x v="51"/>
    <x v="0"/>
  </r>
  <r>
    <s v="郑州泰丰制药有限公司"/>
    <x v="161"/>
    <x v="0"/>
  </r>
  <r>
    <s v="重庆希尔安药业有限公司"/>
    <x v="162"/>
    <x v="0"/>
  </r>
  <r>
    <s v="江苏万邦生化医药集团有限责任公司"/>
    <x v="56"/>
    <x v="0"/>
  </r>
  <r>
    <s v="帝人株式会社"/>
    <x v="163"/>
    <x v="1"/>
  </r>
  <r>
    <s v="杭州朱养心药业有限公司"/>
    <x v="164"/>
    <x v="0"/>
  </r>
  <r>
    <s v="扬子江药业集团四川海蓉药"/>
    <x v="46"/>
    <x v="0"/>
  </r>
  <r>
    <s v="杭州康恩贝制药有限公司"/>
    <x v="165"/>
    <x v="0"/>
  </r>
  <r>
    <s v="湖北舒邦药业有限公司"/>
    <x v="166"/>
    <x v="0"/>
  </r>
  <r>
    <s v="上海上药中西制药有限公司"/>
    <x v="167"/>
    <x v="0"/>
  </r>
  <r>
    <s v="广州白云山医药集团股份有限公司白云山制药总厂"/>
    <x v="168"/>
    <x v="0"/>
  </r>
  <r>
    <s v="江苏亚邦爱普森药业有限公司"/>
    <x v="169"/>
    <x v="0"/>
  </r>
  <r>
    <s v="辉瑞制药"/>
    <x v="25"/>
    <x v="1"/>
  </r>
  <r>
    <s v="广州白云山医药集团股份有"/>
    <x v="168"/>
    <x v="0"/>
  </r>
  <r>
    <s v="广州白云山医药集团股份有_x000a_限公司白云山制药总厂"/>
    <x v="168"/>
    <x v="0"/>
  </r>
  <r>
    <s v="卫材药业"/>
    <x v="45"/>
    <x v="1"/>
  </r>
  <r>
    <s v="扬子江药业集团南京海陵药业有限公司"/>
    <x v="46"/>
    <x v="0"/>
  </r>
  <r>
    <s v="罗氏制药"/>
    <x v="170"/>
    <x v="1"/>
  </r>
  <r>
    <s v="开封制药(集团)有限公司"/>
    <x v="171"/>
    <x v="0"/>
  </r>
  <r>
    <s v="湖南汉森制药股份有限公司"/>
    <x v="172"/>
    <x v="0"/>
  </r>
  <r>
    <s v="山西振东安特生物制药有限"/>
    <x v="42"/>
    <x v="0"/>
  </r>
  <r>
    <s v="常州制药厂有限公司"/>
    <x v="173"/>
    <x v="0"/>
  </r>
  <r>
    <s v="上海旭东海普药业有限公司"/>
    <x v="174"/>
    <x v="0"/>
  </r>
  <r>
    <s v="合肥英太制药有限公司"/>
    <x v="175"/>
    <x v="0"/>
  </r>
  <r>
    <s v="苏州第壹制药有限公司"/>
    <x v="176"/>
    <x v="0"/>
  </r>
  <r>
    <s v="湖南洞庭药业股份有限公司"/>
    <x v="177"/>
    <x v="0"/>
  </r>
  <r>
    <s v="石家庄龙泽制药股份有限公"/>
    <x v="178"/>
    <x v="0"/>
  </r>
  <r>
    <s v="ViiV医疗保健"/>
    <x v="6"/>
    <x v="1"/>
  </r>
  <r>
    <s v="安徽贝克生物制药有限公司"/>
    <x v="179"/>
    <x v="0"/>
  </r>
  <r>
    <s v="诺华制药"/>
    <x v="180"/>
    <x v="1"/>
  </r>
  <r>
    <s v="江苏恩华药业股份有限公司"/>
    <x v="181"/>
    <x v="0"/>
  </r>
  <r>
    <s v="万邦德制药集团股份有限公"/>
    <x v="182"/>
    <x v="0"/>
  </r>
  <r>
    <s v="安徽华辰制药有限公司"/>
    <x v="183"/>
    <x v="0"/>
  </r>
  <r>
    <s v="灵北制药"/>
    <x v="184"/>
    <x v="1"/>
  </r>
  <r>
    <s v="齐鲁制药(海南)有限公司"/>
    <x v="4"/>
    <x v="0"/>
  </r>
  <r>
    <s v="杭州民生滨江制药有限公司"/>
    <x v="96"/>
    <x v="0"/>
  </r>
  <r>
    <s v="扬子江药业集团南京海陵药"/>
    <x v="46"/>
    <x v="0"/>
  </r>
  <r>
    <s v="鲁南贝特制药有限公司"/>
    <x v="121"/>
    <x v="0"/>
  </r>
  <r>
    <s v="苏州吴淞江制药有限公司"/>
    <x v="185"/>
    <x v="0"/>
  </r>
  <r>
    <s v="南京长澳制药有限公司"/>
    <x v="186"/>
    <x v="0"/>
  </r>
  <r>
    <s v="兴和株式会社"/>
    <x v="187"/>
    <x v="1"/>
  </r>
  <r>
    <s v="江苏万邦生化医药集团有限"/>
    <x v="56"/>
    <x v="0"/>
  </r>
  <r>
    <s v="河北仁合益康药业有限公司"/>
    <x v="188"/>
    <x v="0"/>
  </r>
  <r>
    <s v="石家庄四药有限公司"/>
    <x v="48"/>
    <x v="0"/>
  </r>
  <r>
    <s v="比利时杨森制药有限公司"/>
    <x v="132"/>
    <x v="1"/>
  </r>
  <r>
    <s v="江苏吴中医药集团有限公司"/>
    <x v="189"/>
    <x v="0"/>
  </r>
  <r>
    <s v="瑞阳制药有限公司"/>
    <x v="190"/>
    <x v="0"/>
  </r>
  <r>
    <s v="远大医药(中国)有限公司"/>
    <x v="58"/>
    <x v="0"/>
  </r>
  <r>
    <s v="涿州东乐制药有限公司"/>
    <x v="191"/>
    <x v="0"/>
  </r>
  <r>
    <s v="施维雅制药"/>
    <x v="80"/>
    <x v="1"/>
  </r>
  <r>
    <s v="浙江海力生制药有限公司"/>
    <x v="192"/>
    <x v="0"/>
  </r>
  <r>
    <s v="杭州民生滨江制药有限公司_x000a_上海安必生制药技术有限公"/>
    <x v="96"/>
    <x v="0"/>
  </r>
  <r>
    <s v="安斯泰来制药"/>
    <x v="82"/>
    <x v="1"/>
  </r>
  <r>
    <s v="天津力生制药股份有限公司"/>
    <x v="193"/>
    <x v="0"/>
  </r>
  <r>
    <s v="广州康和药业有限公司"/>
    <x v="194"/>
    <x v="0"/>
  </r>
  <r>
    <s v="福州海王福药制药有限公司"/>
    <x v="195"/>
    <x v="0"/>
  </r>
  <r>
    <s v="广东新峰药业股份有限公司"/>
    <x v="196"/>
    <x v="0"/>
  </r>
  <r>
    <s v="上海汇伦江苏药业有限公司"/>
    <x v="197"/>
    <x v="0"/>
  </r>
  <r>
    <s v="扬子江药业集团广州海瑞药"/>
    <x v="46"/>
    <x v="0"/>
  </r>
  <r>
    <s v="南京优科制药有限公司"/>
    <x v="77"/>
    <x v="0"/>
  </r>
  <r>
    <s v="南京先声东元制药有限公司"/>
    <x v="198"/>
    <x v="0"/>
  </r>
  <r>
    <s v="扬子江药业集团江苏紫龙药业有限公司"/>
    <x v="46"/>
    <x v="0"/>
  </r>
  <r>
    <s v="山东裕欣药业有限公司_x000a_山东罗欣药业集团股份有限公司"/>
    <x v="115"/>
    <x v="0"/>
  </r>
  <r>
    <s v="北京泰德制药股份有限公司"/>
    <x v="199"/>
    <x v="0"/>
  </r>
  <r>
    <s v="湖北广济药业股份有限公司"/>
    <x v="200"/>
    <x v="0"/>
  </r>
  <r>
    <s v="东北制药集团沈阳第一制药有限公司"/>
    <x v="41"/>
    <x v="0"/>
  </r>
  <r>
    <s v="安徽环球药业股份有限公司"/>
    <x v="201"/>
    <x v="0"/>
  </r>
  <r>
    <s v="新乡市常乐制药有限责任公"/>
    <x v="202"/>
    <x v="0"/>
  </r>
  <r>
    <s v="成都利尔药业有限公司"/>
    <x v="203"/>
    <x v="0"/>
  </r>
  <r>
    <s v="江苏吴中医药集团有限公司"/>
    <x v="189"/>
    <x v="0"/>
  </r>
  <r>
    <s v="新华制药(高密)有限公司"/>
    <x v="204"/>
    <x v="0"/>
  </r>
  <r>
    <s v="苏州中化药品工业有限公司"/>
    <x v="205"/>
    <x v="0"/>
  </r>
  <r>
    <s v="优时比制药"/>
    <x v="105"/>
    <x v="1"/>
  </r>
  <r>
    <s v="天大药业(珠海)有限公司"/>
    <x v="206"/>
    <x v="0"/>
  </r>
  <r>
    <s v="乐普恒久远药业有限公司"/>
    <x v="207"/>
    <x v="0"/>
  </r>
  <r>
    <s v="湖南千金湘江药业股份有限"/>
    <x v="208"/>
    <x v="0"/>
  </r>
  <r>
    <s v="山东华铂凯盛生物科技有限公司"/>
    <x v="209"/>
    <x v="0"/>
  </r>
  <r>
    <s v="Berlin-Chemie AG"/>
    <x v="210"/>
    <x v="1"/>
  </r>
  <r>
    <s v="烟台鲁银药业有限公司"/>
    <x v="211"/>
    <x v="0"/>
  </r>
  <r>
    <s v="成都苑东生物制药股份有限"/>
    <x v="32"/>
    <x v="0"/>
  </r>
  <r>
    <s v="成都康弘药业集团股份有限"/>
    <x v="212"/>
    <x v="0"/>
  </r>
  <r>
    <s v="江苏天士力帝益药业有限公"/>
    <x v="83"/>
    <x v="0"/>
  </r>
  <r>
    <s v="重庆圣华曦药业股份有限公司"/>
    <x v="68"/>
    <x v="0"/>
  </r>
  <r>
    <s v="健民集团叶开泰国药(随州)有限公司"/>
    <x v="213"/>
    <x v="0"/>
  </r>
  <r>
    <s v="济川药业集团有限公司"/>
    <x v="214"/>
    <x v="0"/>
  </r>
  <r>
    <s v="海南先声药业有限公司"/>
    <x v="19"/>
    <x v="0"/>
  </r>
  <r>
    <s v="天津红日药业股份有限公司"/>
    <x v="215"/>
    <x v="0"/>
  </r>
  <r>
    <s v="海南爱科制药有限公司"/>
    <x v="216"/>
    <x v="0"/>
  </r>
  <r>
    <s v="中山万汉制药有限公司"/>
    <x v="217"/>
    <x v="0"/>
  </r>
  <r>
    <s v="参天制药株式会社"/>
    <x v="218"/>
    <x v="1"/>
  </r>
  <r>
    <s v="江苏晨牌药业集团股份有限公司"/>
    <x v="219"/>
    <x v="0"/>
  </r>
  <r>
    <s v="国药集团致君(深圳)制药"/>
    <x v="100"/>
    <x v="0"/>
  </r>
  <r>
    <s v="成都倍特药业股份有限公司"/>
    <x v="47"/>
    <x v="0"/>
  </r>
  <r>
    <s v="安斯泰来集团"/>
    <x v="82"/>
    <x v="1"/>
  </r>
  <r>
    <s v="广州南新制药有限公司"/>
    <x v="220"/>
    <x v="0"/>
  </r>
  <r>
    <s v="深圳立健药业有限公司"/>
    <x v="221"/>
    <x v="0"/>
  </r>
  <r>
    <s v="苏州西克罗制药有限公司"/>
    <x v="222"/>
    <x v="0"/>
  </r>
  <r>
    <s v="上海现代制药股份有限公司"/>
    <x v="223"/>
    <x v="0"/>
  </r>
  <r>
    <s v="浙江贝得药业有限公司"/>
    <x v="224"/>
    <x v="0"/>
  </r>
  <r>
    <s v="雅培制药"/>
    <x v="87"/>
    <x v="1"/>
  </r>
  <r>
    <s v="厦门力卓药业有限公司"/>
    <x v="225"/>
    <x v="0"/>
  </r>
  <r>
    <s v="赛诺菲制药"/>
    <x v="226"/>
    <x v="1"/>
  </r>
  <r>
    <s v="国药集团国瑞药业有限公司"/>
    <x v="100"/>
    <x v="0"/>
  </r>
  <r>
    <s v="浙江康恩贝制药股份有限公司"/>
    <x v="127"/>
    <x v="0"/>
  </r>
  <r>
    <s v="河北凯威制药有限责任公司"/>
    <x v="227"/>
    <x v="0"/>
  </r>
  <r>
    <s v="山东华鲁制药有限公司"/>
    <x v="228"/>
    <x v="0"/>
  </r>
  <r>
    <s v="海南全星制药有限公司"/>
    <x v="229"/>
    <x v="0"/>
  </r>
  <r>
    <s v="云南龙海天然植物药业有限公司"/>
    <x v="230"/>
    <x v="0"/>
  </r>
  <r>
    <s v="山东罗欣药业集团股份有限公司"/>
    <x v="89"/>
    <x v="0"/>
  </r>
  <r>
    <s v="福安药业集团宁波天衡制药有限公司"/>
    <x v="231"/>
    <x v="0"/>
  </r>
  <r>
    <s v="四川美大康华康药业有限公司"/>
    <x v="232"/>
    <x v="0"/>
  </r>
  <r>
    <s v="北京汇恩兰德制药有限公司"/>
    <x v="233"/>
    <x v="0"/>
  </r>
  <r>
    <s v="浙江尖峰药业有限公司"/>
    <x v="234"/>
    <x v="0"/>
  </r>
  <r>
    <s v="成都锦华药业有限责任公司"/>
    <x v="235"/>
    <x v="0"/>
  </r>
  <r>
    <s v="江苏四环生物制药有限公司"/>
    <x v="236"/>
    <x v="0"/>
  </r>
  <r>
    <s v="江苏盈科生物制药有限公司"/>
    <x v="237"/>
    <x v="0"/>
  </r>
  <r>
    <s v="费森尤斯卡比制药"/>
    <x v="238"/>
    <x v="1"/>
  </r>
  <r>
    <s v="德国贝朗医疗有限公司"/>
    <x v="239"/>
    <x v="1"/>
  </r>
  <r>
    <s v="吉林四环制药有限公司"/>
    <x v="240"/>
    <x v="0"/>
  </r>
  <r>
    <s v="安徽恒星制药有限公司"/>
    <x v="241"/>
    <x v="0"/>
  </r>
  <r>
    <s v="山西诺成制药有限公司"/>
    <x v="242"/>
    <x v="0"/>
  </r>
  <r>
    <s v="浙江北生药业汉生制药有限公司"/>
    <x v="243"/>
    <x v="0"/>
  </r>
  <r>
    <s v="花园药业股份有限公司"/>
    <x v="244"/>
    <x v="0"/>
  </r>
  <r>
    <s v="意大利ABC公司"/>
    <x v="245"/>
    <x v="1"/>
  </r>
  <r>
    <s v="吉利德制药"/>
    <x v="246"/>
    <x v="1"/>
  </r>
  <r>
    <s v="天津君安生物制药有限公司"/>
    <x v="247"/>
    <x v="0"/>
  </r>
  <r>
    <s v="北京天衡药物研究院南阳天衡制药厂"/>
    <x v="106"/>
    <x v="0"/>
  </r>
  <r>
    <s v="上海宣泰海门药业有限公司"/>
    <x v="248"/>
    <x v="0"/>
  </r>
  <r>
    <s v="佛山德芮可制药有限公司"/>
    <x v="249"/>
    <x v="0"/>
  </r>
  <r>
    <s v="卫材（辽宁）制药有限公司"/>
    <x v="45"/>
    <x v="1"/>
  </r>
  <r>
    <s v="第一三共制药（上海）有限公司"/>
    <x v="31"/>
    <x v="1"/>
  </r>
  <r>
    <s v="万特制药（海南）有限公司"/>
    <x v="250"/>
    <x v="0"/>
  </r>
  <r>
    <s v="扬子江药业集团上海海尼药业有限公司"/>
    <x v="46"/>
    <x v="0"/>
  </r>
  <r>
    <s v="成都康弘药业集团股份有限公司"/>
    <x v="212"/>
    <x v="0"/>
  </r>
  <r>
    <s v="广东安诺药业股份有限公司"/>
    <x v="101"/>
    <x v="0"/>
  </r>
  <r>
    <s v="住友制药"/>
    <x v="251"/>
    <x v="1"/>
  </r>
  <r>
    <s v="珠海同益制药有限公司"/>
    <x v="252"/>
    <x v="0"/>
  </r>
  <r>
    <s v="北京诺华制药有限公司"/>
    <x v="180"/>
    <x v="1"/>
  </r>
  <r>
    <s v="扬子江药业集团广州海瑞药业有限公司"/>
    <x v="46"/>
    <x v="0"/>
  </r>
  <r>
    <s v="江苏奥赛康药业有限公司"/>
    <x v="253"/>
    <x v="0"/>
  </r>
  <r>
    <s v="杭州澳亚生物技术有限公司"/>
    <x v="254"/>
    <x v="0"/>
  </r>
  <r>
    <s v="浙江杭康药业有限公司"/>
    <x v="255"/>
    <x v="0"/>
  </r>
  <r>
    <s v="成都百裕制药股份有限公司"/>
    <x v="256"/>
    <x v="0"/>
  </r>
  <r>
    <s v="武田药品工业株式会社"/>
    <x v="67"/>
    <x v="1"/>
  </r>
  <r>
    <s v="华润双鹤药业股份有限公司"/>
    <x v="257"/>
    <x v="0"/>
  </r>
  <r>
    <s v="宁波美诺华天康药业有限公司"/>
    <x v="258"/>
    <x v="0"/>
  </r>
  <r>
    <s v="海思科制药（眉山）有限公司"/>
    <x v="259"/>
    <x v="0"/>
  </r>
  <r>
    <s v="施维雅（天津）制药有限公司"/>
    <x v="80"/>
    <x v="1"/>
  </r>
  <r>
    <s v="比利时杨森制药"/>
    <x v="132"/>
    <x v="1"/>
  </r>
  <r>
    <s v="四川海思科制药有限公司"/>
    <x v="259"/>
    <x v="0"/>
  </r>
  <r>
    <s v="齐鲁制药（海南）有限公司"/>
    <x v="4"/>
    <x v="0"/>
  </r>
  <r>
    <s v="重庆赛维药业有限公司"/>
    <x v="260"/>
    <x v="0"/>
  </r>
  <r>
    <s v="上海朝晖药业有限公司"/>
    <x v="261"/>
    <x v="0"/>
  </r>
  <r>
    <s v="宁夏康亚药业股份有限公司"/>
    <x v="262"/>
    <x v="0"/>
  </r>
  <r>
    <s v="江苏万高药业股份有限公司"/>
    <x v="263"/>
    <x v="0"/>
  </r>
  <r>
    <s v="奥地利依比威药品有限公司"/>
    <x v="264"/>
    <x v="1"/>
  </r>
  <r>
    <s v="诺和诺德制药"/>
    <x v="265"/>
    <x v="1"/>
  </r>
  <r>
    <s v="江苏柯菲平医药股份有限公司"/>
    <x v="266"/>
    <x v="0"/>
  </r>
  <r>
    <s v="北京百奥药业有限责任公司"/>
    <x v="267"/>
    <x v="0"/>
  </r>
  <r>
    <s v="北京双鹭药业股份有限公司"/>
    <x v="268"/>
    <x v="0"/>
  </r>
  <r>
    <s v="四川普锐特药业有限公司"/>
    <x v="269"/>
    <x v="0"/>
  </r>
  <r>
    <s v="苏州弘森药业股份有限公司"/>
    <x v="270"/>
    <x v="0"/>
  </r>
  <r>
    <s v="葛兰素史克制药"/>
    <x v="6"/>
    <x v="1"/>
  </r>
  <r>
    <s v="北京博康健基因科技有限公司"/>
    <x v="271"/>
    <x v="0"/>
  </r>
  <r>
    <s v="烟台万润药业有限公司"/>
    <x v="272"/>
    <x v="0"/>
  </r>
  <r>
    <s v="浙江医药股份有限公司新昌制药厂"/>
    <x v="273"/>
    <x v="0"/>
  </r>
  <r>
    <s v="保定天浩制药有限公司"/>
    <x v="274"/>
    <x v="0"/>
  </r>
  <r>
    <s v="上海桓华制药有限公司"/>
    <x v="275"/>
    <x v="0"/>
  </r>
  <r>
    <s v="南京臣功制药股份有限公司"/>
    <x v="276"/>
    <x v="0"/>
  </r>
  <r>
    <s v="上海美优制药有限公司"/>
    <x v="277"/>
    <x v="0"/>
  </r>
  <r>
    <s v="山东齐都药业有限公司"/>
    <x v="278"/>
    <x v="0"/>
  </r>
  <r>
    <s v="浙江莎普爱思药业股份有限公司"/>
    <x v="279"/>
    <x v="0"/>
  </r>
  <r>
    <s v="普洛药业股份有限公司"/>
    <x v="280"/>
    <x v="0"/>
  </r>
  <r>
    <s v="第一三共制药（北京）有限公司"/>
    <x v="31"/>
    <x v="1"/>
  </r>
  <r>
    <s v="江西珍视明药业有限公司"/>
    <x v="281"/>
    <x v="0"/>
  </r>
  <r>
    <s v="成都普什制药有限公司"/>
    <x v="282"/>
    <x v="0"/>
  </r>
  <r>
    <s v="海南双成药业股份有限公司"/>
    <x v="283"/>
    <x v="0"/>
  </r>
  <r>
    <s v="山德士制药有限公司"/>
    <x v="9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E3:F288" firstHeaderRow="1" firstDataRow="1" firstDataCol="2"/>
  <pivotFields count="3">
    <pivotField compact="0" outline="0" showAll="0" defaultSubtotal="0"/>
    <pivotField axis="axisRow" compact="0" outline="0" showAll="0" defaultSubtotal="0">
      <items count="284">
        <item x="6"/>
        <item x="26"/>
        <item x="107"/>
        <item x="179"/>
        <item x="183"/>
        <item x="201"/>
        <item x="82"/>
        <item x="113"/>
        <item x="7"/>
        <item x="55"/>
        <item x="9"/>
        <item x="33"/>
        <item x="147"/>
        <item x="156"/>
        <item x="22"/>
        <item x="199"/>
        <item x="106"/>
        <item x="134"/>
        <item x="73"/>
        <item x="218"/>
        <item x="160"/>
        <item x="118"/>
        <item x="173"/>
        <item x="47"/>
        <item x="212"/>
        <item x="203"/>
        <item x="1"/>
        <item x="35"/>
        <item x="32"/>
        <item x="88"/>
        <item x="51"/>
        <item x="37"/>
        <item x="163"/>
        <item x="31"/>
        <item x="41"/>
        <item x="5"/>
        <item x="195"/>
        <item x="131"/>
        <item x="101"/>
        <item x="29"/>
        <item x="90"/>
        <item x="72"/>
        <item x="138"/>
        <item x="196"/>
        <item x="168"/>
        <item x="194"/>
        <item x="220"/>
        <item x="52"/>
        <item x="152"/>
        <item x="17"/>
        <item x="100"/>
        <item x="69"/>
        <item x="126"/>
        <item x="216"/>
        <item x="120"/>
        <item x="129"/>
        <item x="11"/>
        <item x="19"/>
        <item x="128"/>
        <item x="165"/>
        <item x="96"/>
        <item x="164"/>
        <item x="175"/>
        <item x="40"/>
        <item x="125"/>
        <item x="119"/>
        <item x="188"/>
        <item x="150"/>
        <item x="124"/>
        <item x="200"/>
        <item x="166"/>
        <item x="177"/>
        <item x="172"/>
        <item x="63"/>
        <item x="103"/>
        <item x="208"/>
        <item x="12"/>
        <item x="10"/>
        <item x="86"/>
        <item x="36"/>
        <item x="25"/>
        <item x="158"/>
        <item x="214"/>
        <item x="213"/>
        <item x="219"/>
        <item x="136"/>
        <item x="181"/>
        <item x="28"/>
        <item x="79"/>
        <item x="108"/>
        <item x="151"/>
        <item x="56"/>
        <item x="189"/>
        <item x="169"/>
        <item x="50"/>
        <item x="109"/>
        <item x="2"/>
        <item x="171"/>
        <item x="14"/>
        <item x="21"/>
        <item x="159"/>
        <item x="207"/>
        <item x="85"/>
        <item x="184"/>
        <item x="121"/>
        <item x="170"/>
        <item x="60"/>
        <item x="140"/>
        <item x="34"/>
        <item x="94"/>
        <item x="75"/>
        <item x="198"/>
        <item x="137"/>
        <item x="123"/>
        <item x="77"/>
        <item x="186"/>
        <item x="180"/>
        <item x="148"/>
        <item x="99"/>
        <item x="4"/>
        <item x="3"/>
        <item x="145"/>
        <item x="43"/>
        <item x="187"/>
        <item x="190"/>
        <item x="93"/>
        <item x="71"/>
        <item x="141"/>
        <item x="209"/>
        <item x="13"/>
        <item x="89"/>
        <item x="54"/>
        <item x="115"/>
        <item x="142"/>
        <item x="116"/>
        <item x="42"/>
        <item x="155"/>
        <item x="197"/>
        <item x="167"/>
        <item x="144"/>
        <item x="57"/>
        <item x="223"/>
        <item x="117"/>
        <item x="174"/>
        <item x="143"/>
        <item x="157"/>
        <item x="78"/>
        <item x="221"/>
        <item x="30"/>
        <item x="154"/>
        <item x="97"/>
        <item x="91"/>
        <item x="80"/>
        <item x="135"/>
        <item x="178"/>
        <item x="48"/>
        <item x="149"/>
        <item x="15"/>
        <item x="74"/>
        <item x="110"/>
        <item x="8"/>
        <item x="39"/>
        <item x="130"/>
        <item x="20"/>
        <item x="176"/>
        <item x="104"/>
        <item x="24"/>
        <item x="185"/>
        <item x="222"/>
        <item x="205"/>
        <item x="206"/>
        <item x="66"/>
        <item x="133"/>
        <item x="215"/>
        <item x="193"/>
        <item x="83"/>
        <item x="153"/>
        <item x="59"/>
        <item x="182"/>
        <item x="45"/>
        <item x="67"/>
        <item x="95"/>
        <item x="204"/>
        <item x="102"/>
        <item x="202"/>
        <item x="87"/>
        <item x="98"/>
        <item x="211"/>
        <item x="46"/>
        <item x="132"/>
        <item x="49"/>
        <item x="38"/>
        <item x="64"/>
        <item x="114"/>
        <item x="105"/>
        <item x="58"/>
        <item x="139"/>
        <item x="84"/>
        <item x="224"/>
        <item x="111"/>
        <item x="192"/>
        <item x="81"/>
        <item x="27"/>
        <item x="23"/>
        <item x="16"/>
        <item x="92"/>
        <item x="127"/>
        <item x="65"/>
        <item x="112"/>
        <item x="0"/>
        <item x="161"/>
        <item x="217"/>
        <item x="76"/>
        <item x="62"/>
        <item x="53"/>
        <item x="146"/>
        <item x="61"/>
        <item x="68"/>
        <item x="162"/>
        <item x="70"/>
        <item x="44"/>
        <item x="18"/>
        <item x="122"/>
        <item x="191"/>
        <item x="210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</items>
    </pivotField>
    <pivotField axis="axisRow" compact="0" outline="0" showAll="0" defaultSubtotal="0">
      <items count="2">
        <item x="0"/>
        <item x="1"/>
      </items>
    </pivotField>
  </pivotFields>
  <rowFields count="2">
    <field x="1"/>
    <field x="2"/>
  </rowFields>
  <rowItems count="285">
    <i>
      <x/>
      <x v="1"/>
    </i>
    <i>
      <x v="1"/>
      <x/>
    </i>
    <i>
      <x v="2"/>
      <x v="1"/>
    </i>
    <i>
      <x v="3"/>
      <x/>
    </i>
    <i>
      <x v="4"/>
      <x/>
    </i>
    <i>
      <x v="5"/>
      <x/>
    </i>
    <i>
      <x v="6"/>
      <x v="1"/>
    </i>
    <i>
      <x v="7"/>
      <x/>
    </i>
    <i>
      <x v="8"/>
      <x v="1"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 v="1"/>
    </i>
    <i>
      <x v="19"/>
      <x v="1"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/>
    </i>
    <i>
      <x v="32"/>
      <x v="1"/>
    </i>
    <i>
      <x v="33"/>
      <x v="1"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 v="1"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 v="1"/>
    </i>
    <i>
      <x v="103"/>
      <x v="1"/>
    </i>
    <i>
      <x v="104"/>
      <x/>
    </i>
    <i>
      <x v="105"/>
      <x v="1"/>
    </i>
    <i>
      <x v="106"/>
      <x/>
    </i>
    <i>
      <x v="107"/>
      <x/>
    </i>
    <i>
      <x v="108"/>
      <x v="1"/>
    </i>
    <i>
      <x v="109"/>
      <x v="1"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 v="1"/>
    </i>
    <i>
      <x v="117"/>
      <x/>
    </i>
    <i>
      <x v="118"/>
      <x/>
    </i>
    <i>
      <x v="119"/>
      <x/>
    </i>
    <i>
      <x v="120"/>
      <x v="1"/>
    </i>
    <i>
      <x v="121"/>
      <x/>
    </i>
    <i>
      <x v="122"/>
      <x/>
    </i>
    <i>
      <x v="123"/>
      <x v="1"/>
    </i>
    <i>
      <x v="124"/>
      <x/>
    </i>
    <i>
      <x v="125"/>
      <x v="1"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 v="1"/>
    </i>
    <i>
      <x v="152"/>
      <x v="1"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 v="1"/>
    </i>
    <i>
      <x v="180"/>
      <x v="1"/>
    </i>
    <i>
      <x v="181"/>
      <x/>
    </i>
    <i>
      <x v="182"/>
      <x/>
    </i>
    <i>
      <x v="183"/>
      <x v="1"/>
    </i>
    <i>
      <x v="184"/>
      <x/>
    </i>
    <i>
      <x v="185"/>
      <x v="1"/>
    </i>
    <i>
      <x v="186"/>
      <x/>
    </i>
    <i>
      <x v="187"/>
      <x/>
    </i>
    <i>
      <x v="188"/>
      <x/>
    </i>
    <i>
      <x v="189"/>
      <x v="1"/>
    </i>
    <i>
      <x v="190"/>
      <x/>
    </i>
    <i>
      <x v="191"/>
      <x/>
    </i>
    <i>
      <x v="192"/>
      <x v="1"/>
    </i>
    <i>
      <x v="193"/>
      <x v="1"/>
    </i>
    <i>
      <x v="194"/>
      <x v="1"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>
      <x v="218"/>
      <x/>
    </i>
    <i>
      <x v="219"/>
      <x/>
    </i>
    <i>
      <x v="220"/>
      <x/>
    </i>
    <i>
      <x v="221"/>
      <x/>
    </i>
    <i>
      <x v="222"/>
      <x/>
    </i>
    <i>
      <x v="223"/>
      <x/>
    </i>
    <i>
      <x v="224"/>
      <x v="1"/>
    </i>
    <i>
      <x v="225"/>
      <x/>
    </i>
    <i>
      <x v="226"/>
      <x v="1"/>
    </i>
    <i>
      <x v="227"/>
      <x/>
    </i>
    <i>
      <x v="228"/>
      <x/>
    </i>
    <i>
      <x v="229"/>
      <x/>
    </i>
    <i>
      <x v="230"/>
      <x/>
    </i>
    <i>
      <x v="231"/>
      <x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 v="1"/>
    </i>
    <i>
      <x v="239"/>
      <x v="1"/>
    </i>
    <i>
      <x v="240"/>
      <x/>
    </i>
    <i>
      <x v="241"/>
      <x/>
    </i>
    <i>
      <x v="242"/>
      <x/>
    </i>
    <i>
      <x v="243"/>
      <x/>
    </i>
    <i>
      <x v="244"/>
      <x/>
    </i>
    <i>
      <x v="245"/>
      <x v="1"/>
    </i>
    <i>
      <x v="246"/>
      <x v="1"/>
    </i>
    <i>
      <x v="247"/>
      <x/>
    </i>
    <i>
      <x v="248"/>
      <x/>
    </i>
    <i>
      <x v="249"/>
      <x/>
    </i>
    <i>
      <x v="250"/>
      <x/>
    </i>
    <i>
      <x v="251"/>
      <x v="1"/>
    </i>
    <i>
      <x v="252"/>
      <x/>
    </i>
    <i>
      <x v="253"/>
      <x/>
    </i>
    <i>
      <x v="254"/>
      <x/>
    </i>
    <i>
      <x v="255"/>
      <x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/>
    </i>
    <i>
      <x v="262"/>
      <x/>
    </i>
    <i>
      <x v="263"/>
      <x/>
    </i>
    <i>
      <x v="264"/>
      <x v="1"/>
    </i>
    <i>
      <x v="265"/>
      <x v="1"/>
    </i>
    <i>
      <x v="266"/>
      <x/>
    </i>
    <i>
      <x v="267"/>
      <x/>
    </i>
    <i>
      <x v="268"/>
      <x/>
    </i>
    <i>
      <x v="269"/>
      <x/>
    </i>
    <i>
      <x v="270"/>
      <x/>
    </i>
    <i>
      <x v="271"/>
      <x/>
    </i>
    <i>
      <x v="272"/>
      <x/>
    </i>
    <i>
      <x v="273"/>
      <x/>
    </i>
    <i>
      <x v="274"/>
      <x/>
    </i>
    <i>
      <x v="275"/>
      <x/>
    </i>
    <i>
      <x v="276"/>
      <x/>
    </i>
    <i>
      <x v="277"/>
      <x/>
    </i>
    <i>
      <x v="278"/>
      <x/>
    </i>
    <i>
      <x v="279"/>
      <x/>
    </i>
    <i>
      <x v="280"/>
      <x/>
    </i>
    <i>
      <x v="281"/>
      <x/>
    </i>
    <i>
      <x v="282"/>
      <x/>
    </i>
    <i>
      <x v="28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RowHeight="16.5" x14ac:dyDescent="0.3"/>
  <cols>
    <col min="1" max="1" width="9" style="86" customWidth="1"/>
    <col min="2" max="2" width="23.75" style="87" bestFit="1" customWidth="1"/>
    <col min="3" max="3" width="17.5" style="87" bestFit="1" customWidth="1"/>
    <col min="4" max="4" width="18" style="87" bestFit="1" customWidth="1"/>
    <col min="5" max="5" width="18.375" style="87" customWidth="1"/>
    <col min="6" max="6" width="19.5" style="51" bestFit="1" customWidth="1"/>
    <col min="7" max="7" width="21" style="51" customWidth="1"/>
    <col min="8" max="8" width="15.125" style="51" customWidth="1"/>
    <col min="9" max="9" width="14.375" style="51" customWidth="1"/>
    <col min="10" max="10" width="19.5" style="51" customWidth="1"/>
    <col min="11" max="11" width="12.5" style="51" customWidth="1"/>
    <col min="12" max="12" width="19.5" style="51" bestFit="1" customWidth="1"/>
    <col min="13" max="13" width="11.375" style="51" customWidth="1"/>
    <col min="14" max="14" width="77.125" style="51" customWidth="1"/>
    <col min="15" max="16384" width="9" style="51"/>
  </cols>
  <sheetData>
    <row r="1" spans="1:22" ht="41.25" customHeight="1" x14ac:dyDescent="0.3">
      <c r="A1" s="52" t="s">
        <v>714</v>
      </c>
      <c r="B1" s="53" t="s">
        <v>715</v>
      </c>
      <c r="C1" s="53" t="s">
        <v>716</v>
      </c>
      <c r="D1" s="53" t="s">
        <v>717</v>
      </c>
      <c r="E1" s="54" t="s">
        <v>718</v>
      </c>
      <c r="F1" s="55" t="s">
        <v>719</v>
      </c>
      <c r="G1" s="55" t="s">
        <v>720</v>
      </c>
      <c r="H1" s="55" t="s">
        <v>721</v>
      </c>
      <c r="I1" s="55" t="s">
        <v>722</v>
      </c>
      <c r="J1" s="56" t="s">
        <v>723</v>
      </c>
      <c r="K1" s="57" t="s">
        <v>724</v>
      </c>
      <c r="L1" s="57" t="s">
        <v>725</v>
      </c>
      <c r="M1" s="57" t="s">
        <v>726</v>
      </c>
      <c r="N1" s="51" t="s">
        <v>727</v>
      </c>
      <c r="V1" s="58"/>
    </row>
    <row r="2" spans="1:22" ht="20.100000000000001" customHeight="1" x14ac:dyDescent="0.3">
      <c r="A2" s="146">
        <v>1</v>
      </c>
      <c r="B2" s="150" t="s">
        <v>728</v>
      </c>
      <c r="C2" s="53" t="s">
        <v>729</v>
      </c>
      <c r="D2" s="53" t="s">
        <v>450</v>
      </c>
      <c r="E2" s="53">
        <v>8724.36</v>
      </c>
      <c r="F2" s="57"/>
      <c r="G2" s="57"/>
      <c r="H2" s="57"/>
      <c r="I2" s="59"/>
      <c r="J2" s="57"/>
      <c r="K2" s="57"/>
      <c r="L2" s="57"/>
      <c r="M2" s="57"/>
      <c r="N2" s="60"/>
    </row>
    <row r="3" spans="1:22" ht="20.100000000000001" customHeight="1" x14ac:dyDescent="0.3">
      <c r="A3" s="147"/>
      <c r="B3" s="151"/>
      <c r="C3" s="61" t="s">
        <v>730</v>
      </c>
      <c r="D3" s="61" t="s">
        <v>731</v>
      </c>
      <c r="E3" s="61">
        <v>15672.18</v>
      </c>
      <c r="F3" s="62" t="s">
        <v>732</v>
      </c>
      <c r="G3" s="62" t="s">
        <v>733</v>
      </c>
      <c r="H3" s="62">
        <v>6.6</v>
      </c>
      <c r="I3" s="63">
        <f>H3/7</f>
        <v>0.94285714285714284</v>
      </c>
      <c r="J3" s="62">
        <v>5.8</v>
      </c>
      <c r="K3" s="64">
        <f>I3/J3-1</f>
        <v>-0.83743842364532017</v>
      </c>
      <c r="L3" s="64" t="s">
        <v>734</v>
      </c>
      <c r="M3" s="62"/>
      <c r="N3" s="65" t="s">
        <v>735</v>
      </c>
    </row>
    <row r="4" spans="1:22" ht="20.100000000000001" customHeight="1" x14ac:dyDescent="0.3">
      <c r="A4" s="146">
        <v>2</v>
      </c>
      <c r="B4" s="150" t="s">
        <v>736</v>
      </c>
      <c r="C4" s="53" t="s">
        <v>730</v>
      </c>
      <c r="D4" s="53" t="s">
        <v>737</v>
      </c>
      <c r="E4" s="53">
        <v>8285.7000000000007</v>
      </c>
      <c r="F4" s="57" t="s">
        <v>738</v>
      </c>
      <c r="G4" s="57" t="s">
        <v>739</v>
      </c>
      <c r="H4" s="57">
        <v>21.8</v>
      </c>
      <c r="I4" s="59">
        <f>H4/28</f>
        <v>0.77857142857142858</v>
      </c>
      <c r="J4" s="57">
        <v>4.22</v>
      </c>
      <c r="K4" s="66">
        <f t="shared" ref="K4:K42" si="0">I4/J4-1</f>
        <v>-0.81550440081245767</v>
      </c>
      <c r="L4" s="57" t="s">
        <v>740</v>
      </c>
      <c r="M4" s="57"/>
      <c r="N4" s="60"/>
    </row>
    <row r="5" spans="1:22" ht="20.100000000000001" customHeight="1" x14ac:dyDescent="0.3">
      <c r="A5" s="147"/>
      <c r="B5" s="151"/>
      <c r="C5" s="61" t="s">
        <v>730</v>
      </c>
      <c r="D5" s="61" t="s">
        <v>69</v>
      </c>
      <c r="E5" s="61">
        <v>6006.97</v>
      </c>
      <c r="F5" s="62"/>
      <c r="G5" s="62"/>
      <c r="H5" s="62"/>
      <c r="I5" s="63"/>
      <c r="J5" s="62"/>
      <c r="K5" s="64"/>
      <c r="L5" s="62"/>
      <c r="M5" s="62"/>
      <c r="N5" s="65" t="s">
        <v>735</v>
      </c>
    </row>
    <row r="6" spans="1:22" ht="20.100000000000001" customHeight="1" x14ac:dyDescent="0.3">
      <c r="A6" s="146">
        <v>3</v>
      </c>
      <c r="B6" s="150" t="s">
        <v>741</v>
      </c>
      <c r="C6" s="53" t="s">
        <v>730</v>
      </c>
      <c r="D6" s="53" t="s">
        <v>742</v>
      </c>
      <c r="E6" s="53">
        <v>18320.560000000001</v>
      </c>
      <c r="F6" s="57"/>
      <c r="G6" s="57"/>
      <c r="H6" s="57"/>
      <c r="I6" s="59"/>
      <c r="J6" s="57"/>
      <c r="K6" s="66"/>
      <c r="L6" s="57"/>
      <c r="M6" s="57"/>
      <c r="N6" s="60"/>
    </row>
    <row r="7" spans="1:22" ht="20.100000000000001" customHeight="1" x14ac:dyDescent="0.3">
      <c r="A7" s="147"/>
      <c r="B7" s="151"/>
      <c r="C7" s="61" t="s">
        <v>730</v>
      </c>
      <c r="D7" s="61" t="s">
        <v>743</v>
      </c>
      <c r="E7" s="61">
        <v>5746.59</v>
      </c>
      <c r="F7" s="62" t="s">
        <v>580</v>
      </c>
      <c r="G7" s="62" t="s">
        <v>744</v>
      </c>
      <c r="H7" s="62">
        <v>22.26</v>
      </c>
      <c r="I7" s="63">
        <f>H7/7</f>
        <v>3.18</v>
      </c>
      <c r="J7" s="62">
        <v>8.7200000000000006</v>
      </c>
      <c r="K7" s="64">
        <f t="shared" si="0"/>
        <v>-0.63532110091743121</v>
      </c>
      <c r="L7" s="62" t="s">
        <v>745</v>
      </c>
      <c r="M7" s="62"/>
      <c r="N7" s="65" t="s">
        <v>746</v>
      </c>
    </row>
    <row r="8" spans="1:22" ht="28.5" customHeight="1" x14ac:dyDescent="0.3">
      <c r="A8" s="146">
        <v>4</v>
      </c>
      <c r="B8" s="150" t="s">
        <v>747</v>
      </c>
      <c r="C8" s="53" t="s">
        <v>730</v>
      </c>
      <c r="D8" s="53" t="s">
        <v>743</v>
      </c>
      <c r="E8" s="53">
        <v>4432.42</v>
      </c>
      <c r="F8" s="57" t="s">
        <v>748</v>
      </c>
      <c r="G8" s="57" t="s">
        <v>749</v>
      </c>
      <c r="H8" s="57">
        <v>5.66</v>
      </c>
      <c r="I8" s="59">
        <f>H8/28</f>
        <v>0.20214285714285715</v>
      </c>
      <c r="J8" s="57">
        <v>0.66</v>
      </c>
      <c r="K8" s="66">
        <f t="shared" si="0"/>
        <v>-0.69372294372294374</v>
      </c>
      <c r="L8" s="57" t="s">
        <v>750</v>
      </c>
      <c r="M8" s="57"/>
      <c r="N8" s="156" t="s">
        <v>751</v>
      </c>
    </row>
    <row r="9" spans="1:22" ht="28.5" customHeight="1" x14ac:dyDescent="0.3">
      <c r="A9" s="147"/>
      <c r="B9" s="151"/>
      <c r="C9" s="61" t="s">
        <v>730</v>
      </c>
      <c r="D9" s="61" t="s">
        <v>752</v>
      </c>
      <c r="E9" s="61">
        <v>9311.51</v>
      </c>
      <c r="F9" s="62"/>
      <c r="G9" s="62"/>
      <c r="H9" s="62"/>
      <c r="I9" s="63"/>
      <c r="J9" s="62"/>
      <c r="K9" s="64"/>
      <c r="L9" s="62"/>
      <c r="M9" s="62"/>
      <c r="N9" s="157"/>
    </row>
    <row r="10" spans="1:22" ht="33" x14ac:dyDescent="0.3">
      <c r="A10" s="67">
        <v>5</v>
      </c>
      <c r="B10" s="68" t="s">
        <v>753</v>
      </c>
      <c r="C10" s="69" t="s">
        <v>730</v>
      </c>
      <c r="D10" s="69" t="s">
        <v>754</v>
      </c>
      <c r="E10" s="69">
        <v>29382.02</v>
      </c>
      <c r="F10" s="70" t="s">
        <v>738</v>
      </c>
      <c r="G10" s="70" t="s">
        <v>755</v>
      </c>
      <c r="H10" s="70">
        <v>4.16</v>
      </c>
      <c r="I10" s="71">
        <f>H10/28</f>
        <v>0.14857142857142858</v>
      </c>
      <c r="J10" s="70">
        <v>0.35</v>
      </c>
      <c r="K10" s="72">
        <f t="shared" si="0"/>
        <v>-0.57551020408163267</v>
      </c>
      <c r="L10" s="70" t="s">
        <v>756</v>
      </c>
      <c r="M10" s="70"/>
      <c r="N10" s="73" t="s">
        <v>757</v>
      </c>
    </row>
    <row r="11" spans="1:22" ht="20.100000000000001" customHeight="1" x14ac:dyDescent="0.3">
      <c r="A11" s="67">
        <v>6</v>
      </c>
      <c r="B11" s="68" t="s">
        <v>758</v>
      </c>
      <c r="C11" s="69" t="s">
        <v>730</v>
      </c>
      <c r="D11" s="69" t="s">
        <v>759</v>
      </c>
      <c r="E11" s="69">
        <v>4133.51</v>
      </c>
      <c r="F11" s="70" t="s">
        <v>547</v>
      </c>
      <c r="G11" s="70" t="s">
        <v>760</v>
      </c>
      <c r="H11" s="70">
        <v>17.36</v>
      </c>
      <c r="I11" s="71">
        <f>H11/28</f>
        <v>0.62</v>
      </c>
      <c r="J11" s="70">
        <v>14.14</v>
      </c>
      <c r="K11" s="72">
        <f t="shared" si="0"/>
        <v>-0.95615275813295619</v>
      </c>
      <c r="L11" s="70" t="s">
        <v>761</v>
      </c>
      <c r="M11" s="70"/>
      <c r="N11" s="74" t="s">
        <v>762</v>
      </c>
    </row>
    <row r="12" spans="1:22" ht="20.100000000000001" customHeight="1" x14ac:dyDescent="0.3">
      <c r="A12" s="67">
        <v>7</v>
      </c>
      <c r="B12" s="68" t="s">
        <v>763</v>
      </c>
      <c r="C12" s="69" t="s">
        <v>730</v>
      </c>
      <c r="D12" s="69" t="s">
        <v>737</v>
      </c>
      <c r="E12" s="69">
        <v>1003.44</v>
      </c>
      <c r="F12" s="70" t="s">
        <v>764</v>
      </c>
      <c r="G12" s="70" t="s">
        <v>765</v>
      </c>
      <c r="H12" s="70">
        <v>30.94</v>
      </c>
      <c r="I12" s="71">
        <f>H12/7</f>
        <v>4.42</v>
      </c>
      <c r="J12" s="70">
        <v>7.42</v>
      </c>
      <c r="K12" s="72">
        <f t="shared" si="0"/>
        <v>-0.40431266846361191</v>
      </c>
      <c r="L12" s="70" t="s">
        <v>766</v>
      </c>
      <c r="M12" s="70"/>
      <c r="N12" s="74" t="s">
        <v>767</v>
      </c>
    </row>
    <row r="13" spans="1:22" ht="20.100000000000001" customHeight="1" x14ac:dyDescent="0.3">
      <c r="A13" s="67">
        <v>8</v>
      </c>
      <c r="B13" s="68" t="s">
        <v>768</v>
      </c>
      <c r="C13" s="69" t="s">
        <v>730</v>
      </c>
      <c r="D13" s="69" t="s">
        <v>769</v>
      </c>
      <c r="E13" s="69">
        <v>1851.66</v>
      </c>
      <c r="F13" s="70" t="s">
        <v>748</v>
      </c>
      <c r="G13" s="70" t="s">
        <v>770</v>
      </c>
      <c r="H13" s="70">
        <v>33.4</v>
      </c>
      <c r="I13" s="71">
        <f>H13/20</f>
        <v>1.67</v>
      </c>
      <c r="J13" s="70">
        <v>3.86</v>
      </c>
      <c r="K13" s="72">
        <f t="shared" si="0"/>
        <v>-0.56735751295336789</v>
      </c>
      <c r="L13" s="70" t="s">
        <v>771</v>
      </c>
      <c r="M13" s="70"/>
      <c r="N13" s="74" t="s">
        <v>767</v>
      </c>
    </row>
    <row r="14" spans="1:22" ht="20.100000000000001" customHeight="1" x14ac:dyDescent="0.3">
      <c r="A14" s="146">
        <v>9</v>
      </c>
      <c r="B14" s="150" t="s">
        <v>772</v>
      </c>
      <c r="C14" s="53" t="s">
        <v>730</v>
      </c>
      <c r="D14" s="53" t="s">
        <v>737</v>
      </c>
      <c r="E14" s="53">
        <v>1047.3599999999999</v>
      </c>
      <c r="F14" s="57" t="s">
        <v>773</v>
      </c>
      <c r="G14" s="57" t="s">
        <v>765</v>
      </c>
      <c r="H14" s="57">
        <v>67.510000000000005</v>
      </c>
      <c r="I14" s="59">
        <f>H14/7</f>
        <v>9.644285714285715</v>
      </c>
      <c r="J14" s="57">
        <v>13.85</v>
      </c>
      <c r="K14" s="66">
        <f t="shared" si="0"/>
        <v>-0.30366168127900972</v>
      </c>
      <c r="L14" s="57" t="s">
        <v>774</v>
      </c>
      <c r="M14" s="57"/>
      <c r="N14" s="60" t="s">
        <v>775</v>
      </c>
    </row>
    <row r="15" spans="1:22" ht="20.100000000000001" customHeight="1" x14ac:dyDescent="0.3">
      <c r="A15" s="147"/>
      <c r="B15" s="151"/>
      <c r="C15" s="61" t="s">
        <v>730</v>
      </c>
      <c r="D15" s="61" t="s">
        <v>69</v>
      </c>
      <c r="E15" s="61">
        <v>1783.47</v>
      </c>
      <c r="F15" s="62"/>
      <c r="G15" s="62"/>
      <c r="H15" s="62"/>
      <c r="I15" s="63"/>
      <c r="J15" s="62"/>
      <c r="K15" s="64"/>
      <c r="L15" s="62"/>
      <c r="M15" s="62"/>
      <c r="N15" s="65"/>
    </row>
    <row r="16" spans="1:22" ht="20.100000000000001" customHeight="1" x14ac:dyDescent="0.3">
      <c r="A16" s="67">
        <v>10</v>
      </c>
      <c r="B16" s="68" t="s">
        <v>776</v>
      </c>
      <c r="C16" s="69" t="s">
        <v>730</v>
      </c>
      <c r="D16" s="69" t="s">
        <v>777</v>
      </c>
      <c r="E16" s="69">
        <v>3351.59</v>
      </c>
      <c r="F16" s="70" t="s">
        <v>517</v>
      </c>
      <c r="G16" s="70" t="s">
        <v>778</v>
      </c>
      <c r="H16" s="70">
        <v>6.18</v>
      </c>
      <c r="I16" s="71">
        <f>H16/12</f>
        <v>0.51500000000000001</v>
      </c>
      <c r="J16" s="70">
        <v>1.08</v>
      </c>
      <c r="K16" s="72">
        <f t="shared" si="0"/>
        <v>-0.52314814814814814</v>
      </c>
      <c r="L16" s="70" t="s">
        <v>779</v>
      </c>
      <c r="M16" s="70"/>
      <c r="N16" s="74" t="s">
        <v>780</v>
      </c>
    </row>
    <row r="17" spans="1:14" ht="20.100000000000001" customHeight="1" x14ac:dyDescent="0.3">
      <c r="A17" s="67">
        <v>11</v>
      </c>
      <c r="B17" s="68" t="s">
        <v>781</v>
      </c>
      <c r="C17" s="69" t="s">
        <v>730</v>
      </c>
      <c r="D17" s="69" t="s">
        <v>782</v>
      </c>
      <c r="E17" s="69">
        <v>3401.05</v>
      </c>
      <c r="F17" s="70" t="s">
        <v>748</v>
      </c>
      <c r="G17" s="70" t="s">
        <v>783</v>
      </c>
      <c r="H17" s="70">
        <v>10.02</v>
      </c>
      <c r="I17" s="71">
        <f>H17/60</f>
        <v>0.16699999999999998</v>
      </c>
      <c r="J17" s="70">
        <v>0.6</v>
      </c>
      <c r="K17" s="72">
        <f t="shared" si="0"/>
        <v>-0.72166666666666668</v>
      </c>
      <c r="L17" s="70" t="s">
        <v>784</v>
      </c>
      <c r="M17" s="70"/>
      <c r="N17" s="74" t="s">
        <v>775</v>
      </c>
    </row>
    <row r="18" spans="1:14" ht="20.100000000000001" customHeight="1" x14ac:dyDescent="0.3">
      <c r="A18" s="67">
        <v>12</v>
      </c>
      <c r="B18" s="75" t="s">
        <v>785</v>
      </c>
      <c r="C18" s="69" t="s">
        <v>730</v>
      </c>
      <c r="D18" s="69" t="s">
        <v>777</v>
      </c>
      <c r="E18" s="69">
        <v>49.15</v>
      </c>
      <c r="F18" s="70" t="s">
        <v>786</v>
      </c>
      <c r="G18" s="70" t="s">
        <v>787</v>
      </c>
      <c r="H18" s="70">
        <v>547</v>
      </c>
      <c r="I18" s="71">
        <f>H18/10</f>
        <v>54.7</v>
      </c>
      <c r="J18" s="70">
        <v>351.1</v>
      </c>
      <c r="K18" s="72">
        <f t="shared" si="0"/>
        <v>-0.8442039305041299</v>
      </c>
      <c r="L18" s="70" t="s">
        <v>788</v>
      </c>
      <c r="M18" s="70"/>
      <c r="N18" s="74" t="s">
        <v>789</v>
      </c>
    </row>
    <row r="19" spans="1:14" ht="20.100000000000001" customHeight="1" x14ac:dyDescent="0.3">
      <c r="A19" s="67">
        <v>13</v>
      </c>
      <c r="B19" s="68" t="s">
        <v>790</v>
      </c>
      <c r="C19" s="69" t="s">
        <v>730</v>
      </c>
      <c r="D19" s="69" t="s">
        <v>737</v>
      </c>
      <c r="E19" s="69">
        <v>2304.4699999999998</v>
      </c>
      <c r="F19" s="70" t="s">
        <v>791</v>
      </c>
      <c r="G19" s="70" t="s">
        <v>792</v>
      </c>
      <c r="H19" s="70">
        <v>11.8</v>
      </c>
      <c r="I19" s="71">
        <f>H19/14</f>
        <v>0.84285714285714286</v>
      </c>
      <c r="J19" s="70">
        <v>2.79</v>
      </c>
      <c r="K19" s="72">
        <f t="shared" si="0"/>
        <v>-0.69790066564260111</v>
      </c>
      <c r="L19" s="70" t="s">
        <v>793</v>
      </c>
      <c r="M19" s="70"/>
      <c r="N19" s="74" t="s">
        <v>794</v>
      </c>
    </row>
    <row r="20" spans="1:14" ht="20.100000000000001" customHeight="1" x14ac:dyDescent="0.3">
      <c r="A20" s="67">
        <v>14</v>
      </c>
      <c r="B20" s="68" t="s">
        <v>795</v>
      </c>
      <c r="C20" s="69" t="s">
        <v>730</v>
      </c>
      <c r="D20" s="69" t="s">
        <v>796</v>
      </c>
      <c r="E20" s="69">
        <v>9215.6</v>
      </c>
      <c r="F20" s="70" t="s">
        <v>748</v>
      </c>
      <c r="G20" s="70" t="s">
        <v>797</v>
      </c>
      <c r="H20" s="70">
        <v>15.26</v>
      </c>
      <c r="I20" s="71">
        <f>H20/14</f>
        <v>1.0900000000000001</v>
      </c>
      <c r="J20" s="70">
        <v>3.72</v>
      </c>
      <c r="K20" s="72">
        <f t="shared" si="0"/>
        <v>-0.706989247311828</v>
      </c>
      <c r="L20" s="70" t="s">
        <v>798</v>
      </c>
      <c r="M20" s="70"/>
      <c r="N20" s="74" t="s">
        <v>794</v>
      </c>
    </row>
    <row r="21" spans="1:14" ht="20.100000000000001" customHeight="1" x14ac:dyDescent="0.3">
      <c r="A21" s="146">
        <v>15</v>
      </c>
      <c r="B21" s="150" t="s">
        <v>799</v>
      </c>
      <c r="C21" s="53" t="s">
        <v>730</v>
      </c>
      <c r="D21" s="53" t="s">
        <v>737</v>
      </c>
      <c r="E21" s="53">
        <v>208.71</v>
      </c>
      <c r="F21" s="57" t="s">
        <v>748</v>
      </c>
      <c r="G21" s="57" t="s">
        <v>739</v>
      </c>
      <c r="H21" s="57">
        <v>6.45</v>
      </c>
      <c r="I21" s="59">
        <f>H21/28</f>
        <v>0.23035714285714287</v>
      </c>
      <c r="J21" s="57">
        <v>1.33</v>
      </c>
      <c r="K21" s="66">
        <f t="shared" si="0"/>
        <v>-0.82679914070891514</v>
      </c>
      <c r="L21" s="57" t="s">
        <v>800</v>
      </c>
      <c r="M21" s="57"/>
      <c r="N21" s="60" t="s">
        <v>794</v>
      </c>
    </row>
    <row r="22" spans="1:14" ht="20.100000000000001" customHeight="1" x14ac:dyDescent="0.3">
      <c r="A22" s="147"/>
      <c r="B22" s="151"/>
      <c r="C22" s="61" t="s">
        <v>730</v>
      </c>
      <c r="D22" s="61" t="s">
        <v>69</v>
      </c>
      <c r="E22" s="61">
        <v>22.62</v>
      </c>
      <c r="F22" s="62"/>
      <c r="G22" s="62"/>
      <c r="H22" s="62"/>
      <c r="I22" s="63"/>
      <c r="J22" s="62"/>
      <c r="K22" s="64"/>
      <c r="L22" s="62"/>
      <c r="M22" s="62"/>
      <c r="N22" s="65" t="s">
        <v>794</v>
      </c>
    </row>
    <row r="23" spans="1:14" ht="20.100000000000001" customHeight="1" x14ac:dyDescent="0.3">
      <c r="A23" s="67">
        <v>16</v>
      </c>
      <c r="B23" s="75" t="s">
        <v>801</v>
      </c>
      <c r="C23" s="69" t="s">
        <v>730</v>
      </c>
      <c r="D23" s="69" t="s">
        <v>802</v>
      </c>
      <c r="E23" s="69">
        <v>621.82000000000005</v>
      </c>
      <c r="F23" s="70" t="s">
        <v>517</v>
      </c>
      <c r="G23" s="70" t="s">
        <v>803</v>
      </c>
      <c r="H23" s="70">
        <v>17.72</v>
      </c>
      <c r="I23" s="71">
        <f>H23/30</f>
        <v>0.59066666666666667</v>
      </c>
      <c r="J23" s="70">
        <v>15.3</v>
      </c>
      <c r="K23" s="72">
        <f t="shared" si="0"/>
        <v>-0.96139433551198261</v>
      </c>
      <c r="L23" s="70" t="s">
        <v>804</v>
      </c>
      <c r="M23" s="70"/>
      <c r="N23" s="74" t="s">
        <v>805</v>
      </c>
    </row>
    <row r="24" spans="1:14" ht="20.100000000000001" customHeight="1" x14ac:dyDescent="0.3">
      <c r="A24" s="146">
        <v>17</v>
      </c>
      <c r="B24" s="150" t="s">
        <v>806</v>
      </c>
      <c r="C24" s="53" t="s">
        <v>730</v>
      </c>
      <c r="D24" s="53" t="s">
        <v>241</v>
      </c>
      <c r="E24" s="53">
        <v>1883.77</v>
      </c>
      <c r="F24" s="57"/>
      <c r="G24" s="57"/>
      <c r="H24" s="57"/>
      <c r="I24" s="59"/>
      <c r="J24" s="57"/>
      <c r="K24" s="66"/>
      <c r="L24" s="57" t="s">
        <v>807</v>
      </c>
      <c r="M24" s="57"/>
      <c r="N24" s="60" t="s">
        <v>794</v>
      </c>
    </row>
    <row r="25" spans="1:14" ht="20.100000000000001" customHeight="1" x14ac:dyDescent="0.3">
      <c r="A25" s="147"/>
      <c r="B25" s="151"/>
      <c r="C25" s="61" t="s">
        <v>730</v>
      </c>
      <c r="D25" s="61" t="s">
        <v>808</v>
      </c>
      <c r="E25" s="61">
        <v>6281.99</v>
      </c>
      <c r="F25" s="62" t="s">
        <v>748</v>
      </c>
      <c r="G25" s="62" t="s">
        <v>809</v>
      </c>
      <c r="H25" s="62">
        <v>14.7</v>
      </c>
      <c r="I25" s="63">
        <f>H25/14</f>
        <v>1.05</v>
      </c>
      <c r="J25" s="62">
        <v>2.64</v>
      </c>
      <c r="K25" s="64">
        <f t="shared" si="0"/>
        <v>-0.60227272727272729</v>
      </c>
      <c r="L25" s="62"/>
      <c r="M25" s="62"/>
      <c r="N25" s="65" t="s">
        <v>794</v>
      </c>
    </row>
    <row r="26" spans="1:14" ht="20.100000000000001" customHeight="1" x14ac:dyDescent="0.3">
      <c r="A26" s="76">
        <v>18</v>
      </c>
      <c r="B26" s="77" t="s">
        <v>810</v>
      </c>
      <c r="C26" s="77" t="s">
        <v>730</v>
      </c>
      <c r="D26" s="77" t="s">
        <v>777</v>
      </c>
      <c r="E26" s="77">
        <v>5614.6</v>
      </c>
      <c r="F26" s="78" t="s">
        <v>811</v>
      </c>
      <c r="G26" s="78"/>
      <c r="H26" s="78"/>
      <c r="I26" s="78" t="s">
        <v>812</v>
      </c>
      <c r="J26" s="78">
        <v>0.3</v>
      </c>
      <c r="K26" s="79"/>
      <c r="L26" s="78" t="s">
        <v>813</v>
      </c>
      <c r="M26" s="78" t="s">
        <v>814</v>
      </c>
      <c r="N26" s="74"/>
    </row>
    <row r="27" spans="1:14" ht="20.100000000000001" customHeight="1" x14ac:dyDescent="0.3">
      <c r="A27" s="152">
        <v>19</v>
      </c>
      <c r="B27" s="154" t="s">
        <v>815</v>
      </c>
      <c r="C27" s="80" t="s">
        <v>730</v>
      </c>
      <c r="D27" s="80" t="s">
        <v>777</v>
      </c>
      <c r="E27" s="80">
        <v>2039.15</v>
      </c>
      <c r="F27" s="81" t="s">
        <v>516</v>
      </c>
      <c r="G27" s="81"/>
      <c r="H27" s="81"/>
      <c r="I27" s="81" t="s">
        <v>812</v>
      </c>
      <c r="J27" s="81">
        <v>3.77</v>
      </c>
      <c r="K27" s="82"/>
      <c r="L27" s="81" t="s">
        <v>813</v>
      </c>
      <c r="M27" s="81" t="s">
        <v>814</v>
      </c>
      <c r="N27" s="60"/>
    </row>
    <row r="28" spans="1:14" ht="20.100000000000001" customHeight="1" x14ac:dyDescent="0.3">
      <c r="A28" s="153"/>
      <c r="B28" s="155"/>
      <c r="C28" s="83" t="s">
        <v>730</v>
      </c>
      <c r="D28" s="83" t="s">
        <v>816</v>
      </c>
      <c r="E28" s="83">
        <v>7.94</v>
      </c>
      <c r="F28" s="84" t="s">
        <v>516</v>
      </c>
      <c r="G28" s="84"/>
      <c r="H28" s="84"/>
      <c r="I28" s="84" t="s">
        <v>812</v>
      </c>
      <c r="J28" s="84">
        <v>4.71</v>
      </c>
      <c r="K28" s="85"/>
      <c r="L28" s="84" t="s">
        <v>817</v>
      </c>
      <c r="M28" s="84" t="s">
        <v>814</v>
      </c>
      <c r="N28" s="65"/>
    </row>
    <row r="29" spans="1:14" ht="20.100000000000001" customHeight="1" x14ac:dyDescent="0.3">
      <c r="A29" s="146">
        <v>20</v>
      </c>
      <c r="B29" s="150" t="s">
        <v>818</v>
      </c>
      <c r="C29" s="53" t="s">
        <v>730</v>
      </c>
      <c r="D29" s="53" t="s">
        <v>737</v>
      </c>
      <c r="E29" s="53">
        <v>1418.88</v>
      </c>
      <c r="F29" s="57" t="s">
        <v>819</v>
      </c>
      <c r="G29" s="57" t="s">
        <v>820</v>
      </c>
      <c r="H29" s="57">
        <v>8.93</v>
      </c>
      <c r="I29" s="59">
        <f>H29/16</f>
        <v>0.55812499999999998</v>
      </c>
      <c r="J29" s="57">
        <v>1.88</v>
      </c>
      <c r="K29" s="66">
        <f t="shared" si="0"/>
        <v>-0.703125</v>
      </c>
      <c r="L29" s="57" t="s">
        <v>821</v>
      </c>
      <c r="M29" s="57"/>
      <c r="N29" s="60" t="s">
        <v>794</v>
      </c>
    </row>
    <row r="30" spans="1:14" ht="20.100000000000001" customHeight="1" x14ac:dyDescent="0.3">
      <c r="A30" s="147"/>
      <c r="B30" s="151"/>
      <c r="C30" s="61" t="s">
        <v>730</v>
      </c>
      <c r="D30" s="61" t="s">
        <v>69</v>
      </c>
      <c r="E30" s="61">
        <v>821.52</v>
      </c>
      <c r="F30" s="62"/>
      <c r="G30" s="62"/>
      <c r="H30" s="62"/>
      <c r="I30" s="63"/>
      <c r="J30" s="62"/>
      <c r="K30" s="64"/>
      <c r="L30" s="62"/>
      <c r="M30" s="62"/>
      <c r="N30" s="65" t="s">
        <v>794</v>
      </c>
    </row>
    <row r="31" spans="1:14" ht="20.100000000000001" customHeight="1" x14ac:dyDescent="0.3">
      <c r="A31" s="67">
        <v>21</v>
      </c>
      <c r="B31" s="68" t="s">
        <v>822</v>
      </c>
      <c r="C31" s="69" t="s">
        <v>730</v>
      </c>
      <c r="D31" s="69" t="s">
        <v>777</v>
      </c>
      <c r="E31" s="69">
        <v>647.76</v>
      </c>
      <c r="F31" s="70" t="s">
        <v>738</v>
      </c>
      <c r="G31" s="70" t="s">
        <v>823</v>
      </c>
      <c r="H31" s="70">
        <v>72</v>
      </c>
      <c r="I31" s="71">
        <f>H31/30</f>
        <v>2.4</v>
      </c>
      <c r="J31" s="70">
        <v>3.3</v>
      </c>
      <c r="K31" s="72">
        <f t="shared" si="0"/>
        <v>-0.27272727272727271</v>
      </c>
      <c r="L31" s="70" t="s">
        <v>824</v>
      </c>
      <c r="M31" s="70"/>
      <c r="N31" s="74" t="s">
        <v>825</v>
      </c>
    </row>
    <row r="32" spans="1:14" ht="20.100000000000001" customHeight="1" x14ac:dyDescent="0.3">
      <c r="A32" s="76">
        <v>22</v>
      </c>
      <c r="B32" s="77" t="s">
        <v>826</v>
      </c>
      <c r="C32" s="77" t="s">
        <v>730</v>
      </c>
      <c r="D32" s="77" t="s">
        <v>808</v>
      </c>
      <c r="E32" s="77">
        <v>185.14</v>
      </c>
      <c r="F32" s="78" t="s">
        <v>516</v>
      </c>
      <c r="G32" s="78"/>
      <c r="H32" s="78"/>
      <c r="I32" s="78" t="s">
        <v>812</v>
      </c>
      <c r="J32" s="78">
        <v>1.59</v>
      </c>
      <c r="K32" s="79"/>
      <c r="L32" s="78" t="s">
        <v>827</v>
      </c>
      <c r="M32" s="78" t="s">
        <v>814</v>
      </c>
      <c r="N32" s="74"/>
    </row>
    <row r="33" spans="1:14" ht="20.100000000000001" customHeight="1" x14ac:dyDescent="0.3">
      <c r="A33" s="67">
        <v>23</v>
      </c>
      <c r="B33" s="75" t="s">
        <v>828</v>
      </c>
      <c r="C33" s="69" t="s">
        <v>730</v>
      </c>
      <c r="D33" s="69" t="s">
        <v>829</v>
      </c>
      <c r="E33" s="69">
        <v>25.66</v>
      </c>
      <c r="F33" s="70" t="s">
        <v>773</v>
      </c>
      <c r="G33" s="70" t="s">
        <v>830</v>
      </c>
      <c r="H33" s="70">
        <v>623.82000000000005</v>
      </c>
      <c r="I33" s="71">
        <f>H33/60</f>
        <v>10.397</v>
      </c>
      <c r="J33" s="70">
        <v>18.420000000000002</v>
      </c>
      <c r="K33" s="72">
        <f t="shared" si="0"/>
        <v>-0.43555917480998918</v>
      </c>
      <c r="L33" s="70" t="s">
        <v>831</v>
      </c>
      <c r="M33" s="70"/>
      <c r="N33" s="74" t="s">
        <v>789</v>
      </c>
    </row>
    <row r="34" spans="1:14" ht="20.100000000000001" customHeight="1" x14ac:dyDescent="0.3">
      <c r="A34" s="152">
        <v>24</v>
      </c>
      <c r="B34" s="154" t="s">
        <v>832</v>
      </c>
      <c r="C34" s="80" t="s">
        <v>730</v>
      </c>
      <c r="D34" s="80" t="s">
        <v>833</v>
      </c>
      <c r="E34" s="80">
        <v>3200.03</v>
      </c>
      <c r="F34" s="81" t="s">
        <v>834</v>
      </c>
      <c r="G34" s="81"/>
      <c r="H34" s="81"/>
      <c r="I34" s="81" t="s">
        <v>812</v>
      </c>
      <c r="J34" s="81">
        <v>1.39</v>
      </c>
      <c r="K34" s="82"/>
      <c r="L34" s="81" t="s">
        <v>835</v>
      </c>
      <c r="M34" s="81" t="s">
        <v>814</v>
      </c>
      <c r="N34" s="60"/>
    </row>
    <row r="35" spans="1:14" ht="20.100000000000001" customHeight="1" x14ac:dyDescent="0.3">
      <c r="A35" s="153"/>
      <c r="B35" s="155"/>
      <c r="C35" s="83" t="s">
        <v>730</v>
      </c>
      <c r="D35" s="83" t="s">
        <v>836</v>
      </c>
      <c r="E35" s="83">
        <v>694.78</v>
      </c>
      <c r="F35" s="84" t="s">
        <v>834</v>
      </c>
      <c r="G35" s="84"/>
      <c r="H35" s="84"/>
      <c r="I35" s="84" t="s">
        <v>812</v>
      </c>
      <c r="J35" s="84"/>
      <c r="K35" s="85"/>
      <c r="L35" s="84"/>
      <c r="M35" s="84" t="s">
        <v>814</v>
      </c>
      <c r="N35" s="65"/>
    </row>
    <row r="36" spans="1:14" ht="20.100000000000001" customHeight="1" x14ac:dyDescent="0.3">
      <c r="A36" s="67">
        <v>25</v>
      </c>
      <c r="B36" s="75" t="s">
        <v>837</v>
      </c>
      <c r="C36" s="69" t="s">
        <v>730</v>
      </c>
      <c r="D36" s="69" t="s">
        <v>737</v>
      </c>
      <c r="E36" s="69">
        <v>2632.23</v>
      </c>
      <c r="F36" s="70" t="s">
        <v>838</v>
      </c>
      <c r="G36" s="70" t="s">
        <v>839</v>
      </c>
      <c r="H36" s="70">
        <v>19.38</v>
      </c>
      <c r="I36" s="71">
        <f>H36/5</f>
        <v>3.8759999999999999</v>
      </c>
      <c r="J36" s="70">
        <v>2.87</v>
      </c>
      <c r="K36" s="72">
        <f t="shared" si="0"/>
        <v>0.35052264808362366</v>
      </c>
      <c r="L36" s="70" t="s">
        <v>840</v>
      </c>
      <c r="M36" s="70"/>
      <c r="N36" s="74" t="s">
        <v>841</v>
      </c>
    </row>
    <row r="37" spans="1:14" ht="20.100000000000001" customHeight="1" x14ac:dyDescent="0.3">
      <c r="A37" s="67">
        <v>26</v>
      </c>
      <c r="B37" s="75" t="s">
        <v>842</v>
      </c>
      <c r="C37" s="69" t="s">
        <v>843</v>
      </c>
      <c r="D37" s="69" t="s">
        <v>844</v>
      </c>
      <c r="E37" s="69">
        <v>1699.32</v>
      </c>
      <c r="F37" s="70" t="s">
        <v>51</v>
      </c>
      <c r="G37" s="70" t="s">
        <v>845</v>
      </c>
      <c r="H37" s="70">
        <v>10.199999999999999</v>
      </c>
      <c r="I37" s="71">
        <f>H37/15</f>
        <v>0.67999999999999994</v>
      </c>
      <c r="J37" s="70">
        <v>1.1299999999999999</v>
      </c>
      <c r="K37" s="72">
        <f t="shared" si="0"/>
        <v>-0.39823008849557517</v>
      </c>
      <c r="L37" s="70" t="s">
        <v>846</v>
      </c>
      <c r="M37" s="70"/>
      <c r="N37" s="74" t="s">
        <v>847</v>
      </c>
    </row>
    <row r="38" spans="1:14" ht="20.100000000000001" customHeight="1" x14ac:dyDescent="0.3">
      <c r="A38" s="76">
        <v>27</v>
      </c>
      <c r="B38" s="77" t="s">
        <v>848</v>
      </c>
      <c r="C38" s="77" t="s">
        <v>730</v>
      </c>
      <c r="D38" s="77" t="s">
        <v>849</v>
      </c>
      <c r="E38" s="77">
        <v>597.33000000000004</v>
      </c>
      <c r="F38" s="78" t="s">
        <v>850</v>
      </c>
      <c r="G38" s="78"/>
      <c r="H38" s="78"/>
      <c r="I38" s="78" t="s">
        <v>812</v>
      </c>
      <c r="J38" s="78">
        <v>0.19</v>
      </c>
      <c r="K38" s="79"/>
      <c r="L38" s="78" t="s">
        <v>851</v>
      </c>
      <c r="M38" s="78" t="s">
        <v>814</v>
      </c>
      <c r="N38" s="74"/>
    </row>
    <row r="39" spans="1:14" ht="20.100000000000001" customHeight="1" x14ac:dyDescent="0.3">
      <c r="A39" s="146">
        <v>28</v>
      </c>
      <c r="B39" s="148" t="s">
        <v>852</v>
      </c>
      <c r="C39" s="53" t="s">
        <v>853</v>
      </c>
      <c r="D39" s="53" t="s">
        <v>829</v>
      </c>
      <c r="E39" s="53">
        <v>3.91</v>
      </c>
      <c r="F39" s="57" t="s">
        <v>854</v>
      </c>
      <c r="G39" s="57" t="s">
        <v>855</v>
      </c>
      <c r="H39" s="57">
        <v>810</v>
      </c>
      <c r="I39" s="59">
        <f>H39/1</f>
        <v>810</v>
      </c>
      <c r="J39" s="57">
        <v>2459.6</v>
      </c>
      <c r="K39" s="66">
        <f t="shared" si="0"/>
        <v>-0.67067815905025208</v>
      </c>
      <c r="L39" s="57" t="s">
        <v>856</v>
      </c>
      <c r="M39" s="57"/>
      <c r="N39" s="60" t="s">
        <v>857</v>
      </c>
    </row>
    <row r="40" spans="1:14" ht="20.100000000000001" customHeight="1" x14ac:dyDescent="0.3">
      <c r="A40" s="147"/>
      <c r="B40" s="149"/>
      <c r="C40" s="61" t="s">
        <v>853</v>
      </c>
      <c r="D40" s="61" t="s">
        <v>816</v>
      </c>
      <c r="E40" s="61">
        <v>2.29</v>
      </c>
      <c r="F40" s="62" t="s">
        <v>854</v>
      </c>
      <c r="G40" s="62" t="s">
        <v>858</v>
      </c>
      <c r="H40" s="62">
        <v>2776.97</v>
      </c>
      <c r="I40" s="63">
        <f>H40/1</f>
        <v>2776.97</v>
      </c>
      <c r="J40" s="62">
        <v>8221.48</v>
      </c>
      <c r="K40" s="64">
        <f t="shared" si="0"/>
        <v>-0.662229914808526</v>
      </c>
      <c r="L40" s="62"/>
      <c r="M40" s="62"/>
      <c r="N40" s="65"/>
    </row>
    <row r="41" spans="1:14" ht="20.100000000000001" customHeight="1" x14ac:dyDescent="0.3">
      <c r="A41" s="67">
        <v>29</v>
      </c>
      <c r="B41" s="75" t="s">
        <v>859</v>
      </c>
      <c r="C41" s="69" t="s">
        <v>853</v>
      </c>
      <c r="D41" s="69" t="s">
        <v>860</v>
      </c>
      <c r="E41" s="69">
        <v>516.41</v>
      </c>
      <c r="F41" s="70" t="s">
        <v>861</v>
      </c>
      <c r="G41" s="70" t="s">
        <v>862</v>
      </c>
      <c r="H41" s="70">
        <v>109.75</v>
      </c>
      <c r="I41" s="71">
        <f>H41/5</f>
        <v>21.95</v>
      </c>
      <c r="J41" s="70">
        <v>64.03</v>
      </c>
      <c r="K41" s="72">
        <f t="shared" si="0"/>
        <v>-0.65719194127752623</v>
      </c>
      <c r="L41" s="70" t="s">
        <v>863</v>
      </c>
      <c r="M41" s="70"/>
      <c r="N41" s="74" t="s">
        <v>864</v>
      </c>
    </row>
    <row r="42" spans="1:14" ht="20.100000000000001" customHeight="1" x14ac:dyDescent="0.3">
      <c r="A42" s="67">
        <v>30</v>
      </c>
      <c r="B42" s="75" t="s">
        <v>865</v>
      </c>
      <c r="C42" s="69" t="s">
        <v>853</v>
      </c>
      <c r="D42" s="69" t="s">
        <v>866</v>
      </c>
      <c r="E42" s="69">
        <v>134.22999999999999</v>
      </c>
      <c r="F42" s="70" t="s">
        <v>867</v>
      </c>
      <c r="G42" s="70" t="s">
        <v>868</v>
      </c>
      <c r="H42" s="70">
        <v>532</v>
      </c>
      <c r="I42" s="71">
        <f>H42/4</f>
        <v>133</v>
      </c>
      <c r="J42" s="70">
        <v>153</v>
      </c>
      <c r="K42" s="72">
        <f t="shared" si="0"/>
        <v>-0.13071895424836599</v>
      </c>
      <c r="L42" s="70" t="s">
        <v>863</v>
      </c>
      <c r="M42" s="70"/>
      <c r="N42" s="74" t="s">
        <v>869</v>
      </c>
    </row>
    <row r="43" spans="1:14" ht="20.100000000000001" customHeight="1" x14ac:dyDescent="0.3">
      <c r="A43" s="76">
        <v>31</v>
      </c>
      <c r="B43" s="77" t="s">
        <v>815</v>
      </c>
      <c r="C43" s="77" t="s">
        <v>853</v>
      </c>
      <c r="D43" s="77" t="s">
        <v>870</v>
      </c>
      <c r="E43" s="77">
        <v>38.03</v>
      </c>
      <c r="F43" s="78" t="s">
        <v>871</v>
      </c>
      <c r="G43" s="78"/>
      <c r="H43" s="78"/>
      <c r="I43" s="78" t="s">
        <v>812</v>
      </c>
      <c r="J43" s="78">
        <v>153</v>
      </c>
      <c r="K43" s="79"/>
      <c r="L43" s="78" t="s">
        <v>872</v>
      </c>
      <c r="M43" s="78" t="s">
        <v>814</v>
      </c>
      <c r="N43" s="74"/>
    </row>
  </sheetData>
  <autoFilter ref="A1:V43" xr:uid="{00000000-0009-0000-0000-000000000000}"/>
  <mergeCells count="23">
    <mergeCell ref="A2:A3"/>
    <mergeCell ref="B2:B3"/>
    <mergeCell ref="A4:A5"/>
    <mergeCell ref="B4:B5"/>
    <mergeCell ref="A6:A7"/>
    <mergeCell ref="B6:B7"/>
    <mergeCell ref="N8:N9"/>
    <mergeCell ref="A14:A15"/>
    <mergeCell ref="B14:B15"/>
    <mergeCell ref="A34:A35"/>
    <mergeCell ref="B34:B35"/>
    <mergeCell ref="A21:A22"/>
    <mergeCell ref="B21:B22"/>
    <mergeCell ref="A8:A9"/>
    <mergeCell ref="B8:B9"/>
    <mergeCell ref="A39:A40"/>
    <mergeCell ref="B39:B40"/>
    <mergeCell ref="A24:A25"/>
    <mergeCell ref="B24:B25"/>
    <mergeCell ref="A27:A28"/>
    <mergeCell ref="B27:B28"/>
    <mergeCell ref="A29:A30"/>
    <mergeCell ref="B29:B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"/>
  <sheetViews>
    <sheetView topLeftCell="A88" workbookViewId="0">
      <selection activeCell="E58" sqref="E1:E1048576"/>
    </sheetView>
  </sheetViews>
  <sheetFormatPr defaultRowHeight="13.5" x14ac:dyDescent="0.15"/>
  <cols>
    <col min="1" max="1" width="8.25" style="28" customWidth="1"/>
    <col min="2" max="2" width="22.375" style="28" customWidth="1"/>
    <col min="3" max="3" width="9" style="28" customWidth="1"/>
    <col min="4" max="4" width="8.375" style="28" customWidth="1"/>
    <col min="5" max="6" width="28.5" style="28" customWidth="1"/>
    <col min="7" max="9" width="5.75" style="28" customWidth="1"/>
    <col min="10" max="10" width="9.875" style="28" customWidth="1"/>
    <col min="11" max="11" width="12.25" style="28" customWidth="1"/>
    <col min="12" max="12" width="15.375" style="28" customWidth="1"/>
    <col min="13" max="13" width="86.125" style="29" bestFit="1" customWidth="1"/>
    <col min="14" max="16384" width="9" style="28"/>
  </cols>
  <sheetData>
    <row r="1" spans="1:13" ht="24.75" customHeight="1" x14ac:dyDescent="0.15">
      <c r="A1" s="1" t="s">
        <v>611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24.75" customHeight="1" x14ac:dyDescent="0.15">
      <c r="A2" s="1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"/>
    </row>
    <row r="3" spans="1:13" ht="49.5" x14ac:dyDescent="0.15">
      <c r="A3" s="48" t="s">
        <v>1</v>
      </c>
      <c r="B3" s="47" t="s">
        <v>610</v>
      </c>
      <c r="C3" s="6" t="s">
        <v>3</v>
      </c>
      <c r="D3" s="47" t="s">
        <v>4</v>
      </c>
      <c r="E3" s="6" t="s">
        <v>609</v>
      </c>
      <c r="F3" s="6" t="s">
        <v>608</v>
      </c>
      <c r="G3" s="6" t="s">
        <v>5</v>
      </c>
      <c r="H3" s="6" t="s">
        <v>6</v>
      </c>
      <c r="I3" s="6" t="s">
        <v>7</v>
      </c>
      <c r="J3" s="6" t="s">
        <v>607</v>
      </c>
      <c r="K3" s="5" t="s">
        <v>8</v>
      </c>
      <c r="L3" s="5" t="s">
        <v>9</v>
      </c>
      <c r="M3" s="46" t="s">
        <v>606</v>
      </c>
    </row>
    <row r="4" spans="1:13" ht="16.5" x14ac:dyDescent="0.15">
      <c r="A4" s="41">
        <v>1</v>
      </c>
      <c r="B4" s="39" t="s">
        <v>597</v>
      </c>
      <c r="C4" s="38" t="s">
        <v>17</v>
      </c>
      <c r="D4" s="37" t="s">
        <v>450</v>
      </c>
      <c r="E4" s="37" t="s">
        <v>502</v>
      </c>
      <c r="F4" s="37" t="s">
        <v>267</v>
      </c>
      <c r="G4" s="37" t="s">
        <v>12</v>
      </c>
      <c r="H4" s="37" t="s">
        <v>12</v>
      </c>
      <c r="I4" s="37" t="s">
        <v>17</v>
      </c>
      <c r="J4" s="37">
        <v>6.6</v>
      </c>
      <c r="K4" s="37"/>
      <c r="L4" s="36">
        <v>0.12</v>
      </c>
      <c r="M4" s="35" t="s">
        <v>605</v>
      </c>
    </row>
    <row r="5" spans="1:13" ht="16.5" x14ac:dyDescent="0.15">
      <c r="A5" s="41">
        <v>1</v>
      </c>
      <c r="B5" s="39" t="s">
        <v>597</v>
      </c>
      <c r="C5" s="38" t="s">
        <v>17</v>
      </c>
      <c r="D5" s="37" t="s">
        <v>450</v>
      </c>
      <c r="E5" s="37" t="s">
        <v>604</v>
      </c>
      <c r="F5" s="37" t="s">
        <v>603</v>
      </c>
      <c r="G5" s="37" t="s">
        <v>12</v>
      </c>
      <c r="H5" s="37" t="s">
        <v>12</v>
      </c>
      <c r="I5" s="37" t="s">
        <v>17</v>
      </c>
      <c r="J5" s="37">
        <v>6.6</v>
      </c>
      <c r="K5" s="37"/>
      <c r="L5" s="36">
        <v>0.13</v>
      </c>
      <c r="M5" s="35" t="s">
        <v>602</v>
      </c>
    </row>
    <row r="6" spans="1:13" ht="16.5" x14ac:dyDescent="0.15">
      <c r="A6" s="41">
        <v>1</v>
      </c>
      <c r="B6" s="39" t="s">
        <v>597</v>
      </c>
      <c r="C6" s="38" t="s">
        <v>17</v>
      </c>
      <c r="D6" s="37" t="s">
        <v>450</v>
      </c>
      <c r="E6" s="37" t="s">
        <v>601</v>
      </c>
      <c r="F6" s="37" t="s">
        <v>583</v>
      </c>
      <c r="G6" s="37" t="s">
        <v>12</v>
      </c>
      <c r="H6" s="37" t="s">
        <v>12</v>
      </c>
      <c r="I6" s="37" t="s">
        <v>17</v>
      </c>
      <c r="J6" s="37">
        <v>6.6</v>
      </c>
      <c r="K6" s="45">
        <v>2.6084012278529012</v>
      </c>
      <c r="L6" s="36">
        <v>0.32</v>
      </c>
      <c r="M6" s="35" t="s">
        <v>600</v>
      </c>
    </row>
    <row r="7" spans="1:13" ht="16.5" x14ac:dyDescent="0.15">
      <c r="A7" s="41">
        <v>1</v>
      </c>
      <c r="B7" s="39" t="s">
        <v>597</v>
      </c>
      <c r="C7" s="38" t="s">
        <v>17</v>
      </c>
      <c r="D7" s="37" t="s">
        <v>450</v>
      </c>
      <c r="E7" s="37" t="s">
        <v>599</v>
      </c>
      <c r="F7" s="37" t="s">
        <v>598</v>
      </c>
      <c r="G7" s="37" t="s">
        <v>12</v>
      </c>
      <c r="H7" s="37" t="s">
        <v>12</v>
      </c>
      <c r="I7" s="37" t="s">
        <v>12</v>
      </c>
      <c r="J7" s="37">
        <v>6.6</v>
      </c>
      <c r="K7" s="45">
        <v>3.5186050989002973</v>
      </c>
      <c r="L7" s="36">
        <v>0.46</v>
      </c>
      <c r="M7" s="35"/>
    </row>
    <row r="8" spans="1:13" ht="16.5" x14ac:dyDescent="0.15">
      <c r="A8" s="41">
        <v>1</v>
      </c>
      <c r="B8" s="39" t="s">
        <v>597</v>
      </c>
      <c r="C8" s="38" t="s">
        <v>17</v>
      </c>
      <c r="D8" s="37" t="s">
        <v>450</v>
      </c>
      <c r="E8" s="37" t="s">
        <v>62</v>
      </c>
      <c r="F8" s="37" t="s">
        <v>295</v>
      </c>
      <c r="G8" s="37" t="s">
        <v>17</v>
      </c>
      <c r="H8" s="37" t="s">
        <v>17</v>
      </c>
      <c r="I8" s="37" t="s">
        <v>12</v>
      </c>
      <c r="J8" s="37">
        <v>6.6</v>
      </c>
      <c r="K8" s="45">
        <v>6.4316864721008642</v>
      </c>
      <c r="L8" s="36">
        <v>3.59</v>
      </c>
      <c r="M8" s="35"/>
    </row>
    <row r="9" spans="1:13" ht="16.5" x14ac:dyDescent="0.15">
      <c r="A9" s="41">
        <v>2</v>
      </c>
      <c r="B9" s="39" t="s">
        <v>589</v>
      </c>
      <c r="C9" s="38" t="s">
        <v>12</v>
      </c>
      <c r="D9" s="37" t="s">
        <v>450</v>
      </c>
      <c r="E9" s="37" t="s">
        <v>596</v>
      </c>
      <c r="F9" s="37" t="s">
        <v>595</v>
      </c>
      <c r="G9" s="37" t="s">
        <v>12</v>
      </c>
      <c r="H9" s="37" t="s">
        <v>12</v>
      </c>
      <c r="I9" s="37" t="s">
        <v>17</v>
      </c>
      <c r="J9" s="37">
        <v>21.8</v>
      </c>
      <c r="K9" s="44">
        <v>2.5164968727809582</v>
      </c>
      <c r="L9" s="36">
        <v>0.19999999999999998</v>
      </c>
      <c r="M9" s="35" t="s">
        <v>594</v>
      </c>
    </row>
    <row r="10" spans="1:13" ht="49.5" x14ac:dyDescent="0.15">
      <c r="A10" s="41">
        <v>2</v>
      </c>
      <c r="B10" s="39" t="s">
        <v>589</v>
      </c>
      <c r="C10" s="38" t="s">
        <v>12</v>
      </c>
      <c r="D10" s="37" t="s">
        <v>450</v>
      </c>
      <c r="E10" s="43" t="s">
        <v>593</v>
      </c>
      <c r="F10" s="37" t="s">
        <v>397</v>
      </c>
      <c r="G10" s="37" t="s">
        <v>12</v>
      </c>
      <c r="H10" s="37" t="s">
        <v>17</v>
      </c>
      <c r="I10" s="37" t="s">
        <v>17</v>
      </c>
      <c r="J10" s="37">
        <v>21.8</v>
      </c>
      <c r="K10" s="44"/>
      <c r="L10" s="36">
        <v>0.22800000000000001</v>
      </c>
      <c r="M10" s="35" t="s">
        <v>592</v>
      </c>
    </row>
    <row r="11" spans="1:13" ht="16.5" x14ac:dyDescent="0.15">
      <c r="A11" s="41">
        <v>2</v>
      </c>
      <c r="B11" s="39" t="s">
        <v>589</v>
      </c>
      <c r="C11" s="38" t="s">
        <v>12</v>
      </c>
      <c r="D11" s="37" t="s">
        <v>450</v>
      </c>
      <c r="E11" s="37" t="s">
        <v>547</v>
      </c>
      <c r="F11" s="37" t="s">
        <v>263</v>
      </c>
      <c r="G11" s="37" t="s">
        <v>12</v>
      </c>
      <c r="H11" s="37" t="s">
        <v>12</v>
      </c>
      <c r="I11" s="37" t="s">
        <v>17</v>
      </c>
      <c r="J11" s="37">
        <v>21.8</v>
      </c>
      <c r="K11" s="44">
        <v>2.8987411715941023</v>
      </c>
      <c r="L11" s="36">
        <v>0.29857142857142854</v>
      </c>
      <c r="M11" s="35" t="s">
        <v>591</v>
      </c>
    </row>
    <row r="12" spans="1:13" ht="16.5" x14ac:dyDescent="0.15">
      <c r="A12" s="41">
        <v>2</v>
      </c>
      <c r="B12" s="39" t="s">
        <v>589</v>
      </c>
      <c r="C12" s="38" t="s">
        <v>12</v>
      </c>
      <c r="D12" s="37" t="s">
        <v>450</v>
      </c>
      <c r="E12" s="37" t="s">
        <v>590</v>
      </c>
      <c r="F12" s="37" t="s">
        <v>276</v>
      </c>
      <c r="G12" s="37" t="s">
        <v>12</v>
      </c>
      <c r="H12" s="37" t="s">
        <v>12</v>
      </c>
      <c r="I12" s="37" t="s">
        <v>12</v>
      </c>
      <c r="J12" s="37">
        <v>21.8</v>
      </c>
      <c r="K12" s="44">
        <v>3.1717676127624475</v>
      </c>
      <c r="L12" s="36">
        <v>0.53</v>
      </c>
      <c r="M12" s="35"/>
    </row>
    <row r="13" spans="1:13" ht="16.5" x14ac:dyDescent="0.15">
      <c r="A13" s="41">
        <v>2</v>
      </c>
      <c r="B13" s="39" t="s">
        <v>589</v>
      </c>
      <c r="C13" s="38" t="s">
        <v>12</v>
      </c>
      <c r="D13" s="37" t="s">
        <v>450</v>
      </c>
      <c r="E13" s="37" t="s">
        <v>564</v>
      </c>
      <c r="F13" s="37" t="s">
        <v>563</v>
      </c>
      <c r="G13" s="37" t="s">
        <v>12</v>
      </c>
      <c r="H13" s="37" t="s">
        <v>12</v>
      </c>
      <c r="I13" s="37" t="s">
        <v>12</v>
      </c>
      <c r="J13" s="37">
        <v>21.8</v>
      </c>
      <c r="K13" s="44">
        <v>4.0205626355092319</v>
      </c>
      <c r="L13" s="36">
        <v>0.42</v>
      </c>
      <c r="M13" s="35"/>
    </row>
    <row r="14" spans="1:13" ht="16.5" x14ac:dyDescent="0.15">
      <c r="A14" s="41">
        <v>2</v>
      </c>
      <c r="B14" s="39" t="s">
        <v>589</v>
      </c>
      <c r="C14" s="38" t="s">
        <v>12</v>
      </c>
      <c r="D14" s="37" t="s">
        <v>450</v>
      </c>
      <c r="E14" s="37" t="s">
        <v>588</v>
      </c>
      <c r="F14" s="37" t="s">
        <v>587</v>
      </c>
      <c r="G14" s="37" t="s">
        <v>12</v>
      </c>
      <c r="H14" s="37" t="s">
        <v>12</v>
      </c>
      <c r="I14" s="37" t="s">
        <v>12</v>
      </c>
      <c r="J14" s="37">
        <v>21.8</v>
      </c>
      <c r="K14" s="44">
        <v>6.311494245862975</v>
      </c>
      <c r="L14" s="36">
        <v>0.79</v>
      </c>
      <c r="M14" s="35"/>
    </row>
    <row r="15" spans="1:13" ht="16.5" x14ac:dyDescent="0.15">
      <c r="A15" s="41">
        <v>3</v>
      </c>
      <c r="B15" s="39" t="s">
        <v>581</v>
      </c>
      <c r="C15" s="38" t="s">
        <v>12</v>
      </c>
      <c r="D15" s="37" t="s">
        <v>576</v>
      </c>
      <c r="E15" s="37" t="s">
        <v>55</v>
      </c>
      <c r="F15" s="37" t="s">
        <v>273</v>
      </c>
      <c r="G15" s="37" t="s">
        <v>12</v>
      </c>
      <c r="H15" s="37" t="s">
        <v>12</v>
      </c>
      <c r="I15" s="37" t="s">
        <v>17</v>
      </c>
      <c r="J15" s="37">
        <v>22.26</v>
      </c>
      <c r="K15" s="44"/>
      <c r="L15" s="36">
        <v>2.4371428571428568</v>
      </c>
      <c r="M15" s="35" t="s">
        <v>586</v>
      </c>
    </row>
    <row r="16" spans="1:13" ht="16.5" x14ac:dyDescent="0.15">
      <c r="A16" s="41">
        <v>3</v>
      </c>
      <c r="B16" s="39" t="s">
        <v>581</v>
      </c>
      <c r="C16" s="38" t="s">
        <v>12</v>
      </c>
      <c r="D16" s="37" t="s">
        <v>576</v>
      </c>
      <c r="E16" s="37" t="s">
        <v>487</v>
      </c>
      <c r="F16" s="37" t="s">
        <v>486</v>
      </c>
      <c r="G16" s="37" t="s">
        <v>17</v>
      </c>
      <c r="H16" s="37" t="s">
        <v>17</v>
      </c>
      <c r="I16" s="37" t="s">
        <v>17</v>
      </c>
      <c r="J16" s="37">
        <v>22.26</v>
      </c>
      <c r="K16" s="44">
        <v>15.924687470932279</v>
      </c>
      <c r="L16" s="36">
        <v>2.544285714285714</v>
      </c>
      <c r="M16" s="35" t="s">
        <v>585</v>
      </c>
    </row>
    <row r="17" spans="1:13" ht="16.5" x14ac:dyDescent="0.15">
      <c r="A17" s="41">
        <v>3</v>
      </c>
      <c r="B17" s="39" t="s">
        <v>581</v>
      </c>
      <c r="C17" s="38" t="s">
        <v>12</v>
      </c>
      <c r="D17" s="37" t="s">
        <v>576</v>
      </c>
      <c r="E17" s="37" t="s">
        <v>584</v>
      </c>
      <c r="F17" s="37" t="s">
        <v>583</v>
      </c>
      <c r="G17" s="37" t="s">
        <v>12</v>
      </c>
      <c r="H17" s="37" t="s">
        <v>12</v>
      </c>
      <c r="I17" s="37" t="s">
        <v>17</v>
      </c>
      <c r="J17" s="37">
        <v>22.26</v>
      </c>
      <c r="K17" s="44">
        <v>6.7403919498047147</v>
      </c>
      <c r="L17" s="36">
        <v>2.9785714285714286</v>
      </c>
      <c r="M17" s="35" t="s">
        <v>582</v>
      </c>
    </row>
    <row r="18" spans="1:13" ht="16.5" x14ac:dyDescent="0.15">
      <c r="A18" s="41">
        <v>3</v>
      </c>
      <c r="B18" s="39" t="s">
        <v>581</v>
      </c>
      <c r="C18" s="38" t="s">
        <v>12</v>
      </c>
      <c r="D18" s="37" t="s">
        <v>576</v>
      </c>
      <c r="E18" s="37" t="s">
        <v>580</v>
      </c>
      <c r="F18" s="37" t="s">
        <v>350</v>
      </c>
      <c r="G18" s="37" t="s">
        <v>12</v>
      </c>
      <c r="H18" s="37" t="s">
        <v>12</v>
      </c>
      <c r="I18" s="37" t="s">
        <v>12</v>
      </c>
      <c r="J18" s="37">
        <v>22.26</v>
      </c>
      <c r="K18" s="44">
        <v>8.2071950252433599</v>
      </c>
      <c r="L18" s="36">
        <v>3.13</v>
      </c>
      <c r="M18" s="35"/>
    </row>
    <row r="19" spans="1:13" ht="16.5" x14ac:dyDescent="0.15">
      <c r="A19" s="41">
        <v>4</v>
      </c>
      <c r="B19" s="39" t="s">
        <v>572</v>
      </c>
      <c r="C19" s="38" t="s">
        <v>17</v>
      </c>
      <c r="D19" s="37" t="s">
        <v>574</v>
      </c>
      <c r="E19" s="37" t="s">
        <v>579</v>
      </c>
      <c r="F19" s="37" t="s">
        <v>578</v>
      </c>
      <c r="G19" s="37" t="s">
        <v>12</v>
      </c>
      <c r="H19" s="37" t="s">
        <v>12</v>
      </c>
      <c r="I19" s="37" t="s">
        <v>17</v>
      </c>
      <c r="J19" s="37">
        <v>5.66</v>
      </c>
      <c r="K19" s="37"/>
      <c r="L19" s="36">
        <v>0.32583333333333336</v>
      </c>
      <c r="M19" s="35" t="s">
        <v>577</v>
      </c>
    </row>
    <row r="20" spans="1:13" ht="16.5" x14ac:dyDescent="0.15">
      <c r="A20" s="41">
        <v>4</v>
      </c>
      <c r="B20" s="39" t="s">
        <v>572</v>
      </c>
      <c r="C20" s="38" t="s">
        <v>17</v>
      </c>
      <c r="D20" s="37" t="s">
        <v>576</v>
      </c>
      <c r="E20" s="37" t="s">
        <v>65</v>
      </c>
      <c r="F20" s="37" t="s">
        <v>281</v>
      </c>
      <c r="G20" s="37" t="s">
        <v>12</v>
      </c>
      <c r="H20" s="37" t="s">
        <v>12</v>
      </c>
      <c r="I20" s="37" t="s">
        <v>17</v>
      </c>
      <c r="J20" s="37">
        <v>5.66</v>
      </c>
      <c r="K20" s="44">
        <v>0.53531977685952137</v>
      </c>
      <c r="L20" s="36">
        <v>0.19500000000000001</v>
      </c>
      <c r="M20" s="35" t="s">
        <v>575</v>
      </c>
    </row>
    <row r="21" spans="1:13" ht="16.5" x14ac:dyDescent="0.15">
      <c r="A21" s="41">
        <v>4</v>
      </c>
      <c r="B21" s="39" t="s">
        <v>572</v>
      </c>
      <c r="C21" s="38" t="s">
        <v>17</v>
      </c>
      <c r="D21" s="37" t="s">
        <v>574</v>
      </c>
      <c r="E21" s="37" t="s">
        <v>183</v>
      </c>
      <c r="F21" s="37" t="s">
        <v>329</v>
      </c>
      <c r="G21" s="37" t="s">
        <v>12</v>
      </c>
      <c r="H21" s="37" t="s">
        <v>12</v>
      </c>
      <c r="I21" s="37" t="s">
        <v>17</v>
      </c>
      <c r="J21" s="37">
        <v>5.66</v>
      </c>
      <c r="K21" s="44">
        <v>1.2931271822905741</v>
      </c>
      <c r="L21" s="36">
        <v>0.35428571428571426</v>
      </c>
      <c r="M21" s="35" t="s">
        <v>573</v>
      </c>
    </row>
    <row r="22" spans="1:13" ht="16.5" x14ac:dyDescent="0.15">
      <c r="A22" s="41">
        <v>4</v>
      </c>
      <c r="B22" s="39" t="s">
        <v>572</v>
      </c>
      <c r="C22" s="38" t="s">
        <v>28</v>
      </c>
      <c r="D22" s="37" t="s">
        <v>571</v>
      </c>
      <c r="E22" s="37" t="s">
        <v>487</v>
      </c>
      <c r="F22" s="37" t="s">
        <v>486</v>
      </c>
      <c r="G22" s="37" t="s">
        <v>17</v>
      </c>
      <c r="H22" s="37" t="s">
        <v>17</v>
      </c>
      <c r="I22" s="37" t="s">
        <v>12</v>
      </c>
      <c r="J22" s="37">
        <v>5.66</v>
      </c>
      <c r="K22" s="44">
        <v>4.208464972161396</v>
      </c>
      <c r="L22" s="36">
        <v>2.54</v>
      </c>
      <c r="M22" s="35"/>
    </row>
    <row r="23" spans="1:13" ht="16.5" x14ac:dyDescent="0.15">
      <c r="A23" s="41">
        <v>5</v>
      </c>
      <c r="B23" s="14" t="s">
        <v>558</v>
      </c>
      <c r="C23" s="38" t="s">
        <v>12</v>
      </c>
      <c r="D23" s="37" t="s">
        <v>69</v>
      </c>
      <c r="E23" s="37" t="s">
        <v>252</v>
      </c>
      <c r="F23" s="37" t="s">
        <v>347</v>
      </c>
      <c r="G23" s="37" t="s">
        <v>12</v>
      </c>
      <c r="H23" s="37" t="s">
        <v>12</v>
      </c>
      <c r="I23" s="37" t="s">
        <v>17</v>
      </c>
      <c r="J23" s="37">
        <v>4.16</v>
      </c>
      <c r="K23" s="44">
        <v>0.66231211342398322</v>
      </c>
      <c r="L23" s="36">
        <v>5.6666666666666664E-2</v>
      </c>
      <c r="M23" s="35" t="s">
        <v>570</v>
      </c>
    </row>
    <row r="24" spans="1:13" ht="16.5" x14ac:dyDescent="0.15">
      <c r="A24" s="41">
        <v>5</v>
      </c>
      <c r="B24" s="14" t="s">
        <v>558</v>
      </c>
      <c r="C24" s="38" t="s">
        <v>12</v>
      </c>
      <c r="D24" s="37" t="s">
        <v>69</v>
      </c>
      <c r="E24" s="37" t="s">
        <v>569</v>
      </c>
      <c r="F24" s="37" t="s">
        <v>344</v>
      </c>
      <c r="G24" s="37" t="s">
        <v>12</v>
      </c>
      <c r="H24" s="37" t="s">
        <v>12</v>
      </c>
      <c r="I24" s="37" t="s">
        <v>17</v>
      </c>
      <c r="J24" s="37">
        <v>4.16</v>
      </c>
      <c r="K24" s="44">
        <v>0.59455887212248038</v>
      </c>
      <c r="L24" s="36">
        <v>0.06</v>
      </c>
      <c r="M24" s="35" t="s">
        <v>568</v>
      </c>
    </row>
    <row r="25" spans="1:13" ht="16.5" x14ac:dyDescent="0.15">
      <c r="A25" s="41">
        <v>5</v>
      </c>
      <c r="B25" s="14" t="s">
        <v>558</v>
      </c>
      <c r="C25" s="38" t="s">
        <v>12</v>
      </c>
      <c r="D25" s="37" t="s">
        <v>69</v>
      </c>
      <c r="E25" s="37" t="s">
        <v>158</v>
      </c>
      <c r="F25" s="37" t="s">
        <v>322</v>
      </c>
      <c r="G25" s="37" t="s">
        <v>12</v>
      </c>
      <c r="H25" s="37" t="s">
        <v>12</v>
      </c>
      <c r="I25" s="37" t="s">
        <v>17</v>
      </c>
      <c r="J25" s="37">
        <v>4.16</v>
      </c>
      <c r="K25" s="44"/>
      <c r="L25" s="36">
        <v>6.9999999999999993E-2</v>
      </c>
      <c r="M25" s="35" t="s">
        <v>567</v>
      </c>
    </row>
    <row r="26" spans="1:13" ht="16.5" x14ac:dyDescent="0.15">
      <c r="A26" s="41">
        <v>5</v>
      </c>
      <c r="B26" s="14" t="s">
        <v>558</v>
      </c>
      <c r="C26" s="38" t="s">
        <v>12</v>
      </c>
      <c r="D26" s="37" t="s">
        <v>69</v>
      </c>
      <c r="E26" s="37" t="s">
        <v>566</v>
      </c>
      <c r="F26" s="37" t="s">
        <v>565</v>
      </c>
      <c r="G26" s="37" t="s">
        <v>12</v>
      </c>
      <c r="H26" s="37" t="s">
        <v>12</v>
      </c>
      <c r="I26" s="37" t="s">
        <v>12</v>
      </c>
      <c r="J26" s="37">
        <v>4.16</v>
      </c>
      <c r="K26" s="44"/>
      <c r="L26" s="36">
        <v>0.08</v>
      </c>
      <c r="M26" s="35"/>
    </row>
    <row r="27" spans="1:13" ht="16.5" x14ac:dyDescent="0.15">
      <c r="A27" s="41">
        <v>5</v>
      </c>
      <c r="B27" s="14" t="s">
        <v>558</v>
      </c>
      <c r="C27" s="38" t="s">
        <v>12</v>
      </c>
      <c r="D27" s="37" t="s">
        <v>69</v>
      </c>
      <c r="E27" s="37" t="s">
        <v>564</v>
      </c>
      <c r="F27" s="37" t="s">
        <v>563</v>
      </c>
      <c r="G27" s="37" t="s">
        <v>12</v>
      </c>
      <c r="H27" s="37" t="s">
        <v>12</v>
      </c>
      <c r="I27" s="37" t="s">
        <v>12</v>
      </c>
      <c r="J27" s="37">
        <v>4.16</v>
      </c>
      <c r="K27" s="44">
        <v>0.28382604300841285</v>
      </c>
      <c r="L27" s="36">
        <v>0.09</v>
      </c>
      <c r="M27" s="35"/>
    </row>
    <row r="28" spans="1:13" ht="16.5" x14ac:dyDescent="0.15">
      <c r="A28" s="41">
        <v>5</v>
      </c>
      <c r="B28" s="14" t="s">
        <v>558</v>
      </c>
      <c r="C28" s="38" t="s">
        <v>12</v>
      </c>
      <c r="D28" s="37" t="s">
        <v>69</v>
      </c>
      <c r="E28" s="37" t="s">
        <v>562</v>
      </c>
      <c r="F28" s="37" t="s">
        <v>561</v>
      </c>
      <c r="G28" s="37" t="s">
        <v>12</v>
      </c>
      <c r="H28" s="37" t="s">
        <v>12</v>
      </c>
      <c r="I28" s="37" t="s">
        <v>12</v>
      </c>
      <c r="J28" s="37">
        <v>4.16</v>
      </c>
      <c r="K28" s="44">
        <v>0.7986175709404385</v>
      </c>
      <c r="L28" s="36">
        <v>0.1</v>
      </c>
      <c r="M28" s="35"/>
    </row>
    <row r="29" spans="1:13" ht="16.5" x14ac:dyDescent="0.15">
      <c r="A29" s="41">
        <v>5</v>
      </c>
      <c r="B29" s="14" t="s">
        <v>558</v>
      </c>
      <c r="C29" s="38" t="s">
        <v>12</v>
      </c>
      <c r="D29" s="37" t="s">
        <v>69</v>
      </c>
      <c r="E29" s="37" t="s">
        <v>560</v>
      </c>
      <c r="F29" s="37" t="s">
        <v>559</v>
      </c>
      <c r="G29" s="37" t="s">
        <v>12</v>
      </c>
      <c r="H29" s="37" t="s">
        <v>12</v>
      </c>
      <c r="I29" s="37" t="s">
        <v>12</v>
      </c>
      <c r="J29" s="37">
        <v>4.16</v>
      </c>
      <c r="K29" s="37"/>
      <c r="L29" s="36">
        <v>0.11</v>
      </c>
      <c r="M29" s="35"/>
    </row>
    <row r="30" spans="1:13" ht="16.5" x14ac:dyDescent="0.15">
      <c r="A30" s="41">
        <v>5</v>
      </c>
      <c r="B30" s="14" t="s">
        <v>558</v>
      </c>
      <c r="C30" s="38" t="s">
        <v>12</v>
      </c>
      <c r="D30" s="37" t="s">
        <v>69</v>
      </c>
      <c r="E30" s="37" t="s">
        <v>161</v>
      </c>
      <c r="F30" s="37" t="s">
        <v>323</v>
      </c>
      <c r="G30" s="37" t="s">
        <v>12</v>
      </c>
      <c r="H30" s="37" t="s">
        <v>12</v>
      </c>
      <c r="I30" s="37" t="s">
        <v>12</v>
      </c>
      <c r="J30" s="37">
        <v>4.16</v>
      </c>
      <c r="K30" s="44">
        <v>0.26541093880234318</v>
      </c>
      <c r="L30" s="36">
        <v>0.15</v>
      </c>
      <c r="M30" s="35"/>
    </row>
    <row r="31" spans="1:13" ht="16.5" x14ac:dyDescent="0.15">
      <c r="A31" s="41">
        <v>5</v>
      </c>
      <c r="B31" s="14" t="s">
        <v>558</v>
      </c>
      <c r="C31" s="38" t="s">
        <v>12</v>
      </c>
      <c r="D31" s="37" t="s">
        <v>69</v>
      </c>
      <c r="E31" s="37" t="s">
        <v>557</v>
      </c>
      <c r="F31" s="37" t="s">
        <v>556</v>
      </c>
      <c r="G31" s="37" t="s">
        <v>12</v>
      </c>
      <c r="H31" s="37" t="s">
        <v>12</v>
      </c>
      <c r="I31" s="37" t="s">
        <v>12</v>
      </c>
      <c r="J31" s="37">
        <v>4.16</v>
      </c>
      <c r="K31" s="37"/>
      <c r="L31" s="36">
        <v>0.11</v>
      </c>
      <c r="M31" s="35"/>
    </row>
    <row r="32" spans="1:13" ht="16.5" x14ac:dyDescent="0.15">
      <c r="A32" s="41">
        <v>6</v>
      </c>
      <c r="B32" s="14" t="s">
        <v>546</v>
      </c>
      <c r="C32" s="38" t="s">
        <v>12</v>
      </c>
      <c r="D32" s="37" t="s">
        <v>545</v>
      </c>
      <c r="E32" s="37" t="s">
        <v>252</v>
      </c>
      <c r="F32" s="37" t="s">
        <v>347</v>
      </c>
      <c r="G32" s="37" t="s">
        <v>12</v>
      </c>
      <c r="H32" s="37" t="s">
        <v>12</v>
      </c>
      <c r="I32" s="37" t="s">
        <v>17</v>
      </c>
      <c r="J32" s="37">
        <v>17.36</v>
      </c>
      <c r="K32" s="44">
        <v>15.73692173407041</v>
      </c>
      <c r="L32" s="36">
        <v>0.18238095238095239</v>
      </c>
      <c r="M32" s="35" t="s">
        <v>555</v>
      </c>
    </row>
    <row r="33" spans="1:13" ht="16.5" x14ac:dyDescent="0.15">
      <c r="A33" s="41">
        <v>6</v>
      </c>
      <c r="B33" s="14" t="s">
        <v>546</v>
      </c>
      <c r="C33" s="38" t="s">
        <v>12</v>
      </c>
      <c r="D33" s="37" t="s">
        <v>545</v>
      </c>
      <c r="E33" s="37" t="s">
        <v>554</v>
      </c>
      <c r="F33" s="37" t="s">
        <v>553</v>
      </c>
      <c r="G33" s="37" t="s">
        <v>12</v>
      </c>
      <c r="H33" s="37" t="s">
        <v>12</v>
      </c>
      <c r="I33" s="37" t="s">
        <v>17</v>
      </c>
      <c r="J33" s="37">
        <v>17.36</v>
      </c>
      <c r="K33" s="44"/>
      <c r="L33" s="36">
        <v>0.19642857142857142</v>
      </c>
      <c r="M33" s="35" t="s">
        <v>552</v>
      </c>
    </row>
    <row r="34" spans="1:13" ht="16.5" x14ac:dyDescent="0.15">
      <c r="A34" s="41">
        <v>6</v>
      </c>
      <c r="B34" s="14" t="s">
        <v>546</v>
      </c>
      <c r="C34" s="38" t="s">
        <v>12</v>
      </c>
      <c r="D34" s="37" t="s">
        <v>545</v>
      </c>
      <c r="E34" s="37" t="s">
        <v>24</v>
      </c>
      <c r="F34" s="37" t="s">
        <v>288</v>
      </c>
      <c r="G34" s="37" t="s">
        <v>12</v>
      </c>
      <c r="H34" s="37" t="s">
        <v>12</v>
      </c>
      <c r="I34" s="37" t="s">
        <v>17</v>
      </c>
      <c r="J34" s="37">
        <v>17.36</v>
      </c>
      <c r="K34" s="44">
        <v>9.5726844583987436</v>
      </c>
      <c r="L34" s="36">
        <v>0.27464285714285713</v>
      </c>
      <c r="M34" s="35" t="s">
        <v>551</v>
      </c>
    </row>
    <row r="35" spans="1:13" ht="16.5" x14ac:dyDescent="0.15">
      <c r="A35" s="41">
        <v>6</v>
      </c>
      <c r="B35" s="14" t="s">
        <v>546</v>
      </c>
      <c r="C35" s="38" t="s">
        <v>12</v>
      </c>
      <c r="D35" s="37" t="s">
        <v>545</v>
      </c>
      <c r="E35" s="37" t="s">
        <v>550</v>
      </c>
      <c r="F35" s="37" t="s">
        <v>549</v>
      </c>
      <c r="G35" s="37" t="s">
        <v>12</v>
      </c>
      <c r="H35" s="37" t="s">
        <v>12</v>
      </c>
      <c r="I35" s="37" t="s">
        <v>12</v>
      </c>
      <c r="J35" s="37">
        <v>17.36</v>
      </c>
      <c r="K35" s="44">
        <v>10.459261501210653</v>
      </c>
      <c r="L35" s="36">
        <v>0.34</v>
      </c>
      <c r="M35" s="35"/>
    </row>
    <row r="36" spans="1:13" ht="16.5" x14ac:dyDescent="0.15">
      <c r="A36" s="41">
        <v>6</v>
      </c>
      <c r="B36" s="14" t="s">
        <v>546</v>
      </c>
      <c r="C36" s="38" t="s">
        <v>12</v>
      </c>
      <c r="D36" s="37" t="s">
        <v>545</v>
      </c>
      <c r="E36" s="37" t="s">
        <v>471</v>
      </c>
      <c r="F36" s="37" t="s">
        <v>470</v>
      </c>
      <c r="G36" s="37" t="s">
        <v>12</v>
      </c>
      <c r="H36" s="37" t="s">
        <v>12</v>
      </c>
      <c r="I36" s="37" t="s">
        <v>12</v>
      </c>
      <c r="J36" s="37">
        <v>17.36</v>
      </c>
      <c r="K36" s="44">
        <v>6.6617964844549178</v>
      </c>
      <c r="L36" s="36">
        <v>0.36</v>
      </c>
      <c r="M36" s="35"/>
    </row>
    <row r="37" spans="1:13" ht="16.5" x14ac:dyDescent="0.15">
      <c r="A37" s="41">
        <v>6</v>
      </c>
      <c r="B37" s="14" t="s">
        <v>546</v>
      </c>
      <c r="C37" s="38" t="s">
        <v>12</v>
      </c>
      <c r="D37" s="37" t="s">
        <v>545</v>
      </c>
      <c r="E37" s="37" t="s">
        <v>473</v>
      </c>
      <c r="F37" s="37" t="s">
        <v>472</v>
      </c>
      <c r="G37" s="37" t="s">
        <v>12</v>
      </c>
      <c r="H37" s="37" t="s">
        <v>12</v>
      </c>
      <c r="I37" s="37" t="s">
        <v>12</v>
      </c>
      <c r="J37" s="37">
        <v>17.36</v>
      </c>
      <c r="K37" s="44">
        <v>6.259532433775818</v>
      </c>
      <c r="L37" s="36">
        <v>0.38</v>
      </c>
      <c r="M37" s="35"/>
    </row>
    <row r="38" spans="1:13" ht="16.5" x14ac:dyDescent="0.15">
      <c r="A38" s="41">
        <v>6</v>
      </c>
      <c r="B38" s="14" t="s">
        <v>546</v>
      </c>
      <c r="C38" s="38" t="s">
        <v>12</v>
      </c>
      <c r="D38" s="37" t="s">
        <v>545</v>
      </c>
      <c r="E38" s="37" t="s">
        <v>548</v>
      </c>
      <c r="F38" s="37" t="s">
        <v>322</v>
      </c>
      <c r="G38" s="37" t="s">
        <v>12</v>
      </c>
      <c r="H38" s="37" t="s">
        <v>12</v>
      </c>
      <c r="I38" s="37" t="s">
        <v>12</v>
      </c>
      <c r="J38" s="37">
        <v>17.36</v>
      </c>
      <c r="K38" s="44"/>
      <c r="L38" s="36">
        <v>0.38</v>
      </c>
      <c r="M38" s="35"/>
    </row>
    <row r="39" spans="1:13" ht="16.5" x14ac:dyDescent="0.15">
      <c r="A39" s="41">
        <v>6</v>
      </c>
      <c r="B39" s="14" t="s">
        <v>546</v>
      </c>
      <c r="C39" s="38" t="s">
        <v>12</v>
      </c>
      <c r="D39" s="37" t="s">
        <v>545</v>
      </c>
      <c r="E39" s="37" t="s">
        <v>547</v>
      </c>
      <c r="F39" s="37" t="s">
        <v>263</v>
      </c>
      <c r="G39" s="37" t="s">
        <v>12</v>
      </c>
      <c r="H39" s="37" t="s">
        <v>12</v>
      </c>
      <c r="I39" s="37" t="s">
        <v>12</v>
      </c>
      <c r="J39" s="37">
        <v>17.36</v>
      </c>
      <c r="K39" s="44">
        <v>13.630900516340919</v>
      </c>
      <c r="L39" s="36">
        <v>0.57999999999999996</v>
      </c>
      <c r="M39" s="35"/>
    </row>
    <row r="40" spans="1:13" ht="16.5" x14ac:dyDescent="0.15">
      <c r="A40" s="41">
        <v>6</v>
      </c>
      <c r="B40" s="14" t="s">
        <v>546</v>
      </c>
      <c r="C40" s="38" t="s">
        <v>12</v>
      </c>
      <c r="D40" s="37" t="s">
        <v>545</v>
      </c>
      <c r="E40" s="37" t="s">
        <v>216</v>
      </c>
      <c r="F40" s="37" t="s">
        <v>395</v>
      </c>
      <c r="G40" s="37" t="s">
        <v>17</v>
      </c>
      <c r="H40" s="37" t="s">
        <v>17</v>
      </c>
      <c r="I40" s="37" t="s">
        <v>12</v>
      </c>
      <c r="J40" s="37">
        <v>17.36</v>
      </c>
      <c r="K40" s="44">
        <v>27.059155952321181</v>
      </c>
      <c r="L40" s="36">
        <v>20.22</v>
      </c>
      <c r="M40" s="35"/>
    </row>
    <row r="41" spans="1:13" ht="33" x14ac:dyDescent="0.15">
      <c r="A41" s="41">
        <v>7</v>
      </c>
      <c r="B41" s="14" t="s">
        <v>537</v>
      </c>
      <c r="C41" s="38" t="s">
        <v>12</v>
      </c>
      <c r="D41" s="37" t="s">
        <v>450</v>
      </c>
      <c r="E41" s="37" t="s">
        <v>544</v>
      </c>
      <c r="F41" s="37" t="s">
        <v>543</v>
      </c>
      <c r="G41" s="37" t="s">
        <v>12</v>
      </c>
      <c r="H41" s="37" t="s">
        <v>12</v>
      </c>
      <c r="I41" s="37" t="s">
        <v>17</v>
      </c>
      <c r="J41" s="37">
        <v>30.94</v>
      </c>
      <c r="K41" s="37"/>
      <c r="L41" s="36">
        <v>3.98</v>
      </c>
      <c r="M41" s="35" t="s">
        <v>542</v>
      </c>
    </row>
    <row r="42" spans="1:13" ht="33" x14ac:dyDescent="0.15">
      <c r="A42" s="41">
        <v>7</v>
      </c>
      <c r="B42" s="14" t="s">
        <v>537</v>
      </c>
      <c r="C42" s="38" t="s">
        <v>12</v>
      </c>
      <c r="D42" s="37" t="s">
        <v>450</v>
      </c>
      <c r="E42" s="37" t="s">
        <v>541</v>
      </c>
      <c r="F42" s="37" t="s">
        <v>540</v>
      </c>
      <c r="G42" s="37" t="s">
        <v>12</v>
      </c>
      <c r="H42" s="37" t="s">
        <v>12</v>
      </c>
      <c r="I42" s="37" t="s">
        <v>17</v>
      </c>
      <c r="J42" s="37">
        <v>30.94</v>
      </c>
      <c r="K42" s="44">
        <v>4.2712816910402962</v>
      </c>
      <c r="L42" s="36">
        <v>4</v>
      </c>
      <c r="M42" s="35" t="s">
        <v>539</v>
      </c>
    </row>
    <row r="43" spans="1:13" ht="33" x14ac:dyDescent="0.15">
      <c r="A43" s="41">
        <v>7</v>
      </c>
      <c r="B43" s="14" t="s">
        <v>537</v>
      </c>
      <c r="C43" s="38" t="s">
        <v>12</v>
      </c>
      <c r="D43" s="37" t="s">
        <v>450</v>
      </c>
      <c r="E43" s="37" t="s">
        <v>109</v>
      </c>
      <c r="F43" s="37" t="s">
        <v>408</v>
      </c>
      <c r="G43" s="37" t="s">
        <v>12</v>
      </c>
      <c r="H43" s="37" t="s">
        <v>12</v>
      </c>
      <c r="I43" s="37" t="s">
        <v>17</v>
      </c>
      <c r="J43" s="37">
        <v>30.94</v>
      </c>
      <c r="K43" s="44">
        <v>6.8380250799343312</v>
      </c>
      <c r="L43" s="36">
        <v>4.2700000000000005</v>
      </c>
      <c r="M43" s="35" t="s">
        <v>538</v>
      </c>
    </row>
    <row r="44" spans="1:13" ht="33" x14ac:dyDescent="0.15">
      <c r="A44" s="41">
        <v>7</v>
      </c>
      <c r="B44" s="14" t="s">
        <v>537</v>
      </c>
      <c r="C44" s="38" t="s">
        <v>12</v>
      </c>
      <c r="D44" s="37" t="s">
        <v>450</v>
      </c>
      <c r="E44" s="37" t="s">
        <v>536</v>
      </c>
      <c r="F44" s="37" t="s">
        <v>535</v>
      </c>
      <c r="G44" s="37" t="s">
        <v>17</v>
      </c>
      <c r="H44" s="37" t="s">
        <v>17</v>
      </c>
      <c r="I44" s="37" t="s">
        <v>12</v>
      </c>
      <c r="J44" s="37">
        <v>30.94</v>
      </c>
      <c r="K44" s="37">
        <v>13.76</v>
      </c>
      <c r="L44" s="36">
        <v>13.61</v>
      </c>
      <c r="M44" s="35"/>
    </row>
    <row r="45" spans="1:13" ht="16.5" x14ac:dyDescent="0.15">
      <c r="A45" s="41">
        <v>8</v>
      </c>
      <c r="B45" s="14" t="s">
        <v>532</v>
      </c>
      <c r="C45" s="38" t="s">
        <v>12</v>
      </c>
      <c r="D45" s="37" t="s">
        <v>71</v>
      </c>
      <c r="E45" s="37" t="s">
        <v>65</v>
      </c>
      <c r="F45" s="37" t="s">
        <v>281</v>
      </c>
      <c r="G45" s="37" t="s">
        <v>12</v>
      </c>
      <c r="H45" s="37" t="s">
        <v>12</v>
      </c>
      <c r="I45" s="37" t="s">
        <v>17</v>
      </c>
      <c r="J45" s="37">
        <v>33.4</v>
      </c>
      <c r="K45" s="37">
        <v>3.4</v>
      </c>
      <c r="L45" s="36">
        <v>1.5589999999999999</v>
      </c>
      <c r="M45" s="35" t="s">
        <v>534</v>
      </c>
    </row>
    <row r="46" spans="1:13" ht="16.5" x14ac:dyDescent="0.15">
      <c r="A46" s="41">
        <v>8</v>
      </c>
      <c r="B46" s="14" t="s">
        <v>532</v>
      </c>
      <c r="C46" s="38" t="s">
        <v>12</v>
      </c>
      <c r="D46" s="37" t="s">
        <v>71</v>
      </c>
      <c r="E46" s="37" t="s">
        <v>34</v>
      </c>
      <c r="F46" s="37" t="s">
        <v>269</v>
      </c>
      <c r="G46" s="37" t="s">
        <v>12</v>
      </c>
      <c r="H46" s="37" t="s">
        <v>12</v>
      </c>
      <c r="I46" s="37" t="s">
        <v>17</v>
      </c>
      <c r="J46" s="37">
        <v>33.4</v>
      </c>
      <c r="K46" s="37">
        <v>3.38</v>
      </c>
      <c r="L46" s="36">
        <v>1.6175000000000002</v>
      </c>
      <c r="M46" s="35" t="s">
        <v>533</v>
      </c>
    </row>
    <row r="47" spans="1:13" ht="16.5" x14ac:dyDescent="0.15">
      <c r="A47" s="41">
        <v>8</v>
      </c>
      <c r="B47" s="14" t="s">
        <v>532</v>
      </c>
      <c r="C47" s="38" t="s">
        <v>12</v>
      </c>
      <c r="D47" s="37" t="s">
        <v>71</v>
      </c>
      <c r="E47" s="37" t="s">
        <v>27</v>
      </c>
      <c r="F47" s="37" t="s">
        <v>260</v>
      </c>
      <c r="G47" s="37" t="s">
        <v>17</v>
      </c>
      <c r="H47" s="37" t="s">
        <v>17</v>
      </c>
      <c r="I47" s="37" t="s">
        <v>12</v>
      </c>
      <c r="J47" s="37">
        <v>33.4</v>
      </c>
      <c r="K47" s="37">
        <v>8.81</v>
      </c>
      <c r="L47" s="36">
        <v>6.98</v>
      </c>
      <c r="M47" s="35"/>
    </row>
    <row r="48" spans="1:13" ht="16.5" x14ac:dyDescent="0.15">
      <c r="A48" s="41">
        <v>9</v>
      </c>
      <c r="B48" s="39" t="s">
        <v>525</v>
      </c>
      <c r="C48" s="38" t="s">
        <v>12</v>
      </c>
      <c r="D48" s="37" t="s">
        <v>450</v>
      </c>
      <c r="E48" s="37" t="s">
        <v>23</v>
      </c>
      <c r="F48" s="37" t="s">
        <v>267</v>
      </c>
      <c r="G48" s="37" t="s">
        <v>12</v>
      </c>
      <c r="H48" s="37" t="s">
        <v>12</v>
      </c>
      <c r="I48" s="37" t="s">
        <v>17</v>
      </c>
      <c r="J48" s="37">
        <v>67.510000000000005</v>
      </c>
      <c r="K48" s="37"/>
      <c r="L48" s="36">
        <v>2.48</v>
      </c>
      <c r="M48" s="35" t="s">
        <v>531</v>
      </c>
    </row>
    <row r="49" spans="1:13" ht="16.5" x14ac:dyDescent="0.15">
      <c r="A49" s="41">
        <v>9</v>
      </c>
      <c r="B49" s="39" t="s">
        <v>530</v>
      </c>
      <c r="C49" s="38" t="s">
        <v>12</v>
      </c>
      <c r="D49" s="37" t="s">
        <v>450</v>
      </c>
      <c r="E49" s="37" t="s">
        <v>67</v>
      </c>
      <c r="F49" s="37" t="s">
        <v>282</v>
      </c>
      <c r="G49" s="37" t="s">
        <v>12</v>
      </c>
      <c r="H49" s="37" t="s">
        <v>12</v>
      </c>
      <c r="I49" s="37" t="s">
        <v>17</v>
      </c>
      <c r="J49" s="37">
        <v>67.510000000000005</v>
      </c>
      <c r="K49" s="37">
        <v>14.4</v>
      </c>
      <c r="L49" s="36">
        <v>6.2285714285714286</v>
      </c>
      <c r="M49" s="35" t="s">
        <v>529</v>
      </c>
    </row>
    <row r="50" spans="1:13" ht="66" x14ac:dyDescent="0.15">
      <c r="A50" s="41">
        <v>9</v>
      </c>
      <c r="B50" s="39" t="s">
        <v>525</v>
      </c>
      <c r="C50" s="38" t="s">
        <v>12</v>
      </c>
      <c r="D50" s="37" t="s">
        <v>450</v>
      </c>
      <c r="E50" s="43" t="s">
        <v>528</v>
      </c>
      <c r="F50" s="37" t="s">
        <v>527</v>
      </c>
      <c r="G50" s="37" t="s">
        <v>12</v>
      </c>
      <c r="H50" s="37" t="s">
        <v>17</v>
      </c>
      <c r="I50" s="37" t="s">
        <v>17</v>
      </c>
      <c r="J50" s="37">
        <v>67.510000000000005</v>
      </c>
      <c r="K50" s="37">
        <v>13.87</v>
      </c>
      <c r="L50" s="36">
        <v>6.1899999999999995</v>
      </c>
      <c r="M50" s="35" t="s">
        <v>526</v>
      </c>
    </row>
    <row r="51" spans="1:13" ht="16.5" x14ac:dyDescent="0.15">
      <c r="A51" s="41">
        <v>9</v>
      </c>
      <c r="B51" s="39" t="s">
        <v>525</v>
      </c>
      <c r="C51" s="38" t="s">
        <v>12</v>
      </c>
      <c r="D51" s="37" t="s">
        <v>450</v>
      </c>
      <c r="E51" s="43" t="s">
        <v>198</v>
      </c>
      <c r="F51" s="37" t="s">
        <v>334</v>
      </c>
      <c r="G51" s="37" t="s">
        <v>17</v>
      </c>
      <c r="H51" s="37" t="s">
        <v>17</v>
      </c>
      <c r="I51" s="37" t="s">
        <v>12</v>
      </c>
      <c r="J51" s="37">
        <v>67.510000000000005</v>
      </c>
      <c r="K51" s="37">
        <v>29.06</v>
      </c>
      <c r="L51" s="36">
        <v>6.74</v>
      </c>
      <c r="M51" s="35"/>
    </row>
    <row r="52" spans="1:13" ht="33" x14ac:dyDescent="0.15">
      <c r="A52" s="41">
        <v>10</v>
      </c>
      <c r="B52" s="14" t="s">
        <v>513</v>
      </c>
      <c r="C52" s="38" t="s">
        <v>12</v>
      </c>
      <c r="D52" s="37" t="s">
        <v>461</v>
      </c>
      <c r="E52" s="37" t="s">
        <v>524</v>
      </c>
      <c r="F52" s="37" t="s">
        <v>344</v>
      </c>
      <c r="G52" s="37" t="s">
        <v>12</v>
      </c>
      <c r="H52" s="37" t="s">
        <v>12</v>
      </c>
      <c r="I52" s="37" t="s">
        <v>17</v>
      </c>
      <c r="J52" s="37">
        <v>6.16</v>
      </c>
      <c r="K52" s="37">
        <v>2.54</v>
      </c>
      <c r="L52" s="36">
        <v>0.35666666666666669</v>
      </c>
      <c r="M52" s="35" t="s">
        <v>523</v>
      </c>
    </row>
    <row r="53" spans="1:13" ht="33" x14ac:dyDescent="0.15">
      <c r="A53" s="41">
        <v>10</v>
      </c>
      <c r="B53" s="14" t="s">
        <v>513</v>
      </c>
      <c r="C53" s="38" t="s">
        <v>12</v>
      </c>
      <c r="D53" s="37" t="s">
        <v>461</v>
      </c>
      <c r="E53" s="37" t="s">
        <v>522</v>
      </c>
      <c r="F53" s="37" t="s">
        <v>521</v>
      </c>
      <c r="G53" s="37" t="s">
        <v>12</v>
      </c>
      <c r="H53" s="37" t="s">
        <v>12</v>
      </c>
      <c r="I53" s="37" t="s">
        <v>17</v>
      </c>
      <c r="J53" s="37">
        <v>6.16</v>
      </c>
      <c r="K53" s="37">
        <v>0.63</v>
      </c>
      <c r="L53" s="36">
        <v>0.48375000000000001</v>
      </c>
      <c r="M53" s="35" t="s">
        <v>520</v>
      </c>
    </row>
    <row r="54" spans="1:13" ht="33" x14ac:dyDescent="0.15">
      <c r="A54" s="41">
        <v>10</v>
      </c>
      <c r="B54" s="14" t="s">
        <v>513</v>
      </c>
      <c r="C54" s="38" t="s">
        <v>12</v>
      </c>
      <c r="D54" s="37" t="s">
        <v>461</v>
      </c>
      <c r="E54" s="37" t="s">
        <v>218</v>
      </c>
      <c r="F54" s="37" t="s">
        <v>338</v>
      </c>
      <c r="G54" s="37" t="s">
        <v>12</v>
      </c>
      <c r="H54" s="37" t="s">
        <v>12</v>
      </c>
      <c r="I54" s="37" t="s">
        <v>17</v>
      </c>
      <c r="J54" s="37">
        <v>6.16</v>
      </c>
      <c r="K54" s="37">
        <v>0.64</v>
      </c>
      <c r="L54" s="36">
        <v>0.48249999999999998</v>
      </c>
      <c r="M54" s="35" t="s">
        <v>519</v>
      </c>
    </row>
    <row r="55" spans="1:13" ht="33" x14ac:dyDescent="0.15">
      <c r="A55" s="41">
        <v>10</v>
      </c>
      <c r="B55" s="14" t="s">
        <v>513</v>
      </c>
      <c r="C55" s="38" t="s">
        <v>12</v>
      </c>
      <c r="D55" s="37" t="s">
        <v>461</v>
      </c>
      <c r="E55" s="37" t="s">
        <v>518</v>
      </c>
      <c r="F55" s="37" t="s">
        <v>517</v>
      </c>
      <c r="G55" s="37" t="s">
        <v>12</v>
      </c>
      <c r="H55" s="37" t="s">
        <v>12</v>
      </c>
      <c r="I55" s="37" t="s">
        <v>12</v>
      </c>
      <c r="J55" s="37">
        <v>6.16</v>
      </c>
      <c r="K55" s="37">
        <v>0.61</v>
      </c>
      <c r="L55" s="36">
        <v>0.48399999999999999</v>
      </c>
      <c r="M55" s="35"/>
    </row>
    <row r="56" spans="1:13" ht="33" x14ac:dyDescent="0.15">
      <c r="A56" s="41">
        <v>10</v>
      </c>
      <c r="B56" s="14" t="s">
        <v>513</v>
      </c>
      <c r="C56" s="38" t="s">
        <v>12</v>
      </c>
      <c r="D56" s="37" t="s">
        <v>461</v>
      </c>
      <c r="E56" s="37" t="s">
        <v>516</v>
      </c>
      <c r="F56" s="37" t="s">
        <v>273</v>
      </c>
      <c r="G56" s="37" t="s">
        <v>12</v>
      </c>
      <c r="H56" s="37" t="s">
        <v>12</v>
      </c>
      <c r="I56" s="37" t="s">
        <v>12</v>
      </c>
      <c r="J56" s="37">
        <v>6.16</v>
      </c>
      <c r="K56" s="37"/>
      <c r="L56" s="36">
        <v>0.49</v>
      </c>
      <c r="M56" s="35"/>
    </row>
    <row r="57" spans="1:13" ht="33" x14ac:dyDescent="0.15">
      <c r="A57" s="41">
        <v>10</v>
      </c>
      <c r="B57" s="14" t="s">
        <v>513</v>
      </c>
      <c r="C57" s="38" t="s">
        <v>12</v>
      </c>
      <c r="D57" s="37" t="s">
        <v>461</v>
      </c>
      <c r="E57" s="37" t="s">
        <v>515</v>
      </c>
      <c r="F57" s="37" t="s">
        <v>514</v>
      </c>
      <c r="G57" s="37" t="s">
        <v>12</v>
      </c>
      <c r="H57" s="37" t="s">
        <v>12</v>
      </c>
      <c r="I57" s="37" t="s">
        <v>12</v>
      </c>
      <c r="J57" s="37">
        <v>6.16</v>
      </c>
      <c r="K57" s="37"/>
      <c r="L57" s="36">
        <v>0.49</v>
      </c>
      <c r="M57" s="35"/>
    </row>
    <row r="58" spans="1:13" ht="33" x14ac:dyDescent="0.15">
      <c r="A58" s="41">
        <v>10</v>
      </c>
      <c r="B58" s="14" t="s">
        <v>513</v>
      </c>
      <c r="C58" s="38" t="s">
        <v>12</v>
      </c>
      <c r="D58" s="37" t="s">
        <v>461</v>
      </c>
      <c r="E58" s="37" t="s">
        <v>27</v>
      </c>
      <c r="F58" s="37" t="s">
        <v>260</v>
      </c>
      <c r="G58" s="37" t="s">
        <v>17</v>
      </c>
      <c r="H58" s="37" t="s">
        <v>17</v>
      </c>
      <c r="I58" s="37" t="s">
        <v>12</v>
      </c>
      <c r="J58" s="37">
        <v>6.16</v>
      </c>
      <c r="K58" s="37">
        <v>2.85</v>
      </c>
      <c r="L58" s="36">
        <v>2.2000000000000002</v>
      </c>
      <c r="M58" s="35"/>
    </row>
    <row r="59" spans="1:13" ht="16.5" x14ac:dyDescent="0.15">
      <c r="A59" s="41">
        <v>11</v>
      </c>
      <c r="B59" s="14" t="s">
        <v>512</v>
      </c>
      <c r="C59" s="38" t="s">
        <v>12</v>
      </c>
      <c r="D59" s="37" t="s">
        <v>503</v>
      </c>
      <c r="E59" s="37" t="s">
        <v>23</v>
      </c>
      <c r="F59" s="37" t="s">
        <v>267</v>
      </c>
      <c r="G59" s="37" t="s">
        <v>12</v>
      </c>
      <c r="H59" s="37" t="s">
        <v>12</v>
      </c>
      <c r="I59" s="37" t="s">
        <v>17</v>
      </c>
      <c r="J59" s="37">
        <v>10.02</v>
      </c>
      <c r="K59" s="37">
        <v>0.87</v>
      </c>
      <c r="L59" s="36">
        <v>4.9000000000000002E-2</v>
      </c>
      <c r="M59" s="35" t="s">
        <v>511</v>
      </c>
    </row>
    <row r="60" spans="1:13" ht="16.5" x14ac:dyDescent="0.15">
      <c r="A60" s="41">
        <v>11</v>
      </c>
      <c r="B60" s="14" t="s">
        <v>504</v>
      </c>
      <c r="C60" s="38" t="s">
        <v>12</v>
      </c>
      <c r="D60" s="37" t="s">
        <v>503</v>
      </c>
      <c r="E60" s="37" t="s">
        <v>510</v>
      </c>
      <c r="F60" s="37" t="s">
        <v>509</v>
      </c>
      <c r="G60" s="37" t="s">
        <v>12</v>
      </c>
      <c r="H60" s="37" t="s">
        <v>12</v>
      </c>
      <c r="I60" s="37" t="s">
        <v>17</v>
      </c>
      <c r="J60" s="37">
        <v>10.02</v>
      </c>
      <c r="K60" s="37">
        <v>1.28</v>
      </c>
      <c r="L60" s="36">
        <v>0.12000000000000001</v>
      </c>
      <c r="M60" s="35" t="s">
        <v>508</v>
      </c>
    </row>
    <row r="61" spans="1:13" ht="16.5" x14ac:dyDescent="0.15">
      <c r="A61" s="41">
        <v>11</v>
      </c>
      <c r="B61" s="14" t="s">
        <v>504</v>
      </c>
      <c r="C61" s="38" t="s">
        <v>12</v>
      </c>
      <c r="D61" s="37" t="s">
        <v>503</v>
      </c>
      <c r="E61" s="37" t="s">
        <v>65</v>
      </c>
      <c r="F61" s="37" t="s">
        <v>281</v>
      </c>
      <c r="G61" s="37" t="s">
        <v>12</v>
      </c>
      <c r="H61" s="37" t="s">
        <v>12</v>
      </c>
      <c r="I61" s="37" t="s">
        <v>17</v>
      </c>
      <c r="J61" s="37">
        <v>10.02</v>
      </c>
      <c r="K61" s="37">
        <v>0.5</v>
      </c>
      <c r="L61" s="36">
        <v>0.12000000000000001</v>
      </c>
      <c r="M61" s="35" t="s">
        <v>507</v>
      </c>
    </row>
    <row r="62" spans="1:13" ht="16.5" x14ac:dyDescent="0.15">
      <c r="A62" s="41">
        <v>11</v>
      </c>
      <c r="B62" s="14" t="s">
        <v>504</v>
      </c>
      <c r="C62" s="38" t="s">
        <v>12</v>
      </c>
      <c r="D62" s="37" t="s">
        <v>503</v>
      </c>
      <c r="E62" s="37" t="s">
        <v>506</v>
      </c>
      <c r="F62" s="37" t="s">
        <v>505</v>
      </c>
      <c r="G62" s="37" t="s">
        <v>12</v>
      </c>
      <c r="H62" s="37" t="s">
        <v>12</v>
      </c>
      <c r="I62" s="37" t="s">
        <v>12</v>
      </c>
      <c r="J62" s="37">
        <v>10.02</v>
      </c>
      <c r="K62" s="37">
        <v>1.08</v>
      </c>
      <c r="L62" s="36">
        <v>0.13</v>
      </c>
      <c r="M62" s="35"/>
    </row>
    <row r="63" spans="1:13" ht="16.5" x14ac:dyDescent="0.15">
      <c r="A63" s="41">
        <v>11</v>
      </c>
      <c r="B63" s="14" t="s">
        <v>504</v>
      </c>
      <c r="C63" s="38" t="s">
        <v>12</v>
      </c>
      <c r="D63" s="37" t="s">
        <v>503</v>
      </c>
      <c r="E63" s="37" t="s">
        <v>21</v>
      </c>
      <c r="F63" s="37" t="s">
        <v>285</v>
      </c>
      <c r="G63" s="37" t="s">
        <v>17</v>
      </c>
      <c r="H63" s="37" t="s">
        <v>17</v>
      </c>
      <c r="I63" s="37" t="s">
        <v>12</v>
      </c>
      <c r="J63" s="37">
        <v>10.02</v>
      </c>
      <c r="K63" s="37">
        <v>2.5499999999999998</v>
      </c>
      <c r="L63" s="36">
        <v>1.97</v>
      </c>
      <c r="M63" s="35"/>
    </row>
    <row r="64" spans="1:13" ht="16.5" x14ac:dyDescent="0.15">
      <c r="A64" s="41">
        <v>12</v>
      </c>
      <c r="B64" s="14" t="s">
        <v>499</v>
      </c>
      <c r="C64" s="38" t="s">
        <v>12</v>
      </c>
      <c r="D64" s="37" t="s">
        <v>461</v>
      </c>
      <c r="E64" s="37" t="s">
        <v>502</v>
      </c>
      <c r="F64" s="37" t="s">
        <v>267</v>
      </c>
      <c r="G64" s="37" t="s">
        <v>12</v>
      </c>
      <c r="H64" s="37" t="s">
        <v>12</v>
      </c>
      <c r="I64" s="37" t="s">
        <v>17</v>
      </c>
      <c r="J64" s="37">
        <v>547</v>
      </c>
      <c r="K64" s="37">
        <v>162.15</v>
      </c>
      <c r="L64" s="36">
        <v>25.7</v>
      </c>
      <c r="M64" s="35" t="s">
        <v>501</v>
      </c>
    </row>
    <row r="65" spans="1:13" ht="16.5" x14ac:dyDescent="0.15">
      <c r="A65" s="41">
        <v>12</v>
      </c>
      <c r="B65" s="14" t="s">
        <v>499</v>
      </c>
      <c r="C65" s="38" t="s">
        <v>12</v>
      </c>
      <c r="D65" s="37" t="s">
        <v>461</v>
      </c>
      <c r="E65" s="37" t="s">
        <v>14</v>
      </c>
      <c r="F65" s="37" t="s">
        <v>263</v>
      </c>
      <c r="G65" s="37" t="s">
        <v>12</v>
      </c>
      <c r="H65" s="37" t="s">
        <v>12</v>
      </c>
      <c r="I65" s="37" t="s">
        <v>17</v>
      </c>
      <c r="J65" s="37">
        <v>547</v>
      </c>
      <c r="K65" s="37"/>
      <c r="L65" s="36">
        <v>45</v>
      </c>
      <c r="M65" s="35" t="s">
        <v>500</v>
      </c>
    </row>
    <row r="66" spans="1:13" ht="66" x14ac:dyDescent="0.15">
      <c r="A66" s="41">
        <v>12</v>
      </c>
      <c r="B66" s="14" t="s">
        <v>499</v>
      </c>
      <c r="C66" s="38" t="s">
        <v>12</v>
      </c>
      <c r="D66" s="37" t="s">
        <v>461</v>
      </c>
      <c r="E66" s="37" t="s">
        <v>498</v>
      </c>
      <c r="F66" s="37" t="s">
        <v>497</v>
      </c>
      <c r="G66" s="37" t="s">
        <v>17</v>
      </c>
      <c r="H66" s="37" t="s">
        <v>17</v>
      </c>
      <c r="I66" s="37" t="s">
        <v>17</v>
      </c>
      <c r="J66" s="37">
        <v>547</v>
      </c>
      <c r="K66" s="37">
        <v>236.22</v>
      </c>
      <c r="L66" s="36">
        <v>54.7</v>
      </c>
      <c r="M66" s="35" t="s">
        <v>496</v>
      </c>
    </row>
    <row r="67" spans="1:13" ht="16.5" x14ac:dyDescent="0.15">
      <c r="A67" s="41">
        <v>13</v>
      </c>
      <c r="B67" s="14" t="s">
        <v>494</v>
      </c>
      <c r="C67" s="38" t="s">
        <v>12</v>
      </c>
      <c r="D67" s="37" t="s">
        <v>450</v>
      </c>
      <c r="E67" s="37" t="s">
        <v>65</v>
      </c>
      <c r="F67" s="37" t="s">
        <v>281</v>
      </c>
      <c r="G67" s="37" t="s">
        <v>12</v>
      </c>
      <c r="H67" s="37" t="s">
        <v>12</v>
      </c>
      <c r="I67" s="37" t="s">
        <v>17</v>
      </c>
      <c r="J67" s="37">
        <v>11.8</v>
      </c>
      <c r="K67" s="37">
        <v>2.04</v>
      </c>
      <c r="L67" s="36">
        <v>0.82857142857142851</v>
      </c>
      <c r="M67" s="35" t="s">
        <v>495</v>
      </c>
    </row>
    <row r="68" spans="1:13" ht="16.5" x14ac:dyDescent="0.15">
      <c r="A68" s="41">
        <v>13</v>
      </c>
      <c r="B68" s="14" t="s">
        <v>494</v>
      </c>
      <c r="C68" s="38" t="s">
        <v>12</v>
      </c>
      <c r="D68" s="37" t="s">
        <v>450</v>
      </c>
      <c r="E68" s="37" t="s">
        <v>493</v>
      </c>
      <c r="F68" s="37" t="s">
        <v>395</v>
      </c>
      <c r="G68" s="37" t="s">
        <v>17</v>
      </c>
      <c r="H68" s="37" t="s">
        <v>12</v>
      </c>
      <c r="I68" s="37" t="s">
        <v>17</v>
      </c>
      <c r="J68" s="37">
        <v>11.8</v>
      </c>
      <c r="K68" s="37">
        <v>2.84</v>
      </c>
      <c r="L68" s="36">
        <v>0.84285714285714286</v>
      </c>
      <c r="M68" s="35" t="s">
        <v>492</v>
      </c>
    </row>
    <row r="69" spans="1:13" ht="49.5" x14ac:dyDescent="0.15">
      <c r="A69" s="41">
        <v>14</v>
      </c>
      <c r="B69" s="14" t="s">
        <v>489</v>
      </c>
      <c r="C69" s="38" t="s">
        <v>12</v>
      </c>
      <c r="D69" s="37" t="s">
        <v>488</v>
      </c>
      <c r="E69" s="37" t="s">
        <v>75</v>
      </c>
      <c r="F69" s="37" t="s">
        <v>263</v>
      </c>
      <c r="G69" s="37" t="s">
        <v>12</v>
      </c>
      <c r="H69" s="37" t="s">
        <v>12</v>
      </c>
      <c r="I69" s="37" t="s">
        <v>17</v>
      </c>
      <c r="J69" s="37">
        <v>15.26</v>
      </c>
      <c r="K69" s="37">
        <v>2.5299999999999998</v>
      </c>
      <c r="L69" s="36">
        <v>1.02</v>
      </c>
      <c r="M69" s="35" t="s">
        <v>491</v>
      </c>
    </row>
    <row r="70" spans="1:13" ht="49.5" x14ac:dyDescent="0.15">
      <c r="A70" s="41">
        <v>14</v>
      </c>
      <c r="B70" s="14" t="s">
        <v>489</v>
      </c>
      <c r="C70" s="38" t="s">
        <v>12</v>
      </c>
      <c r="D70" s="37" t="s">
        <v>488</v>
      </c>
      <c r="E70" s="37" t="s">
        <v>65</v>
      </c>
      <c r="F70" s="37" t="s">
        <v>281</v>
      </c>
      <c r="G70" s="37" t="s">
        <v>12</v>
      </c>
      <c r="H70" s="37" t="s">
        <v>12</v>
      </c>
      <c r="I70" s="37" t="s">
        <v>17</v>
      </c>
      <c r="J70" s="37">
        <v>15.26</v>
      </c>
      <c r="K70" s="37">
        <v>3.54</v>
      </c>
      <c r="L70" s="36">
        <v>1.0478571428571428</v>
      </c>
      <c r="M70" s="35" t="s">
        <v>490</v>
      </c>
    </row>
    <row r="71" spans="1:13" ht="49.5" x14ac:dyDescent="0.15">
      <c r="A71" s="41">
        <v>14</v>
      </c>
      <c r="B71" s="14" t="s">
        <v>489</v>
      </c>
      <c r="C71" s="38" t="s">
        <v>12</v>
      </c>
      <c r="D71" s="37" t="s">
        <v>488</v>
      </c>
      <c r="E71" s="37" t="s">
        <v>487</v>
      </c>
      <c r="F71" s="37" t="s">
        <v>486</v>
      </c>
      <c r="G71" s="37" t="s">
        <v>17</v>
      </c>
      <c r="H71" s="37" t="s">
        <v>17</v>
      </c>
      <c r="I71" s="37" t="s">
        <v>17</v>
      </c>
      <c r="J71" s="37">
        <v>15.26</v>
      </c>
      <c r="K71" s="37">
        <v>4.3600000000000003</v>
      </c>
      <c r="L71" s="36">
        <v>1.0857142857142856</v>
      </c>
      <c r="M71" s="35" t="s">
        <v>485</v>
      </c>
    </row>
    <row r="72" spans="1:13" ht="33" x14ac:dyDescent="0.15">
      <c r="A72" s="40">
        <v>15</v>
      </c>
      <c r="B72" s="39" t="s">
        <v>484</v>
      </c>
      <c r="C72" s="38" t="s">
        <v>12</v>
      </c>
      <c r="D72" s="37" t="s">
        <v>450</v>
      </c>
      <c r="E72" s="37" t="s">
        <v>65</v>
      </c>
      <c r="F72" s="37" t="s">
        <v>281</v>
      </c>
      <c r="G72" s="37" t="s">
        <v>12</v>
      </c>
      <c r="H72" s="37" t="s">
        <v>12</v>
      </c>
      <c r="I72" s="37" t="s">
        <v>17</v>
      </c>
      <c r="J72" s="37">
        <v>6.45</v>
      </c>
      <c r="K72" s="37">
        <v>1.19</v>
      </c>
      <c r="L72" s="36">
        <v>0.23035714285714287</v>
      </c>
      <c r="M72" s="35" t="s">
        <v>412</v>
      </c>
    </row>
    <row r="73" spans="1:13" ht="33" x14ac:dyDescent="0.15">
      <c r="A73" s="41">
        <v>16</v>
      </c>
      <c r="B73" s="14" t="s">
        <v>483</v>
      </c>
      <c r="C73" s="38" t="s">
        <v>12</v>
      </c>
      <c r="D73" s="37" t="s">
        <v>468</v>
      </c>
      <c r="E73" s="37" t="s">
        <v>23</v>
      </c>
      <c r="F73" s="37" t="s">
        <v>267</v>
      </c>
      <c r="G73" s="37" t="s">
        <v>12</v>
      </c>
      <c r="H73" s="37" t="s">
        <v>12</v>
      </c>
      <c r="I73" s="37" t="s">
        <v>17</v>
      </c>
      <c r="J73" s="37">
        <v>17.72</v>
      </c>
      <c r="K73" s="37"/>
      <c r="L73" s="36">
        <v>0.28999999999999998</v>
      </c>
      <c r="M73" s="35" t="s">
        <v>482</v>
      </c>
    </row>
    <row r="74" spans="1:13" ht="49.5" x14ac:dyDescent="0.15">
      <c r="A74" s="41">
        <v>16</v>
      </c>
      <c r="B74" s="14" t="s">
        <v>469</v>
      </c>
      <c r="C74" s="38" t="s">
        <v>12</v>
      </c>
      <c r="D74" s="37" t="s">
        <v>468</v>
      </c>
      <c r="E74" s="37" t="s">
        <v>481</v>
      </c>
      <c r="F74" s="37" t="s">
        <v>480</v>
      </c>
      <c r="G74" s="37" t="s">
        <v>12</v>
      </c>
      <c r="H74" s="37" t="s">
        <v>12</v>
      </c>
      <c r="I74" s="37" t="s">
        <v>17</v>
      </c>
      <c r="J74" s="37">
        <v>17.72</v>
      </c>
      <c r="K74" s="37"/>
      <c r="L74" s="36">
        <v>0.37899999999999995</v>
      </c>
      <c r="M74" s="35" t="s">
        <v>479</v>
      </c>
    </row>
    <row r="75" spans="1:13" ht="33" x14ac:dyDescent="0.15">
      <c r="A75" s="41">
        <v>16</v>
      </c>
      <c r="B75" s="14" t="s">
        <v>469</v>
      </c>
      <c r="C75" s="38" t="s">
        <v>12</v>
      </c>
      <c r="D75" s="37" t="s">
        <v>468</v>
      </c>
      <c r="E75" s="37" t="s">
        <v>110</v>
      </c>
      <c r="F75" s="37" t="s">
        <v>308</v>
      </c>
      <c r="G75" s="37" t="s">
        <v>12</v>
      </c>
      <c r="H75" s="37" t="s">
        <v>12</v>
      </c>
      <c r="I75" s="37" t="s">
        <v>17</v>
      </c>
      <c r="J75" s="37">
        <v>17.72</v>
      </c>
      <c r="K75" s="37">
        <v>13.34</v>
      </c>
      <c r="L75" s="36">
        <v>0.46600000000000003</v>
      </c>
      <c r="M75" s="35" t="s">
        <v>478</v>
      </c>
    </row>
    <row r="76" spans="1:13" ht="33" x14ac:dyDescent="0.15">
      <c r="A76" s="41">
        <v>16</v>
      </c>
      <c r="B76" s="14" t="s">
        <v>469</v>
      </c>
      <c r="C76" s="38" t="s">
        <v>12</v>
      </c>
      <c r="D76" s="37" t="s">
        <v>468</v>
      </c>
      <c r="E76" s="37" t="s">
        <v>477</v>
      </c>
      <c r="F76" s="37" t="s">
        <v>476</v>
      </c>
      <c r="G76" s="37" t="s">
        <v>12</v>
      </c>
      <c r="H76" s="37" t="s">
        <v>12</v>
      </c>
      <c r="I76" s="37" t="s">
        <v>12</v>
      </c>
      <c r="J76" s="37">
        <v>17.72</v>
      </c>
      <c r="K76" s="37"/>
      <c r="L76" s="36">
        <v>0.47</v>
      </c>
      <c r="M76" s="35"/>
    </row>
    <row r="77" spans="1:13" ht="33" x14ac:dyDescent="0.15">
      <c r="A77" s="41">
        <v>16</v>
      </c>
      <c r="B77" s="14" t="s">
        <v>469</v>
      </c>
      <c r="C77" s="38" t="s">
        <v>12</v>
      </c>
      <c r="D77" s="37" t="s">
        <v>468</v>
      </c>
      <c r="E77" s="37" t="s">
        <v>475</v>
      </c>
      <c r="F77" s="37" t="s">
        <v>474</v>
      </c>
      <c r="G77" s="37" t="s">
        <v>12</v>
      </c>
      <c r="H77" s="37" t="s">
        <v>12</v>
      </c>
      <c r="I77" s="37" t="s">
        <v>12</v>
      </c>
      <c r="J77" s="37">
        <v>17.72</v>
      </c>
      <c r="K77" s="37"/>
      <c r="L77" s="36">
        <v>0.48</v>
      </c>
      <c r="M77" s="35"/>
    </row>
    <row r="78" spans="1:13" ht="33" x14ac:dyDescent="0.15">
      <c r="A78" s="41">
        <v>16</v>
      </c>
      <c r="B78" s="14" t="s">
        <v>469</v>
      </c>
      <c r="C78" s="38" t="s">
        <v>12</v>
      </c>
      <c r="D78" s="37" t="s">
        <v>468</v>
      </c>
      <c r="E78" s="37" t="s">
        <v>473</v>
      </c>
      <c r="F78" s="37" t="s">
        <v>472</v>
      </c>
      <c r="G78" s="37" t="s">
        <v>12</v>
      </c>
      <c r="H78" s="37" t="s">
        <v>12</v>
      </c>
      <c r="I78" s="37" t="s">
        <v>12</v>
      </c>
      <c r="J78" s="37">
        <v>17.72</v>
      </c>
      <c r="K78" s="37">
        <v>14.19</v>
      </c>
      <c r="L78" s="36">
        <v>0.54</v>
      </c>
      <c r="M78" s="35"/>
    </row>
    <row r="79" spans="1:13" ht="33" x14ac:dyDescent="0.15">
      <c r="A79" s="41">
        <v>16</v>
      </c>
      <c r="B79" s="14" t="s">
        <v>469</v>
      </c>
      <c r="C79" s="38" t="s">
        <v>12</v>
      </c>
      <c r="D79" s="37" t="s">
        <v>468</v>
      </c>
      <c r="E79" s="37" t="s">
        <v>471</v>
      </c>
      <c r="F79" s="37" t="s">
        <v>470</v>
      </c>
      <c r="G79" s="37" t="s">
        <v>12</v>
      </c>
      <c r="H79" s="37" t="s">
        <v>12</v>
      </c>
      <c r="I79" s="37" t="s">
        <v>12</v>
      </c>
      <c r="J79" s="37">
        <v>17.72</v>
      </c>
      <c r="K79" s="37"/>
      <c r="L79" s="36">
        <v>0.56000000000000005</v>
      </c>
      <c r="M79" s="35"/>
    </row>
    <row r="80" spans="1:13" ht="33" x14ac:dyDescent="0.15">
      <c r="A80" s="41">
        <v>16</v>
      </c>
      <c r="B80" s="14" t="s">
        <v>469</v>
      </c>
      <c r="C80" s="38" t="s">
        <v>12</v>
      </c>
      <c r="D80" s="37" t="s">
        <v>468</v>
      </c>
      <c r="E80" s="37" t="s">
        <v>27</v>
      </c>
      <c r="F80" s="37" t="s">
        <v>260</v>
      </c>
      <c r="G80" s="37" t="s">
        <v>17</v>
      </c>
      <c r="H80" s="37" t="s">
        <v>17</v>
      </c>
      <c r="I80" s="37" t="s">
        <v>12</v>
      </c>
      <c r="J80" s="37">
        <v>17.72</v>
      </c>
      <c r="K80" s="37">
        <v>16.27</v>
      </c>
      <c r="L80" s="36">
        <v>10.97</v>
      </c>
      <c r="M80" s="35"/>
    </row>
    <row r="81" spans="1:13" ht="33" x14ac:dyDescent="0.15">
      <c r="A81" s="40">
        <v>17</v>
      </c>
      <c r="B81" s="39" t="s">
        <v>467</v>
      </c>
      <c r="C81" s="38" t="s">
        <v>12</v>
      </c>
      <c r="D81" s="37" t="s">
        <v>35</v>
      </c>
      <c r="E81" s="37" t="s">
        <v>65</v>
      </c>
      <c r="F81" s="37" t="s">
        <v>281</v>
      </c>
      <c r="G81" s="37" t="s">
        <v>12</v>
      </c>
      <c r="H81" s="37" t="s">
        <v>12</v>
      </c>
      <c r="I81" s="37" t="s">
        <v>17</v>
      </c>
      <c r="J81" s="37">
        <v>14.7</v>
      </c>
      <c r="K81" s="37">
        <v>2.23</v>
      </c>
      <c r="L81" s="36">
        <v>1.05</v>
      </c>
      <c r="M81" s="35" t="s">
        <v>412</v>
      </c>
    </row>
    <row r="82" spans="1:13" ht="33" x14ac:dyDescent="0.15">
      <c r="A82" s="40">
        <v>18</v>
      </c>
      <c r="B82" s="39" t="s">
        <v>466</v>
      </c>
      <c r="C82" s="38" t="s">
        <v>12</v>
      </c>
      <c r="D82" s="37" t="s">
        <v>450</v>
      </c>
      <c r="E82" s="37" t="s">
        <v>200</v>
      </c>
      <c r="F82" s="37" t="s">
        <v>376</v>
      </c>
      <c r="G82" s="37" t="s">
        <v>12</v>
      </c>
      <c r="H82" s="37" t="s">
        <v>12</v>
      </c>
      <c r="I82" s="37" t="s">
        <v>17</v>
      </c>
      <c r="J82" s="37">
        <v>8.93</v>
      </c>
      <c r="K82" s="37">
        <v>1.07</v>
      </c>
      <c r="L82" s="36">
        <v>0.55812499999999998</v>
      </c>
      <c r="M82" s="35" t="s">
        <v>412</v>
      </c>
    </row>
    <row r="83" spans="1:13" ht="34.5" x14ac:dyDescent="0.15">
      <c r="A83" s="41">
        <v>19</v>
      </c>
      <c r="B83" s="145" t="s">
        <v>2183</v>
      </c>
      <c r="C83" s="38" t="s">
        <v>12</v>
      </c>
      <c r="D83" s="37" t="s">
        <v>461</v>
      </c>
      <c r="E83" s="37" t="s">
        <v>218</v>
      </c>
      <c r="F83" s="37" t="s">
        <v>338</v>
      </c>
      <c r="G83" s="37" t="s">
        <v>12</v>
      </c>
      <c r="H83" s="37" t="s">
        <v>12</v>
      </c>
      <c r="I83" s="37" t="s">
        <v>17</v>
      </c>
      <c r="J83" s="37">
        <v>72</v>
      </c>
      <c r="K83" s="37">
        <v>3.18</v>
      </c>
      <c r="L83" s="36">
        <v>2.3930000000000002</v>
      </c>
      <c r="M83" s="35" t="s">
        <v>465</v>
      </c>
    </row>
    <row r="84" spans="1:13" ht="34.5" x14ac:dyDescent="0.15">
      <c r="A84" s="41">
        <v>19</v>
      </c>
      <c r="B84" s="145" t="s">
        <v>2183</v>
      </c>
      <c r="C84" s="38" t="s">
        <v>12</v>
      </c>
      <c r="D84" s="37" t="s">
        <v>461</v>
      </c>
      <c r="E84" s="37" t="s">
        <v>464</v>
      </c>
      <c r="F84" s="37" t="s">
        <v>463</v>
      </c>
      <c r="G84" s="37" t="s">
        <v>12</v>
      </c>
      <c r="H84" s="37" t="s">
        <v>12</v>
      </c>
      <c r="I84" s="37" t="s">
        <v>17</v>
      </c>
      <c r="J84" s="37">
        <v>72</v>
      </c>
      <c r="K84" s="37"/>
      <c r="L84" s="36">
        <v>2.3966666666666669</v>
      </c>
      <c r="M84" s="35" t="s">
        <v>462</v>
      </c>
    </row>
    <row r="85" spans="1:13" ht="34.5" x14ac:dyDescent="0.15">
      <c r="A85" s="41">
        <v>19</v>
      </c>
      <c r="B85" s="145" t="s">
        <v>2183</v>
      </c>
      <c r="C85" s="38" t="s">
        <v>12</v>
      </c>
      <c r="D85" s="37" t="s">
        <v>461</v>
      </c>
      <c r="E85" s="37" t="s">
        <v>254</v>
      </c>
      <c r="F85" s="37" t="s">
        <v>348</v>
      </c>
      <c r="G85" s="37" t="s">
        <v>17</v>
      </c>
      <c r="H85" s="37" t="s">
        <v>17</v>
      </c>
      <c r="I85" s="37" t="s">
        <v>12</v>
      </c>
      <c r="J85" s="37">
        <v>72</v>
      </c>
      <c r="K85" s="37">
        <v>4.55</v>
      </c>
      <c r="L85" s="36">
        <v>3.83</v>
      </c>
      <c r="M85" s="35"/>
    </row>
    <row r="86" spans="1:13" ht="16.5" x14ac:dyDescent="0.15">
      <c r="A86" s="41">
        <v>20</v>
      </c>
      <c r="B86" s="14" t="s">
        <v>458</v>
      </c>
      <c r="C86" s="38" t="s">
        <v>12</v>
      </c>
      <c r="D86" s="37" t="s">
        <v>241</v>
      </c>
      <c r="E86" s="37" t="s">
        <v>14</v>
      </c>
      <c r="F86" s="37" t="s">
        <v>263</v>
      </c>
      <c r="G86" s="37" t="s">
        <v>12</v>
      </c>
      <c r="H86" s="37" t="s">
        <v>12</v>
      </c>
      <c r="I86" s="37" t="s">
        <v>17</v>
      </c>
      <c r="J86" s="37">
        <v>623.82000000000005</v>
      </c>
      <c r="K86" s="37">
        <v>15.04</v>
      </c>
      <c r="L86" s="36">
        <v>9.7731666666666666</v>
      </c>
      <c r="M86" s="35" t="s">
        <v>460</v>
      </c>
    </row>
    <row r="87" spans="1:13" ht="16.5" x14ac:dyDescent="0.15">
      <c r="A87" s="41">
        <v>20</v>
      </c>
      <c r="B87" s="14" t="s">
        <v>458</v>
      </c>
      <c r="C87" s="38" t="s">
        <v>12</v>
      </c>
      <c r="D87" s="37" t="s">
        <v>241</v>
      </c>
      <c r="E87" s="37" t="s">
        <v>67</v>
      </c>
      <c r="F87" s="37" t="s">
        <v>282</v>
      </c>
      <c r="G87" s="37" t="s">
        <v>12</v>
      </c>
      <c r="H87" s="37" t="s">
        <v>12</v>
      </c>
      <c r="I87" s="37" t="s">
        <v>17</v>
      </c>
      <c r="J87" s="37">
        <v>623.82000000000005</v>
      </c>
      <c r="K87" s="37">
        <v>18.91</v>
      </c>
      <c r="L87" s="36">
        <v>10.383333333333333</v>
      </c>
      <c r="M87" s="35" t="s">
        <v>459</v>
      </c>
    </row>
    <row r="88" spans="1:13" ht="16.5" x14ac:dyDescent="0.15">
      <c r="A88" s="41">
        <v>20</v>
      </c>
      <c r="B88" s="14" t="s">
        <v>458</v>
      </c>
      <c r="C88" s="38" t="s">
        <v>12</v>
      </c>
      <c r="D88" s="37" t="s">
        <v>241</v>
      </c>
      <c r="E88" s="37" t="s">
        <v>457</v>
      </c>
      <c r="F88" s="37" t="s">
        <v>456</v>
      </c>
      <c r="G88" s="37" t="s">
        <v>17</v>
      </c>
      <c r="H88" s="37" t="s">
        <v>17</v>
      </c>
      <c r="I88" s="37" t="s">
        <v>12</v>
      </c>
      <c r="J88" s="37">
        <v>623.82000000000005</v>
      </c>
      <c r="K88" s="37">
        <v>183.29</v>
      </c>
      <c r="L88" s="36">
        <v>119.7</v>
      </c>
      <c r="M88" s="35"/>
    </row>
    <row r="89" spans="1:13" ht="49.5" x14ac:dyDescent="0.15">
      <c r="A89" s="41">
        <v>21</v>
      </c>
      <c r="B89" s="14" t="s">
        <v>455</v>
      </c>
      <c r="C89" s="38" t="s">
        <v>12</v>
      </c>
      <c r="D89" s="37" t="s">
        <v>450</v>
      </c>
      <c r="E89" s="43" t="s">
        <v>454</v>
      </c>
      <c r="F89" s="37" t="s">
        <v>453</v>
      </c>
      <c r="G89" s="37" t="s">
        <v>12</v>
      </c>
      <c r="H89" s="37" t="s">
        <v>12</v>
      </c>
      <c r="I89" s="37" t="s">
        <v>17</v>
      </c>
      <c r="J89" s="37">
        <v>19.38</v>
      </c>
      <c r="K89" s="37"/>
      <c r="L89" s="36">
        <v>3.7920000000000003</v>
      </c>
      <c r="M89" s="35" t="s">
        <v>452</v>
      </c>
    </row>
    <row r="90" spans="1:13" ht="16.5" x14ac:dyDescent="0.15">
      <c r="A90" s="41">
        <v>21</v>
      </c>
      <c r="B90" s="14" t="s">
        <v>451</v>
      </c>
      <c r="C90" s="38" t="s">
        <v>12</v>
      </c>
      <c r="D90" s="37" t="s">
        <v>450</v>
      </c>
      <c r="E90" s="37" t="s">
        <v>221</v>
      </c>
      <c r="F90" s="37" t="s">
        <v>339</v>
      </c>
      <c r="G90" s="37" t="s">
        <v>17</v>
      </c>
      <c r="H90" s="37" t="s">
        <v>17</v>
      </c>
      <c r="I90" s="37" t="s">
        <v>17</v>
      </c>
      <c r="J90" s="37">
        <v>19.38</v>
      </c>
      <c r="K90" s="37">
        <v>6.92</v>
      </c>
      <c r="L90" s="36">
        <v>3.8759999999999999</v>
      </c>
      <c r="M90" s="35" t="s">
        <v>449</v>
      </c>
    </row>
    <row r="91" spans="1:13" ht="16.5" x14ac:dyDescent="0.15">
      <c r="A91" s="41">
        <v>22</v>
      </c>
      <c r="B91" s="14" t="s">
        <v>448</v>
      </c>
      <c r="C91" s="38" t="s">
        <v>12</v>
      </c>
      <c r="D91" s="37" t="s">
        <v>429</v>
      </c>
      <c r="E91" s="37" t="s">
        <v>144</v>
      </c>
      <c r="F91" s="37" t="s">
        <v>317</v>
      </c>
      <c r="G91" s="37" t="s">
        <v>12</v>
      </c>
      <c r="H91" s="37" t="s">
        <v>12</v>
      </c>
      <c r="I91" s="37" t="s">
        <v>17</v>
      </c>
      <c r="J91" s="37">
        <v>10.199999999999999</v>
      </c>
      <c r="K91" s="37">
        <v>1</v>
      </c>
      <c r="L91" s="36">
        <v>0.27733333333333332</v>
      </c>
      <c r="M91" s="35" t="s">
        <v>447</v>
      </c>
    </row>
    <row r="92" spans="1:13" ht="16.5" x14ac:dyDescent="0.15">
      <c r="A92" s="41">
        <v>22</v>
      </c>
      <c r="B92" s="14" t="s">
        <v>430</v>
      </c>
      <c r="C92" s="38" t="s">
        <v>12</v>
      </c>
      <c r="D92" s="37" t="s">
        <v>429</v>
      </c>
      <c r="E92" s="37" t="s">
        <v>446</v>
      </c>
      <c r="F92" s="37" t="s">
        <v>445</v>
      </c>
      <c r="G92" s="37" t="s">
        <v>12</v>
      </c>
      <c r="H92" s="37" t="s">
        <v>12</v>
      </c>
      <c r="I92" s="37" t="s">
        <v>17</v>
      </c>
      <c r="J92" s="37">
        <v>10.199999999999999</v>
      </c>
      <c r="K92" s="37">
        <v>1.76</v>
      </c>
      <c r="L92" s="36">
        <v>0.3</v>
      </c>
      <c r="M92" s="35" t="s">
        <v>444</v>
      </c>
    </row>
    <row r="93" spans="1:13" ht="16.5" x14ac:dyDescent="0.15">
      <c r="A93" s="41">
        <v>22</v>
      </c>
      <c r="B93" s="14" t="s">
        <v>430</v>
      </c>
      <c r="C93" s="38" t="s">
        <v>12</v>
      </c>
      <c r="D93" s="37" t="s">
        <v>429</v>
      </c>
      <c r="E93" s="37" t="s">
        <v>443</v>
      </c>
      <c r="F93" s="37" t="s">
        <v>442</v>
      </c>
      <c r="G93" s="37" t="s">
        <v>12</v>
      </c>
      <c r="H93" s="37" t="s">
        <v>12</v>
      </c>
      <c r="I93" s="37" t="s">
        <v>17</v>
      </c>
      <c r="J93" s="37">
        <v>10.199999999999999</v>
      </c>
      <c r="K93" s="37">
        <v>0.68</v>
      </c>
      <c r="L93" s="36">
        <v>0.32916666666666666</v>
      </c>
      <c r="M93" s="35" t="s">
        <v>441</v>
      </c>
    </row>
    <row r="94" spans="1:13" ht="16.5" x14ac:dyDescent="0.15">
      <c r="A94" s="41">
        <v>22</v>
      </c>
      <c r="B94" s="14" t="s">
        <v>430</v>
      </c>
      <c r="C94" s="38" t="s">
        <v>12</v>
      </c>
      <c r="D94" s="37" t="s">
        <v>429</v>
      </c>
      <c r="E94" s="37" t="s">
        <v>440</v>
      </c>
      <c r="F94" s="37" t="s">
        <v>276</v>
      </c>
      <c r="G94" s="37" t="s">
        <v>12</v>
      </c>
      <c r="H94" s="37" t="s">
        <v>12</v>
      </c>
      <c r="I94" s="37" t="s">
        <v>12</v>
      </c>
      <c r="J94" s="37">
        <v>10.199999999999999</v>
      </c>
      <c r="K94" s="37">
        <v>0.85</v>
      </c>
      <c r="L94" s="36">
        <v>0.4</v>
      </c>
      <c r="M94" s="35"/>
    </row>
    <row r="95" spans="1:13" ht="16.5" x14ac:dyDescent="0.15">
      <c r="A95" s="41">
        <v>22</v>
      </c>
      <c r="B95" s="14" t="s">
        <v>430</v>
      </c>
      <c r="C95" s="38" t="s">
        <v>12</v>
      </c>
      <c r="D95" s="37" t="s">
        <v>429</v>
      </c>
      <c r="E95" s="37" t="s">
        <v>439</v>
      </c>
      <c r="F95" s="37" t="s">
        <v>438</v>
      </c>
      <c r="G95" s="37" t="s">
        <v>12</v>
      </c>
      <c r="H95" s="37" t="s">
        <v>12</v>
      </c>
      <c r="I95" s="37" t="s">
        <v>12</v>
      </c>
      <c r="J95" s="37">
        <v>10.199999999999999</v>
      </c>
      <c r="K95" s="37">
        <v>0.78</v>
      </c>
      <c r="L95" s="36">
        <v>0.64</v>
      </c>
      <c r="M95" s="35"/>
    </row>
    <row r="96" spans="1:13" ht="16.5" x14ac:dyDescent="0.15">
      <c r="A96" s="41">
        <v>22</v>
      </c>
      <c r="B96" s="14" t="s">
        <v>430</v>
      </c>
      <c r="C96" s="38" t="s">
        <v>12</v>
      </c>
      <c r="D96" s="37" t="s">
        <v>429</v>
      </c>
      <c r="E96" s="37" t="s">
        <v>437</v>
      </c>
      <c r="F96" s="37" t="s">
        <v>436</v>
      </c>
      <c r="G96" s="37" t="s">
        <v>12</v>
      </c>
      <c r="H96" s="37" t="s">
        <v>12</v>
      </c>
      <c r="I96" s="37" t="s">
        <v>12</v>
      </c>
      <c r="J96" s="37">
        <v>10.199999999999999</v>
      </c>
      <c r="K96" s="37">
        <v>0.66</v>
      </c>
      <c r="L96" s="36">
        <v>0.37</v>
      </c>
      <c r="M96" s="35"/>
    </row>
    <row r="97" spans="1:13" ht="16.5" x14ac:dyDescent="0.15">
      <c r="A97" s="41">
        <v>22</v>
      </c>
      <c r="B97" s="14" t="s">
        <v>430</v>
      </c>
      <c r="C97" s="38" t="s">
        <v>12</v>
      </c>
      <c r="D97" s="37" t="s">
        <v>429</v>
      </c>
      <c r="E97" s="37" t="s">
        <v>435</v>
      </c>
      <c r="F97" s="37" t="s">
        <v>434</v>
      </c>
      <c r="G97" s="37" t="s">
        <v>12</v>
      </c>
      <c r="H97" s="37" t="s">
        <v>12</v>
      </c>
      <c r="I97" s="37" t="s">
        <v>12</v>
      </c>
      <c r="J97" s="37">
        <v>10.199999999999999</v>
      </c>
      <c r="K97" s="37">
        <v>0.4</v>
      </c>
      <c r="L97" s="36">
        <v>0.48</v>
      </c>
      <c r="M97" s="35"/>
    </row>
    <row r="98" spans="1:13" ht="16.5" x14ac:dyDescent="0.15">
      <c r="A98" s="41">
        <v>22</v>
      </c>
      <c r="B98" s="14" t="s">
        <v>430</v>
      </c>
      <c r="C98" s="38" t="s">
        <v>12</v>
      </c>
      <c r="D98" s="37" t="s">
        <v>429</v>
      </c>
      <c r="E98" s="37" t="s">
        <v>433</v>
      </c>
      <c r="F98" s="37" t="s">
        <v>432</v>
      </c>
      <c r="G98" s="37" t="s">
        <v>12</v>
      </c>
      <c r="H98" s="37" t="s">
        <v>12</v>
      </c>
      <c r="I98" s="37" t="s">
        <v>12</v>
      </c>
      <c r="J98" s="37">
        <v>10.199999999999999</v>
      </c>
      <c r="K98" s="37">
        <v>0.52</v>
      </c>
      <c r="L98" s="36">
        <v>0.36</v>
      </c>
      <c r="M98" s="35"/>
    </row>
    <row r="99" spans="1:13" ht="16.5" x14ac:dyDescent="0.15">
      <c r="A99" s="41">
        <v>22</v>
      </c>
      <c r="B99" s="14" t="s">
        <v>430</v>
      </c>
      <c r="C99" s="38" t="s">
        <v>12</v>
      </c>
      <c r="D99" s="37" t="s">
        <v>429</v>
      </c>
      <c r="E99" s="37" t="s">
        <v>431</v>
      </c>
      <c r="F99" s="37" t="s">
        <v>268</v>
      </c>
      <c r="G99" s="37" t="s">
        <v>12</v>
      </c>
      <c r="H99" s="37" t="s">
        <v>12</v>
      </c>
      <c r="I99" s="37" t="s">
        <v>12</v>
      </c>
      <c r="J99" s="37">
        <v>10.199999999999999</v>
      </c>
      <c r="K99" s="37">
        <v>0.81</v>
      </c>
      <c r="L99" s="36">
        <v>0.35</v>
      </c>
      <c r="M99" s="35"/>
    </row>
    <row r="100" spans="1:13" ht="16.5" x14ac:dyDescent="0.15">
      <c r="A100" s="41">
        <v>22</v>
      </c>
      <c r="B100" s="14" t="s">
        <v>430</v>
      </c>
      <c r="C100" s="38" t="s">
        <v>12</v>
      </c>
      <c r="D100" s="37" t="s">
        <v>429</v>
      </c>
      <c r="E100" s="37" t="s">
        <v>146</v>
      </c>
      <c r="F100" s="37" t="s">
        <v>318</v>
      </c>
      <c r="G100" s="37" t="s">
        <v>17</v>
      </c>
      <c r="H100" s="37" t="s">
        <v>17</v>
      </c>
      <c r="I100" s="37" t="s">
        <v>12</v>
      </c>
      <c r="J100" s="37">
        <v>10.199999999999999</v>
      </c>
      <c r="K100" s="37">
        <v>1.83</v>
      </c>
      <c r="L100" s="36">
        <v>1.44</v>
      </c>
      <c r="M100" s="35"/>
    </row>
    <row r="101" spans="1:13" ht="16.5" x14ac:dyDescent="0.15">
      <c r="A101" s="41">
        <v>23</v>
      </c>
      <c r="B101" s="39" t="s">
        <v>425</v>
      </c>
      <c r="C101" s="38" t="s">
        <v>17</v>
      </c>
      <c r="D101" s="37" t="s">
        <v>241</v>
      </c>
      <c r="E101" s="37" t="s">
        <v>428</v>
      </c>
      <c r="F101" s="37" t="s">
        <v>427</v>
      </c>
      <c r="G101" s="37" t="s">
        <v>12</v>
      </c>
      <c r="H101" s="37" t="s">
        <v>12</v>
      </c>
      <c r="I101" s="37" t="s">
        <v>17</v>
      </c>
      <c r="J101" s="37">
        <v>2776.97</v>
      </c>
      <c r="K101" s="37"/>
      <c r="L101" s="36">
        <v>798</v>
      </c>
      <c r="M101" s="35" t="s">
        <v>426</v>
      </c>
    </row>
    <row r="102" spans="1:13" ht="16.5" x14ac:dyDescent="0.15">
      <c r="A102" s="41">
        <v>23</v>
      </c>
      <c r="B102" s="39" t="s">
        <v>425</v>
      </c>
      <c r="C102" s="38" t="s">
        <v>17</v>
      </c>
      <c r="D102" s="37" t="s">
        <v>241</v>
      </c>
      <c r="E102" s="42" t="s">
        <v>198</v>
      </c>
      <c r="F102" s="37" t="s">
        <v>334</v>
      </c>
      <c r="G102" s="37" t="s">
        <v>17</v>
      </c>
      <c r="H102" s="37" t="s">
        <v>17</v>
      </c>
      <c r="I102" s="37" t="s">
        <v>17</v>
      </c>
      <c r="J102" s="37">
        <v>2776.97</v>
      </c>
      <c r="K102" s="37">
        <v>3322</v>
      </c>
      <c r="L102" s="36">
        <v>809</v>
      </c>
      <c r="M102" s="35" t="s">
        <v>424</v>
      </c>
    </row>
    <row r="103" spans="1:13" ht="33" x14ac:dyDescent="0.15">
      <c r="A103" s="41">
        <v>24</v>
      </c>
      <c r="B103" s="14" t="s">
        <v>423</v>
      </c>
      <c r="C103" s="38" t="s">
        <v>12</v>
      </c>
      <c r="D103" s="37" t="s">
        <v>418</v>
      </c>
      <c r="E103" s="37" t="s">
        <v>422</v>
      </c>
      <c r="F103" s="37" t="s">
        <v>421</v>
      </c>
      <c r="G103" s="37" t="s">
        <v>12</v>
      </c>
      <c r="H103" s="37" t="s">
        <v>12</v>
      </c>
      <c r="I103" s="37" t="s">
        <v>17</v>
      </c>
      <c r="J103" s="37">
        <v>109.75</v>
      </c>
      <c r="K103" s="37">
        <v>63.7</v>
      </c>
      <c r="L103" s="36">
        <v>21.880000000000003</v>
      </c>
      <c r="M103" s="35" t="s">
        <v>420</v>
      </c>
    </row>
    <row r="104" spans="1:13" ht="33" x14ac:dyDescent="0.15">
      <c r="A104" s="41">
        <v>24</v>
      </c>
      <c r="B104" s="14" t="s">
        <v>419</v>
      </c>
      <c r="C104" s="38" t="s">
        <v>12</v>
      </c>
      <c r="D104" s="37" t="s">
        <v>418</v>
      </c>
      <c r="E104" s="37" t="s">
        <v>417</v>
      </c>
      <c r="F104" s="37" t="s">
        <v>416</v>
      </c>
      <c r="G104" s="37" t="s">
        <v>12</v>
      </c>
      <c r="H104" s="37" t="s">
        <v>12</v>
      </c>
      <c r="I104" s="37" t="s">
        <v>17</v>
      </c>
      <c r="J104" s="37">
        <v>109.75</v>
      </c>
      <c r="K104" s="37"/>
      <c r="L104" s="36">
        <v>21.95</v>
      </c>
      <c r="M104" s="35" t="s">
        <v>415</v>
      </c>
    </row>
    <row r="105" spans="1:13" ht="33" x14ac:dyDescent="0.15">
      <c r="A105" s="40">
        <v>25</v>
      </c>
      <c r="B105" s="39" t="s">
        <v>414</v>
      </c>
      <c r="C105" s="38" t="s">
        <v>12</v>
      </c>
      <c r="D105" s="37" t="s">
        <v>413</v>
      </c>
      <c r="E105" s="37" t="s">
        <v>107</v>
      </c>
      <c r="F105" s="37" t="s">
        <v>376</v>
      </c>
      <c r="G105" s="37" t="s">
        <v>12</v>
      </c>
      <c r="H105" s="37" t="s">
        <v>12</v>
      </c>
      <c r="I105" s="37" t="s">
        <v>17</v>
      </c>
      <c r="J105" s="37">
        <v>532</v>
      </c>
      <c r="K105" s="37"/>
      <c r="L105" s="36">
        <v>133</v>
      </c>
      <c r="M105" s="35" t="s">
        <v>412</v>
      </c>
    </row>
    <row r="106" spans="1:13" ht="16.5" customHeight="1" x14ac:dyDescent="0.15">
      <c r="A106" s="34"/>
    </row>
    <row r="107" spans="1:13" ht="16.5" customHeight="1" x14ac:dyDescent="0.15">
      <c r="A107" s="34"/>
    </row>
    <row r="108" spans="1:13" ht="16.5" customHeight="1" x14ac:dyDescent="0.15"/>
    <row r="109" spans="1:13" ht="16.5" customHeight="1" x14ac:dyDescent="0.15">
      <c r="A109" s="34"/>
    </row>
    <row r="110" spans="1:13" ht="16.5" customHeight="1" x14ac:dyDescent="0.15">
      <c r="A110" s="34"/>
    </row>
    <row r="111" spans="1:13" ht="16.5" customHeight="1" x14ac:dyDescent="0.15">
      <c r="A111" s="34"/>
    </row>
    <row r="112" spans="1:13" ht="16.5" customHeight="1" x14ac:dyDescent="0.15">
      <c r="A112" s="31"/>
    </row>
    <row r="113" spans="1:1" ht="16.5" customHeight="1" x14ac:dyDescent="0.15">
      <c r="A113" s="31"/>
    </row>
    <row r="114" spans="1:1" ht="16.5" customHeight="1" x14ac:dyDescent="0.15">
      <c r="A114" s="30"/>
    </row>
    <row r="115" spans="1:1" ht="16.5" customHeight="1" x14ac:dyDescent="0.15"/>
    <row r="116" spans="1:1" ht="16.5" customHeight="1" x14ac:dyDescent="0.15">
      <c r="A116" s="32"/>
    </row>
    <row r="117" spans="1:1" ht="16.5" customHeight="1" x14ac:dyDescent="0.15">
      <c r="A117" s="31"/>
    </row>
    <row r="118" spans="1:1" ht="16.5" customHeight="1" x14ac:dyDescent="0.15">
      <c r="A118" s="31"/>
    </row>
    <row r="119" spans="1:1" ht="16.5" customHeight="1" x14ac:dyDescent="0.15">
      <c r="A119" s="31"/>
    </row>
    <row r="120" spans="1:1" ht="16.5" customHeight="1" x14ac:dyDescent="0.15">
      <c r="A120" s="31"/>
    </row>
    <row r="121" spans="1:1" ht="16.5" customHeight="1" x14ac:dyDescent="0.15">
      <c r="A121" s="30"/>
    </row>
    <row r="122" spans="1:1" ht="16.5" customHeight="1" x14ac:dyDescent="0.15"/>
    <row r="123" spans="1:1" ht="16.5" customHeight="1" x14ac:dyDescent="0.15">
      <c r="A123" s="32"/>
    </row>
    <row r="124" spans="1:1" ht="16.5" customHeight="1" x14ac:dyDescent="0.15">
      <c r="A124" s="31"/>
    </row>
    <row r="125" spans="1:1" ht="16.5" customHeight="1" x14ac:dyDescent="0.15">
      <c r="A125" s="31"/>
    </row>
    <row r="126" spans="1:1" ht="16.5" customHeight="1" x14ac:dyDescent="0.15">
      <c r="A126" s="30"/>
    </row>
    <row r="127" spans="1:1" ht="16.5" customHeight="1" x14ac:dyDescent="0.15"/>
    <row r="128" spans="1:1" ht="16.5" customHeight="1" x14ac:dyDescent="0.15">
      <c r="A128" s="32"/>
    </row>
    <row r="129" spans="1:1" ht="16.5" customHeight="1" x14ac:dyDescent="0.15">
      <c r="A129" s="31"/>
    </row>
    <row r="130" spans="1:1" ht="16.5" customHeight="1" x14ac:dyDescent="0.15">
      <c r="A130" s="31"/>
    </row>
    <row r="131" spans="1:1" ht="16.5" customHeight="1" x14ac:dyDescent="0.15"/>
    <row r="132" spans="1:1" ht="16.5" customHeight="1" x14ac:dyDescent="0.15">
      <c r="A132" s="32"/>
    </row>
    <row r="133" spans="1:1" ht="16.5" customHeight="1" x14ac:dyDescent="0.15">
      <c r="A133" s="31"/>
    </row>
    <row r="134" spans="1:1" ht="16.5" customHeight="1" x14ac:dyDescent="0.15">
      <c r="A134" s="31"/>
    </row>
    <row r="135" spans="1:1" ht="16.5" customHeight="1" x14ac:dyDescent="0.15">
      <c r="A135" s="31"/>
    </row>
    <row r="136" spans="1:1" ht="16.5" customHeight="1" x14ac:dyDescent="0.15">
      <c r="A136" s="31"/>
    </row>
    <row r="137" spans="1:1" ht="16.5" customHeight="1" x14ac:dyDescent="0.15">
      <c r="A137" s="31"/>
    </row>
    <row r="138" spans="1:1" ht="16.5" customHeight="1" x14ac:dyDescent="0.15">
      <c r="A138" s="30"/>
    </row>
    <row r="139" spans="1:1" ht="16.5" customHeight="1" x14ac:dyDescent="0.15"/>
    <row r="140" spans="1:1" ht="16.5" customHeight="1" x14ac:dyDescent="0.15">
      <c r="A140" s="32"/>
    </row>
    <row r="141" spans="1:1" ht="16.5" customHeight="1" x14ac:dyDescent="0.15">
      <c r="A141" s="31"/>
    </row>
    <row r="142" spans="1:1" ht="16.5" customHeight="1" x14ac:dyDescent="0.15">
      <c r="A142" s="31"/>
    </row>
    <row r="143" spans="1:1" ht="16.5" customHeight="1" x14ac:dyDescent="0.15">
      <c r="A143" s="31"/>
    </row>
    <row r="144" spans="1:1" ht="16.5" customHeight="1" x14ac:dyDescent="0.15"/>
    <row r="145" spans="1:1" ht="16.5" customHeight="1" x14ac:dyDescent="0.15">
      <c r="A145" s="32"/>
    </row>
    <row r="146" spans="1:1" ht="16.5" customHeight="1" x14ac:dyDescent="0.15">
      <c r="A146" s="31"/>
    </row>
    <row r="147" spans="1:1" ht="16.5" customHeight="1" x14ac:dyDescent="0.15">
      <c r="A147" s="31"/>
    </row>
    <row r="148" spans="1:1" ht="16.5" customHeight="1" x14ac:dyDescent="0.15">
      <c r="A148" s="31"/>
    </row>
    <row r="149" spans="1:1" ht="16.5" customHeight="1" x14ac:dyDescent="0.15">
      <c r="A149" s="30"/>
    </row>
    <row r="150" spans="1:1" ht="16.5" customHeight="1" x14ac:dyDescent="0.15"/>
    <row r="151" spans="1:1" ht="16.5" customHeight="1" x14ac:dyDescent="0.15">
      <c r="A151" s="32"/>
    </row>
    <row r="152" spans="1:1" ht="16.5" customHeight="1" x14ac:dyDescent="0.15">
      <c r="A152" s="31"/>
    </row>
    <row r="153" spans="1:1" ht="16.5" customHeight="1" x14ac:dyDescent="0.15">
      <c r="A153" s="31"/>
    </row>
    <row r="154" spans="1:1" ht="16.5" customHeight="1" x14ac:dyDescent="0.15">
      <c r="A154" s="30"/>
    </row>
    <row r="155" spans="1:1" ht="16.5" customHeight="1" x14ac:dyDescent="0.15"/>
    <row r="156" spans="1:1" ht="16.5" customHeight="1" x14ac:dyDescent="0.15">
      <c r="A156" s="32"/>
    </row>
    <row r="157" spans="1:1" ht="16.5" customHeight="1" x14ac:dyDescent="0.15">
      <c r="A157" s="33"/>
    </row>
    <row r="158" spans="1:1" ht="16.5" customHeight="1" x14ac:dyDescent="0.15"/>
    <row r="159" spans="1:1" ht="16.5" customHeight="1" x14ac:dyDescent="0.15">
      <c r="A159" s="32"/>
    </row>
    <row r="160" spans="1:1" ht="16.5" customHeight="1" x14ac:dyDescent="0.15">
      <c r="A160" s="31"/>
    </row>
    <row r="161" spans="1:1" ht="16.5" customHeight="1" x14ac:dyDescent="0.15">
      <c r="A161" s="31"/>
    </row>
    <row r="162" spans="1:1" ht="16.5" customHeight="1" x14ac:dyDescent="0.15"/>
    <row r="163" spans="1:1" ht="16.5" customHeight="1" x14ac:dyDescent="0.15">
      <c r="A163" s="32"/>
    </row>
    <row r="164" spans="1:1" ht="16.5" customHeight="1" x14ac:dyDescent="0.15"/>
    <row r="165" spans="1:1" ht="16.5" customHeight="1" x14ac:dyDescent="0.15">
      <c r="A165" s="31"/>
    </row>
    <row r="166" spans="1:1" ht="16.5" customHeight="1" x14ac:dyDescent="0.15">
      <c r="A166" s="31"/>
    </row>
    <row r="167" spans="1:1" ht="16.5" customHeight="1" x14ac:dyDescent="0.15">
      <c r="A167" s="30"/>
    </row>
    <row r="168" spans="1:1" ht="16.5" customHeight="1" x14ac:dyDescent="0.15"/>
    <row r="169" spans="1:1" ht="16.5" customHeight="1" x14ac:dyDescent="0.15">
      <c r="A169" s="32"/>
    </row>
    <row r="170" spans="1:1" ht="16.5" customHeight="1" x14ac:dyDescent="0.15">
      <c r="A170" s="31"/>
    </row>
    <row r="171" spans="1:1" ht="16.5" customHeight="1" x14ac:dyDescent="0.15">
      <c r="A171" s="30"/>
    </row>
    <row r="172" spans="1:1" ht="16.5" customHeight="1" x14ac:dyDescent="0.15">
      <c r="A172" s="30"/>
    </row>
    <row r="173" spans="1:1" ht="16.5" customHeight="1" x14ac:dyDescent="0.15"/>
    <row r="174" spans="1:1" ht="16.5" customHeight="1" x14ac:dyDescent="0.15">
      <c r="A174" s="32"/>
    </row>
    <row r="175" spans="1:1" ht="16.5" customHeight="1" x14ac:dyDescent="0.15">
      <c r="A175" s="31"/>
    </row>
    <row r="176" spans="1:1" ht="16.5" customHeight="1" x14ac:dyDescent="0.15">
      <c r="A176" s="31"/>
    </row>
    <row r="177" spans="1:1" ht="16.5" customHeight="1" x14ac:dyDescent="0.15">
      <c r="A177" s="31"/>
    </row>
    <row r="178" spans="1:1" ht="16.5" customHeight="1" x14ac:dyDescent="0.15">
      <c r="A178" s="30"/>
    </row>
    <row r="179" spans="1:1" ht="16.5" customHeight="1" x14ac:dyDescent="0.15"/>
    <row r="180" spans="1:1" ht="16.5" customHeight="1" x14ac:dyDescent="0.15">
      <c r="A180" s="32"/>
    </row>
    <row r="181" spans="1:1" ht="16.5" customHeight="1" x14ac:dyDescent="0.15">
      <c r="A181" s="31"/>
    </row>
    <row r="182" spans="1:1" ht="16.5" customHeight="1" x14ac:dyDescent="0.15">
      <c r="A182" s="31"/>
    </row>
    <row r="183" spans="1:1" ht="16.5" customHeight="1" x14ac:dyDescent="0.15">
      <c r="A183" s="30"/>
    </row>
    <row r="184" spans="1:1" ht="16.5" customHeight="1" x14ac:dyDescent="0.15"/>
    <row r="185" spans="1:1" ht="16.5" customHeight="1" x14ac:dyDescent="0.15">
      <c r="A185" s="32"/>
    </row>
    <row r="186" spans="1:1" ht="16.5" customHeight="1" x14ac:dyDescent="0.15">
      <c r="A186" s="31"/>
    </row>
    <row r="187" spans="1:1" ht="16.5" customHeight="1" x14ac:dyDescent="0.15">
      <c r="A187" s="31"/>
    </row>
    <row r="188" spans="1:1" ht="16.5" customHeight="1" x14ac:dyDescent="0.15">
      <c r="A188" s="31"/>
    </row>
    <row r="189" spans="1:1" ht="16.5" customHeight="1" x14ac:dyDescent="0.15">
      <c r="A189" s="31"/>
    </row>
    <row r="190" spans="1:1" ht="16.5" customHeight="1" x14ac:dyDescent="0.15"/>
    <row r="191" spans="1:1" ht="16.5" customHeight="1" x14ac:dyDescent="0.15">
      <c r="A191" s="32"/>
    </row>
    <row r="192" spans="1:1" ht="16.5" customHeight="1" x14ac:dyDescent="0.15"/>
    <row r="193" spans="1:1" ht="16.5" customHeight="1" x14ac:dyDescent="0.15">
      <c r="A193" s="31"/>
    </row>
    <row r="194" spans="1:1" ht="16.5" customHeight="1" x14ac:dyDescent="0.15">
      <c r="A194" s="31"/>
    </row>
    <row r="195" spans="1:1" ht="16.5" customHeight="1" x14ac:dyDescent="0.15">
      <c r="A195" s="31"/>
    </row>
    <row r="196" spans="1:1" ht="16.5" customHeight="1" x14ac:dyDescent="0.15">
      <c r="A196" s="31"/>
    </row>
    <row r="197" spans="1:1" ht="16.5" customHeight="1" x14ac:dyDescent="0.15">
      <c r="A197" s="31"/>
    </row>
    <row r="198" spans="1:1" ht="16.5" customHeight="1" x14ac:dyDescent="0.15">
      <c r="A198" s="30"/>
    </row>
    <row r="199" spans="1:1" ht="16.5" customHeight="1" x14ac:dyDescent="0.15"/>
    <row r="200" spans="1:1" ht="16.5" customHeight="1" x14ac:dyDescent="0.15">
      <c r="A200" s="32"/>
    </row>
    <row r="201" spans="1:1" ht="16.5" customHeight="1" x14ac:dyDescent="0.15"/>
    <row r="202" spans="1:1" ht="16.5" customHeight="1" x14ac:dyDescent="0.15">
      <c r="A202" s="31"/>
    </row>
    <row r="203" spans="1:1" ht="16.5" customHeight="1" x14ac:dyDescent="0.15">
      <c r="A203" s="31"/>
    </row>
    <row r="204" spans="1:1" ht="16.5" customHeight="1" x14ac:dyDescent="0.15">
      <c r="A204" s="31"/>
    </row>
    <row r="205" spans="1:1" ht="16.5" customHeight="1" x14ac:dyDescent="0.15">
      <c r="A205" s="30"/>
    </row>
    <row r="206" spans="1:1" ht="16.5" customHeight="1" x14ac:dyDescent="0.15"/>
    <row r="207" spans="1:1" ht="16.5" customHeight="1" x14ac:dyDescent="0.15">
      <c r="A207" s="32"/>
    </row>
    <row r="208" spans="1:1" ht="16.5" customHeight="1" x14ac:dyDescent="0.15">
      <c r="A208" s="31"/>
    </row>
    <row r="209" spans="1:1" ht="16.5" customHeight="1" x14ac:dyDescent="0.15">
      <c r="A209" s="31"/>
    </row>
    <row r="210" spans="1:1" ht="16.5" customHeight="1" x14ac:dyDescent="0.15">
      <c r="A210" s="31"/>
    </row>
    <row r="211" spans="1:1" ht="16.5" customHeight="1" x14ac:dyDescent="0.15">
      <c r="A211" s="31"/>
    </row>
    <row r="212" spans="1:1" ht="16.5" customHeight="1" x14ac:dyDescent="0.15">
      <c r="A212" s="31"/>
    </row>
    <row r="213" spans="1:1" ht="16.5" customHeight="1" x14ac:dyDescent="0.15">
      <c r="A213" s="30"/>
    </row>
    <row r="214" spans="1:1" ht="16.5" customHeight="1" x14ac:dyDescent="0.15">
      <c r="A214" s="30"/>
    </row>
  </sheetData>
  <autoFilter ref="A3:O105" xr:uid="{00000000-0009-0000-0000-000001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7"/>
  <sheetViews>
    <sheetView showGridLines="0" topLeftCell="A119" workbookViewId="0">
      <selection activeCell="E119" sqref="E1:E1048576"/>
    </sheetView>
  </sheetViews>
  <sheetFormatPr defaultRowHeight="18" customHeight="1" x14ac:dyDescent="0.3"/>
  <cols>
    <col min="1" max="1" width="6.625" style="25" customWidth="1"/>
    <col min="2" max="2" width="25.75" style="15" customWidth="1"/>
    <col min="3" max="3" width="9.5" style="15" customWidth="1"/>
    <col min="4" max="4" width="13.25" style="24" bestFit="1" customWidth="1"/>
    <col min="5" max="5" width="31.375" style="15" customWidth="1"/>
    <col min="6" max="6" width="19.5" style="15" bestFit="1" customWidth="1"/>
    <col min="7" max="7" width="4.625" style="15" customWidth="1"/>
    <col min="8" max="8" width="6.375" style="15" customWidth="1"/>
    <col min="9" max="9" width="4.75" style="15" customWidth="1"/>
    <col min="10" max="10" width="10.75" style="15" customWidth="1"/>
    <col min="11" max="11" width="11.5" style="15" customWidth="1"/>
    <col min="12" max="12" width="9" style="15"/>
    <col min="13" max="13" width="71.5" style="15" customWidth="1"/>
    <col min="14" max="16384" width="9" style="15"/>
  </cols>
  <sheetData>
    <row r="1" spans="1:13" s="3" customFormat="1" ht="18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18" customHeight="1" x14ac:dyDescent="0.15">
      <c r="A2" s="4" t="s">
        <v>617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s="8" customFormat="1" ht="66" x14ac:dyDescent="0.15">
      <c r="A3" s="5" t="s">
        <v>1</v>
      </c>
      <c r="B3" s="6" t="s">
        <v>2</v>
      </c>
      <c r="C3" s="6" t="s">
        <v>3</v>
      </c>
      <c r="D3" s="6" t="s">
        <v>4</v>
      </c>
      <c r="E3" s="6" t="s">
        <v>609</v>
      </c>
      <c r="F3" s="6" t="s">
        <v>608</v>
      </c>
      <c r="G3" s="6" t="s">
        <v>5</v>
      </c>
      <c r="H3" s="6" t="s">
        <v>6</v>
      </c>
      <c r="I3" s="6" t="s">
        <v>7</v>
      </c>
      <c r="J3" s="6" t="s">
        <v>607</v>
      </c>
      <c r="K3" s="5" t="s">
        <v>8</v>
      </c>
      <c r="L3" s="5" t="s">
        <v>618</v>
      </c>
      <c r="M3" s="7" t="s">
        <v>10</v>
      </c>
    </row>
    <row r="4" spans="1:13" ht="18" customHeight="1" x14ac:dyDescent="0.3">
      <c r="A4" s="9">
        <v>1</v>
      </c>
      <c r="B4" s="10" t="s">
        <v>11</v>
      </c>
      <c r="C4" s="10" t="s">
        <v>12</v>
      </c>
      <c r="D4" s="11" t="s">
        <v>619</v>
      </c>
      <c r="E4" s="11" t="s">
        <v>14</v>
      </c>
      <c r="F4" s="11" t="s">
        <v>263</v>
      </c>
      <c r="G4" s="11" t="s">
        <v>12</v>
      </c>
      <c r="H4" s="11" t="s">
        <v>620</v>
      </c>
      <c r="I4" s="11" t="s">
        <v>17</v>
      </c>
      <c r="J4" s="11">
        <v>101.67</v>
      </c>
      <c r="K4" s="12">
        <v>101.67</v>
      </c>
      <c r="L4" s="13">
        <v>23.333333333333332</v>
      </c>
      <c r="M4" s="14" t="s">
        <v>15</v>
      </c>
    </row>
    <row r="5" spans="1:13" ht="18" customHeight="1" x14ac:dyDescent="0.3">
      <c r="A5" s="9">
        <f t="shared" ref="A5:A7" si="0">A4</f>
        <v>1</v>
      </c>
      <c r="B5" s="10" t="s">
        <v>621</v>
      </c>
      <c r="C5" s="10" t="s">
        <v>622</v>
      </c>
      <c r="D5" s="11" t="s">
        <v>13</v>
      </c>
      <c r="E5" s="11" t="s">
        <v>16</v>
      </c>
      <c r="F5" s="11" t="s">
        <v>265</v>
      </c>
      <c r="G5" s="11" t="s">
        <v>622</v>
      </c>
      <c r="H5" s="11" t="s">
        <v>622</v>
      </c>
      <c r="I5" s="11" t="s">
        <v>17</v>
      </c>
      <c r="J5" s="11">
        <v>101.67</v>
      </c>
      <c r="K5" s="12"/>
      <c r="L5" s="13">
        <v>31.9</v>
      </c>
      <c r="M5" s="14" t="s">
        <v>18</v>
      </c>
    </row>
    <row r="6" spans="1:13" ht="18" customHeight="1" x14ac:dyDescent="0.3">
      <c r="A6" s="9">
        <f t="shared" si="0"/>
        <v>1</v>
      </c>
      <c r="B6" s="10" t="s">
        <v>11</v>
      </c>
      <c r="C6" s="10" t="s">
        <v>622</v>
      </c>
      <c r="D6" s="11" t="s">
        <v>13</v>
      </c>
      <c r="E6" s="11" t="s">
        <v>19</v>
      </c>
      <c r="F6" s="11" t="s">
        <v>266</v>
      </c>
      <c r="G6" s="11" t="s">
        <v>622</v>
      </c>
      <c r="H6" s="11" t="s">
        <v>12</v>
      </c>
      <c r="I6" s="11" t="s">
        <v>623</v>
      </c>
      <c r="J6" s="11">
        <v>101.67</v>
      </c>
      <c r="K6" s="12">
        <v>98.33</v>
      </c>
      <c r="L6" s="13">
        <v>35.799999999999997</v>
      </c>
      <c r="M6" s="14" t="s">
        <v>20</v>
      </c>
    </row>
    <row r="7" spans="1:13" ht="18" customHeight="1" x14ac:dyDescent="0.3">
      <c r="A7" s="9">
        <f t="shared" si="0"/>
        <v>1</v>
      </c>
      <c r="B7" s="10" t="s">
        <v>621</v>
      </c>
      <c r="C7" s="10" t="s">
        <v>622</v>
      </c>
      <c r="D7" s="11" t="s">
        <v>13</v>
      </c>
      <c r="E7" s="11" t="s">
        <v>21</v>
      </c>
      <c r="F7" s="11" t="s">
        <v>285</v>
      </c>
      <c r="G7" s="11" t="s">
        <v>623</v>
      </c>
      <c r="H7" s="11" t="s">
        <v>623</v>
      </c>
      <c r="I7" s="11" t="s">
        <v>622</v>
      </c>
      <c r="J7" s="11">
        <v>101.67</v>
      </c>
      <c r="K7" s="12">
        <v>144.91999999999999</v>
      </c>
      <c r="L7" s="13">
        <v>84.05</v>
      </c>
      <c r="M7" s="14"/>
    </row>
    <row r="8" spans="1:13" ht="18" customHeight="1" x14ac:dyDescent="0.3">
      <c r="A8" s="16">
        <v>2</v>
      </c>
      <c r="B8" s="10" t="s">
        <v>22</v>
      </c>
      <c r="C8" s="10" t="s">
        <v>12</v>
      </c>
      <c r="D8" s="11" t="s">
        <v>450</v>
      </c>
      <c r="E8" s="11" t="s">
        <v>23</v>
      </c>
      <c r="F8" s="11" t="s">
        <v>267</v>
      </c>
      <c r="G8" s="11" t="s">
        <v>622</v>
      </c>
      <c r="H8" s="11" t="s">
        <v>622</v>
      </c>
      <c r="I8" s="11" t="s">
        <v>623</v>
      </c>
      <c r="J8" s="11">
        <v>1.08</v>
      </c>
      <c r="K8" s="12">
        <v>4.92</v>
      </c>
      <c r="L8" s="13">
        <v>0.9</v>
      </c>
      <c r="M8" s="14" t="s">
        <v>624</v>
      </c>
    </row>
    <row r="9" spans="1:13" ht="18" customHeight="1" x14ac:dyDescent="0.3">
      <c r="A9" s="16">
        <f t="shared" ref="A9:A10" si="1">A8</f>
        <v>2</v>
      </c>
      <c r="B9" s="10" t="s">
        <v>22</v>
      </c>
      <c r="C9" s="10" t="s">
        <v>12</v>
      </c>
      <c r="D9" s="11" t="s">
        <v>625</v>
      </c>
      <c r="E9" s="11" t="s">
        <v>24</v>
      </c>
      <c r="F9" s="11" t="s">
        <v>288</v>
      </c>
      <c r="G9" s="11" t="s">
        <v>12</v>
      </c>
      <c r="H9" s="11" t="s">
        <v>25</v>
      </c>
      <c r="I9" s="11" t="s">
        <v>17</v>
      </c>
      <c r="J9" s="11">
        <v>1.08</v>
      </c>
      <c r="K9" s="12">
        <v>7.38</v>
      </c>
      <c r="L9" s="13">
        <v>0.95</v>
      </c>
      <c r="M9" s="14" t="s">
        <v>26</v>
      </c>
    </row>
    <row r="10" spans="1:13" ht="18" customHeight="1" x14ac:dyDescent="0.3">
      <c r="A10" s="16">
        <f t="shared" si="1"/>
        <v>2</v>
      </c>
      <c r="B10" s="10" t="s">
        <v>22</v>
      </c>
      <c r="C10" s="10" t="s">
        <v>622</v>
      </c>
      <c r="D10" s="11" t="s">
        <v>625</v>
      </c>
      <c r="E10" s="11" t="s">
        <v>27</v>
      </c>
      <c r="F10" s="11" t="s">
        <v>260</v>
      </c>
      <c r="G10" s="11" t="s">
        <v>623</v>
      </c>
      <c r="H10" s="11" t="s">
        <v>28</v>
      </c>
      <c r="I10" s="11" t="s">
        <v>622</v>
      </c>
      <c r="J10" s="11">
        <v>1.08</v>
      </c>
      <c r="K10" s="12">
        <v>15.78</v>
      </c>
      <c r="L10" s="13">
        <v>1.1921999999999999</v>
      </c>
      <c r="M10" s="14"/>
    </row>
    <row r="11" spans="1:13" ht="18" customHeight="1" x14ac:dyDescent="0.3">
      <c r="A11" s="16">
        <v>3</v>
      </c>
      <c r="B11" s="10" t="s">
        <v>29</v>
      </c>
      <c r="C11" s="10" t="s">
        <v>622</v>
      </c>
      <c r="D11" s="11" t="s">
        <v>35</v>
      </c>
      <c r="E11" s="11" t="s">
        <v>30</v>
      </c>
      <c r="F11" s="11" t="s">
        <v>291</v>
      </c>
      <c r="G11" s="11" t="s">
        <v>623</v>
      </c>
      <c r="H11" s="11" t="s">
        <v>28</v>
      </c>
      <c r="I11" s="11" t="s">
        <v>17</v>
      </c>
      <c r="J11" s="11">
        <v>0.83579999999999999</v>
      </c>
      <c r="K11" s="12">
        <v>2.14</v>
      </c>
      <c r="L11" s="13">
        <v>0.18066666666666667</v>
      </c>
      <c r="M11" s="14" t="s">
        <v>31</v>
      </c>
    </row>
    <row r="12" spans="1:13" ht="18" customHeight="1" x14ac:dyDescent="0.3">
      <c r="A12" s="16">
        <f t="shared" ref="A12:A14" si="2">A11</f>
        <v>3</v>
      </c>
      <c r="B12" s="10" t="s">
        <v>29</v>
      </c>
      <c r="C12" s="10" t="s">
        <v>12</v>
      </c>
      <c r="D12" s="11" t="s">
        <v>35</v>
      </c>
      <c r="E12" s="11" t="s">
        <v>32</v>
      </c>
      <c r="F12" s="11" t="s">
        <v>268</v>
      </c>
      <c r="G12" s="11" t="s">
        <v>12</v>
      </c>
      <c r="H12" s="11" t="s">
        <v>12</v>
      </c>
      <c r="I12" s="11" t="s">
        <v>17</v>
      </c>
      <c r="J12" s="11">
        <v>0.83579999999999999</v>
      </c>
      <c r="K12" s="12">
        <v>1.43</v>
      </c>
      <c r="L12" s="13">
        <v>0.32</v>
      </c>
      <c r="M12" s="14" t="s">
        <v>33</v>
      </c>
    </row>
    <row r="13" spans="1:13" ht="18" customHeight="1" x14ac:dyDescent="0.3">
      <c r="A13" s="16">
        <f t="shared" si="2"/>
        <v>3</v>
      </c>
      <c r="B13" s="10" t="s">
        <v>29</v>
      </c>
      <c r="C13" s="10" t="s">
        <v>12</v>
      </c>
      <c r="D13" s="11" t="s">
        <v>35</v>
      </c>
      <c r="E13" s="11" t="s">
        <v>34</v>
      </c>
      <c r="F13" s="11" t="s">
        <v>269</v>
      </c>
      <c r="G13" s="11" t="s">
        <v>12</v>
      </c>
      <c r="H13" s="11" t="s">
        <v>25</v>
      </c>
      <c r="I13" s="11" t="s">
        <v>12</v>
      </c>
      <c r="J13" s="11">
        <v>0.83579999999999999</v>
      </c>
      <c r="K13" s="12"/>
      <c r="L13" s="13">
        <v>0.43</v>
      </c>
      <c r="M13" s="14"/>
    </row>
    <row r="14" spans="1:13" ht="18" customHeight="1" x14ac:dyDescent="0.3">
      <c r="A14" s="16">
        <f t="shared" si="2"/>
        <v>3</v>
      </c>
      <c r="B14" s="10" t="s">
        <v>29</v>
      </c>
      <c r="C14" s="10" t="s">
        <v>12</v>
      </c>
      <c r="D14" s="11" t="s">
        <v>35</v>
      </c>
      <c r="E14" s="11" t="s">
        <v>612</v>
      </c>
      <c r="F14" s="11" t="s">
        <v>270</v>
      </c>
      <c r="G14" s="11" t="s">
        <v>12</v>
      </c>
      <c r="H14" s="11" t="s">
        <v>25</v>
      </c>
      <c r="I14" s="11" t="s">
        <v>12</v>
      </c>
      <c r="J14" s="11">
        <v>0.83579999999999999</v>
      </c>
      <c r="K14" s="12">
        <v>1.48</v>
      </c>
      <c r="L14" s="13">
        <v>0.46500000000000002</v>
      </c>
      <c r="M14" s="14"/>
    </row>
    <row r="15" spans="1:13" ht="18" customHeight="1" x14ac:dyDescent="0.3">
      <c r="A15" s="9">
        <v>4</v>
      </c>
      <c r="B15" s="10" t="s">
        <v>36</v>
      </c>
      <c r="C15" s="10" t="s">
        <v>12</v>
      </c>
      <c r="D15" s="11" t="s">
        <v>13</v>
      </c>
      <c r="E15" s="11" t="s">
        <v>37</v>
      </c>
      <c r="F15" s="11" t="s">
        <v>352</v>
      </c>
      <c r="G15" s="11" t="s">
        <v>12</v>
      </c>
      <c r="H15" s="11" t="s">
        <v>12</v>
      </c>
      <c r="I15" s="11" t="s">
        <v>28</v>
      </c>
      <c r="J15" s="11">
        <v>0.1</v>
      </c>
      <c r="K15" s="12"/>
      <c r="L15" s="13">
        <v>5.2600000000000001E-2</v>
      </c>
      <c r="M15" s="14" t="s">
        <v>38</v>
      </c>
    </row>
    <row r="16" spans="1:13" ht="18" customHeight="1" x14ac:dyDescent="0.3">
      <c r="A16" s="9">
        <f t="shared" ref="A16:A25" si="3">A15</f>
        <v>4</v>
      </c>
      <c r="B16" s="10" t="s">
        <v>36</v>
      </c>
      <c r="C16" s="10" t="s">
        <v>12</v>
      </c>
      <c r="D16" s="11" t="s">
        <v>13</v>
      </c>
      <c r="E16" s="11" t="s">
        <v>39</v>
      </c>
      <c r="F16" s="11" t="s">
        <v>271</v>
      </c>
      <c r="G16" s="11" t="s">
        <v>12</v>
      </c>
      <c r="H16" s="11" t="s">
        <v>25</v>
      </c>
      <c r="I16" s="11" t="s">
        <v>28</v>
      </c>
      <c r="J16" s="11">
        <v>0.1</v>
      </c>
      <c r="K16" s="12"/>
      <c r="L16" s="13">
        <v>6.6500000000000004E-2</v>
      </c>
      <c r="M16" s="14" t="s">
        <v>40</v>
      </c>
    </row>
    <row r="17" spans="1:13" ht="18" customHeight="1" x14ac:dyDescent="0.3">
      <c r="A17" s="9">
        <f t="shared" si="3"/>
        <v>4</v>
      </c>
      <c r="B17" s="10" t="s">
        <v>36</v>
      </c>
      <c r="C17" s="10" t="s">
        <v>12</v>
      </c>
      <c r="D17" s="11" t="s">
        <v>13</v>
      </c>
      <c r="E17" s="11" t="s">
        <v>41</v>
      </c>
      <c r="F17" s="11" t="s">
        <v>272</v>
      </c>
      <c r="G17" s="11" t="s">
        <v>12</v>
      </c>
      <c r="H17" s="11" t="s">
        <v>12</v>
      </c>
      <c r="I17" s="11" t="s">
        <v>28</v>
      </c>
      <c r="J17" s="11">
        <v>0.1</v>
      </c>
      <c r="K17" s="12">
        <v>0.14000000000000001</v>
      </c>
      <c r="L17" s="13">
        <v>6.6458333333333328E-2</v>
      </c>
      <c r="M17" s="14" t="s">
        <v>42</v>
      </c>
    </row>
    <row r="18" spans="1:13" ht="18" customHeight="1" x14ac:dyDescent="0.3">
      <c r="A18" s="9">
        <f t="shared" si="3"/>
        <v>4</v>
      </c>
      <c r="B18" s="10" t="s">
        <v>36</v>
      </c>
      <c r="C18" s="10" t="s">
        <v>12</v>
      </c>
      <c r="D18" s="11" t="s">
        <v>13</v>
      </c>
      <c r="E18" s="11" t="s">
        <v>43</v>
      </c>
      <c r="F18" s="11" t="s">
        <v>408</v>
      </c>
      <c r="G18" s="11" t="s">
        <v>622</v>
      </c>
      <c r="H18" s="11" t="s">
        <v>25</v>
      </c>
      <c r="I18" s="11" t="s">
        <v>28</v>
      </c>
      <c r="J18" s="11">
        <v>0.1</v>
      </c>
      <c r="K18" s="12">
        <v>0.18</v>
      </c>
      <c r="L18" s="13">
        <v>7.2083333333333333E-2</v>
      </c>
      <c r="M18" s="14" t="s">
        <v>44</v>
      </c>
    </row>
    <row r="19" spans="1:13" ht="18" customHeight="1" x14ac:dyDescent="0.3">
      <c r="A19" s="9">
        <f t="shared" si="3"/>
        <v>4</v>
      </c>
      <c r="B19" s="10" t="s">
        <v>36</v>
      </c>
      <c r="C19" s="10" t="s">
        <v>12</v>
      </c>
      <c r="D19" s="11" t="s">
        <v>13</v>
      </c>
      <c r="E19" s="11" t="s">
        <v>45</v>
      </c>
      <c r="F19" s="11" t="s">
        <v>273</v>
      </c>
      <c r="G19" s="11" t="s">
        <v>12</v>
      </c>
      <c r="H19" s="11" t="s">
        <v>12</v>
      </c>
      <c r="I19" s="11" t="s">
        <v>28</v>
      </c>
      <c r="J19" s="11">
        <v>0.1</v>
      </c>
      <c r="K19" s="12">
        <v>0.15</v>
      </c>
      <c r="L19" s="13">
        <v>7.2000000000000008E-2</v>
      </c>
      <c r="M19" s="14" t="s">
        <v>46</v>
      </c>
    </row>
    <row r="20" spans="1:13" ht="18" customHeight="1" x14ac:dyDescent="0.3">
      <c r="A20" s="9">
        <f t="shared" si="3"/>
        <v>4</v>
      </c>
      <c r="B20" s="10" t="s">
        <v>36</v>
      </c>
      <c r="C20" s="10" t="s">
        <v>12</v>
      </c>
      <c r="D20" s="11" t="s">
        <v>13</v>
      </c>
      <c r="E20" s="11" t="s">
        <v>47</v>
      </c>
      <c r="F20" s="11" t="s">
        <v>354</v>
      </c>
      <c r="G20" s="11" t="s">
        <v>12</v>
      </c>
      <c r="H20" s="11" t="s">
        <v>12</v>
      </c>
      <c r="I20" s="11" t="s">
        <v>28</v>
      </c>
      <c r="J20" s="11">
        <v>0.1</v>
      </c>
      <c r="K20" s="12">
        <v>0.26</v>
      </c>
      <c r="L20" s="13">
        <v>7.9166666666666663E-2</v>
      </c>
      <c r="M20" s="14" t="s">
        <v>48</v>
      </c>
    </row>
    <row r="21" spans="1:13" ht="18" customHeight="1" x14ac:dyDescent="0.3">
      <c r="A21" s="9">
        <f t="shared" si="3"/>
        <v>4</v>
      </c>
      <c r="B21" s="10" t="s">
        <v>36</v>
      </c>
      <c r="C21" s="10" t="s">
        <v>12</v>
      </c>
      <c r="D21" s="11" t="s">
        <v>13</v>
      </c>
      <c r="E21" s="11" t="s">
        <v>626</v>
      </c>
      <c r="F21" s="11" t="s">
        <v>274</v>
      </c>
      <c r="G21" s="11" t="s">
        <v>12</v>
      </c>
      <c r="H21" s="11" t="s">
        <v>25</v>
      </c>
      <c r="I21" s="11" t="s">
        <v>12</v>
      </c>
      <c r="J21" s="11">
        <v>0.1</v>
      </c>
      <c r="K21" s="12">
        <v>0.36</v>
      </c>
      <c r="L21" s="13">
        <v>8.7999999999999995E-2</v>
      </c>
      <c r="M21" s="14"/>
    </row>
    <row r="22" spans="1:13" ht="18" customHeight="1" x14ac:dyDescent="0.3">
      <c r="A22" s="9">
        <f t="shared" si="3"/>
        <v>4</v>
      </c>
      <c r="B22" s="10" t="s">
        <v>36</v>
      </c>
      <c r="C22" s="10" t="s">
        <v>622</v>
      </c>
      <c r="D22" s="11" t="s">
        <v>13</v>
      </c>
      <c r="E22" s="11" t="s">
        <v>613</v>
      </c>
      <c r="F22" s="11" t="s">
        <v>275</v>
      </c>
      <c r="G22" s="11" t="s">
        <v>12</v>
      </c>
      <c r="H22" s="11" t="s">
        <v>12</v>
      </c>
      <c r="I22" s="11" t="s">
        <v>12</v>
      </c>
      <c r="J22" s="11">
        <v>0.1</v>
      </c>
      <c r="K22" s="12">
        <v>0.75</v>
      </c>
      <c r="L22" s="13">
        <v>0.4446</v>
      </c>
      <c r="M22" s="14"/>
    </row>
    <row r="23" spans="1:13" ht="18" customHeight="1" x14ac:dyDescent="0.3">
      <c r="A23" s="9">
        <f t="shared" si="3"/>
        <v>4</v>
      </c>
      <c r="B23" s="10" t="s">
        <v>36</v>
      </c>
      <c r="C23" s="10" t="s">
        <v>12</v>
      </c>
      <c r="D23" s="11" t="s">
        <v>627</v>
      </c>
      <c r="E23" s="11" t="s">
        <v>628</v>
      </c>
      <c r="F23" s="11" t="s">
        <v>276</v>
      </c>
      <c r="G23" s="11" t="s">
        <v>622</v>
      </c>
      <c r="H23" s="11" t="s">
        <v>622</v>
      </c>
      <c r="I23" s="11" t="s">
        <v>12</v>
      </c>
      <c r="J23" s="11">
        <v>0.1</v>
      </c>
      <c r="K23" s="12"/>
      <c r="L23" s="13">
        <v>9.6000000000000002E-2</v>
      </c>
      <c r="M23" s="14"/>
    </row>
    <row r="24" spans="1:13" ht="18" customHeight="1" x14ac:dyDescent="0.3">
      <c r="A24" s="9">
        <f t="shared" si="3"/>
        <v>4</v>
      </c>
      <c r="B24" s="10" t="s">
        <v>36</v>
      </c>
      <c r="C24" s="10" t="s">
        <v>622</v>
      </c>
      <c r="D24" s="11" t="s">
        <v>13</v>
      </c>
      <c r="E24" s="11" t="s">
        <v>52</v>
      </c>
      <c r="F24" s="11" t="s">
        <v>277</v>
      </c>
      <c r="G24" s="11" t="s">
        <v>12</v>
      </c>
      <c r="H24" s="11" t="s">
        <v>622</v>
      </c>
      <c r="I24" s="11" t="s">
        <v>12</v>
      </c>
      <c r="J24" s="11">
        <v>0.1</v>
      </c>
      <c r="K24" s="12"/>
      <c r="L24" s="13">
        <v>9.98E-2</v>
      </c>
      <c r="M24" s="14"/>
    </row>
    <row r="25" spans="1:13" ht="18" customHeight="1" x14ac:dyDescent="0.3">
      <c r="A25" s="9">
        <f t="shared" si="3"/>
        <v>4</v>
      </c>
      <c r="B25" s="10" t="s">
        <v>36</v>
      </c>
      <c r="C25" s="10" t="s">
        <v>12</v>
      </c>
      <c r="D25" s="11" t="s">
        <v>13</v>
      </c>
      <c r="E25" s="11" t="s">
        <v>629</v>
      </c>
      <c r="F25" s="11" t="s">
        <v>410</v>
      </c>
      <c r="G25" s="11" t="s">
        <v>12</v>
      </c>
      <c r="H25" s="11" t="s">
        <v>622</v>
      </c>
      <c r="I25" s="11" t="s">
        <v>12</v>
      </c>
      <c r="J25" s="11">
        <v>0.1</v>
      </c>
      <c r="K25" s="12"/>
      <c r="L25" s="13">
        <v>0.14449999999999999</v>
      </c>
      <c r="M25" s="14"/>
    </row>
    <row r="26" spans="1:13" ht="18" customHeight="1" x14ac:dyDescent="0.3">
      <c r="A26" s="9">
        <v>5</v>
      </c>
      <c r="B26" s="10" t="s">
        <v>54</v>
      </c>
      <c r="C26" s="10" t="s">
        <v>12</v>
      </c>
      <c r="D26" s="11" t="s">
        <v>13</v>
      </c>
      <c r="E26" s="11" t="s">
        <v>55</v>
      </c>
      <c r="F26" s="11" t="s">
        <v>273</v>
      </c>
      <c r="G26" s="11" t="s">
        <v>12</v>
      </c>
      <c r="H26" s="11" t="s">
        <v>12</v>
      </c>
      <c r="I26" s="11" t="s">
        <v>28</v>
      </c>
      <c r="J26" s="11">
        <v>3.75</v>
      </c>
      <c r="K26" s="12">
        <v>2.67</v>
      </c>
      <c r="L26" s="13">
        <v>0.83000000000000007</v>
      </c>
      <c r="M26" s="14" t="s">
        <v>256</v>
      </c>
    </row>
    <row r="27" spans="1:13" ht="18" customHeight="1" x14ac:dyDescent="0.3">
      <c r="A27" s="9">
        <f t="shared" ref="A27:A31" si="4">A26</f>
        <v>5</v>
      </c>
      <c r="B27" s="10" t="s">
        <v>54</v>
      </c>
      <c r="C27" s="10" t="s">
        <v>630</v>
      </c>
      <c r="D27" s="11" t="s">
        <v>13</v>
      </c>
      <c r="E27" s="11" t="s">
        <v>56</v>
      </c>
      <c r="F27" s="11" t="s">
        <v>278</v>
      </c>
      <c r="G27" s="11" t="s">
        <v>622</v>
      </c>
      <c r="H27" s="11" t="s">
        <v>25</v>
      </c>
      <c r="I27" s="11" t="s">
        <v>28</v>
      </c>
      <c r="J27" s="11">
        <v>3.75</v>
      </c>
      <c r="K27" s="12"/>
      <c r="L27" s="13">
        <v>0.91</v>
      </c>
      <c r="M27" s="14" t="s">
        <v>57</v>
      </c>
    </row>
    <row r="28" spans="1:13" ht="18" customHeight="1" x14ac:dyDescent="0.3">
      <c r="A28" s="9">
        <f t="shared" si="4"/>
        <v>5</v>
      </c>
      <c r="B28" s="10" t="s">
        <v>54</v>
      </c>
      <c r="C28" s="10" t="s">
        <v>12</v>
      </c>
      <c r="D28" s="11" t="s">
        <v>13</v>
      </c>
      <c r="E28" s="11" t="s">
        <v>58</v>
      </c>
      <c r="F28" s="11" t="s">
        <v>279</v>
      </c>
      <c r="G28" s="11" t="s">
        <v>630</v>
      </c>
      <c r="H28" s="11" t="s">
        <v>12</v>
      </c>
      <c r="I28" s="11" t="s">
        <v>28</v>
      </c>
      <c r="J28" s="11">
        <v>3.75</v>
      </c>
      <c r="K28" s="17"/>
      <c r="L28" s="13">
        <v>1.0216666666666667</v>
      </c>
      <c r="M28" s="14" t="s">
        <v>59</v>
      </c>
    </row>
    <row r="29" spans="1:13" ht="18" customHeight="1" x14ac:dyDescent="0.3">
      <c r="A29" s="9">
        <f t="shared" si="4"/>
        <v>5</v>
      </c>
      <c r="B29" s="10" t="s">
        <v>54</v>
      </c>
      <c r="C29" s="10" t="s">
        <v>12</v>
      </c>
      <c r="D29" s="11" t="s">
        <v>13</v>
      </c>
      <c r="E29" s="11" t="s">
        <v>60</v>
      </c>
      <c r="F29" s="11" t="s">
        <v>280</v>
      </c>
      <c r="G29" s="11" t="s">
        <v>622</v>
      </c>
      <c r="H29" s="11" t="s">
        <v>12</v>
      </c>
      <c r="I29" s="11" t="s">
        <v>28</v>
      </c>
      <c r="J29" s="11">
        <v>3.75</v>
      </c>
      <c r="K29" s="17"/>
      <c r="L29" s="13">
        <v>1.06</v>
      </c>
      <c r="M29" s="14" t="s">
        <v>61</v>
      </c>
    </row>
    <row r="30" spans="1:13" ht="18" customHeight="1" x14ac:dyDescent="0.3">
      <c r="A30" s="9">
        <f t="shared" si="4"/>
        <v>5</v>
      </c>
      <c r="B30" s="10" t="s">
        <v>54</v>
      </c>
      <c r="C30" s="10" t="s">
        <v>622</v>
      </c>
      <c r="D30" s="11" t="s">
        <v>13</v>
      </c>
      <c r="E30" s="11" t="s">
        <v>62</v>
      </c>
      <c r="F30" s="11" t="s">
        <v>295</v>
      </c>
      <c r="G30" s="11" t="s">
        <v>17</v>
      </c>
      <c r="H30" s="11" t="s">
        <v>28</v>
      </c>
      <c r="I30" s="11" t="s">
        <v>12</v>
      </c>
      <c r="J30" s="11">
        <v>3.75</v>
      </c>
      <c r="K30" s="12">
        <v>10.48</v>
      </c>
      <c r="L30" s="13">
        <v>1.45</v>
      </c>
      <c r="M30" s="14"/>
    </row>
    <row r="31" spans="1:13" ht="18" customHeight="1" x14ac:dyDescent="0.3">
      <c r="A31" s="9">
        <f t="shared" si="4"/>
        <v>5</v>
      </c>
      <c r="B31" s="10" t="s">
        <v>54</v>
      </c>
      <c r="C31" s="10" t="s">
        <v>12</v>
      </c>
      <c r="D31" s="11" t="s">
        <v>631</v>
      </c>
      <c r="E31" s="11" t="s">
        <v>63</v>
      </c>
      <c r="F31" s="11" t="s">
        <v>356</v>
      </c>
      <c r="G31" s="11" t="s">
        <v>12</v>
      </c>
      <c r="H31" s="11" t="s">
        <v>28</v>
      </c>
      <c r="I31" s="11" t="s">
        <v>12</v>
      </c>
      <c r="J31" s="11">
        <v>3.75</v>
      </c>
      <c r="K31" s="12"/>
      <c r="L31" s="13">
        <v>1.5449999999999999</v>
      </c>
      <c r="M31" s="14"/>
    </row>
    <row r="32" spans="1:13" ht="18" customHeight="1" x14ac:dyDescent="0.3">
      <c r="A32" s="16">
        <v>6</v>
      </c>
      <c r="B32" s="10" t="s">
        <v>64</v>
      </c>
      <c r="C32" s="10" t="s">
        <v>12</v>
      </c>
      <c r="D32" s="11" t="s">
        <v>632</v>
      </c>
      <c r="E32" s="11" t="s">
        <v>65</v>
      </c>
      <c r="F32" s="11" t="s">
        <v>281</v>
      </c>
      <c r="G32" s="11" t="s">
        <v>12</v>
      </c>
      <c r="H32" s="11" t="s">
        <v>630</v>
      </c>
      <c r="I32" s="11" t="s">
        <v>28</v>
      </c>
      <c r="J32" s="11">
        <v>80</v>
      </c>
      <c r="K32" s="12"/>
      <c r="L32" s="13">
        <v>20</v>
      </c>
      <c r="M32" s="14" t="s">
        <v>66</v>
      </c>
    </row>
    <row r="33" spans="1:13" ht="18" customHeight="1" x14ac:dyDescent="0.3">
      <c r="A33" s="16">
        <f t="shared" ref="A33:A35" si="5">A32</f>
        <v>6</v>
      </c>
      <c r="B33" s="10" t="s">
        <v>64</v>
      </c>
      <c r="C33" s="10" t="s">
        <v>12</v>
      </c>
      <c r="D33" s="11" t="s">
        <v>633</v>
      </c>
      <c r="E33" s="11" t="s">
        <v>67</v>
      </c>
      <c r="F33" s="11" t="s">
        <v>282</v>
      </c>
      <c r="G33" s="11" t="s">
        <v>12</v>
      </c>
      <c r="H33" s="11" t="s">
        <v>12</v>
      </c>
      <c r="I33" s="11" t="s">
        <v>28</v>
      </c>
      <c r="J33" s="11">
        <v>80</v>
      </c>
      <c r="K33" s="12">
        <v>80</v>
      </c>
      <c r="L33" s="13">
        <v>22.9</v>
      </c>
      <c r="M33" s="14" t="s">
        <v>68</v>
      </c>
    </row>
    <row r="34" spans="1:13" ht="18" customHeight="1" x14ac:dyDescent="0.3">
      <c r="A34" s="16">
        <f t="shared" si="5"/>
        <v>6</v>
      </c>
      <c r="B34" s="10" t="s">
        <v>64</v>
      </c>
      <c r="C34" s="10" t="s">
        <v>12</v>
      </c>
      <c r="D34" s="11" t="s">
        <v>69</v>
      </c>
      <c r="E34" s="11" t="s">
        <v>634</v>
      </c>
      <c r="F34" s="11" t="s">
        <v>263</v>
      </c>
      <c r="G34" s="11" t="s">
        <v>12</v>
      </c>
      <c r="H34" s="11" t="s">
        <v>12</v>
      </c>
      <c r="I34" s="11" t="s">
        <v>12</v>
      </c>
      <c r="J34" s="11">
        <v>80</v>
      </c>
      <c r="K34" s="12">
        <v>126.83</v>
      </c>
      <c r="L34" s="13">
        <v>58.929000000000002</v>
      </c>
      <c r="M34" s="14"/>
    </row>
    <row r="35" spans="1:13" ht="18" customHeight="1" x14ac:dyDescent="0.3">
      <c r="A35" s="16">
        <f t="shared" si="5"/>
        <v>6</v>
      </c>
      <c r="B35" s="10" t="s">
        <v>64</v>
      </c>
      <c r="C35" s="10" t="s">
        <v>12</v>
      </c>
      <c r="D35" s="11" t="s">
        <v>69</v>
      </c>
      <c r="E35" s="11" t="s">
        <v>27</v>
      </c>
      <c r="F35" s="11" t="s">
        <v>260</v>
      </c>
      <c r="G35" s="11" t="s">
        <v>17</v>
      </c>
      <c r="H35" s="11" t="s">
        <v>28</v>
      </c>
      <c r="I35" s="11" t="s">
        <v>12</v>
      </c>
      <c r="J35" s="11">
        <v>80</v>
      </c>
      <c r="K35" s="12">
        <v>126.83</v>
      </c>
      <c r="L35" s="13">
        <v>70.653999999999996</v>
      </c>
      <c r="M35" s="14"/>
    </row>
    <row r="36" spans="1:13" ht="18" customHeight="1" x14ac:dyDescent="0.3">
      <c r="A36" s="9">
        <v>7</v>
      </c>
      <c r="B36" s="10" t="s">
        <v>70</v>
      </c>
      <c r="C36" s="10" t="s">
        <v>12</v>
      </c>
      <c r="D36" s="11" t="s">
        <v>635</v>
      </c>
      <c r="E36" s="11" t="s">
        <v>614</v>
      </c>
      <c r="F36" s="11" t="s">
        <v>359</v>
      </c>
      <c r="G36" s="11" t="s">
        <v>12</v>
      </c>
      <c r="H36" s="11" t="s">
        <v>25</v>
      </c>
      <c r="I36" s="18" t="s">
        <v>28</v>
      </c>
      <c r="J36" s="18">
        <v>4.0656999999999996</v>
      </c>
      <c r="K36" s="12"/>
      <c r="L36" s="13">
        <v>0.61</v>
      </c>
      <c r="M36" s="14" t="s">
        <v>72</v>
      </c>
    </row>
    <row r="37" spans="1:13" ht="18" customHeight="1" x14ac:dyDescent="0.3">
      <c r="A37" s="9">
        <f t="shared" ref="A37:A40" si="6">A36</f>
        <v>7</v>
      </c>
      <c r="B37" s="10" t="s">
        <v>70</v>
      </c>
      <c r="C37" s="10" t="s">
        <v>622</v>
      </c>
      <c r="D37" s="11" t="s">
        <v>635</v>
      </c>
      <c r="E37" s="11" t="s">
        <v>73</v>
      </c>
      <c r="F37" s="11" t="s">
        <v>350</v>
      </c>
      <c r="G37" s="11" t="s">
        <v>622</v>
      </c>
      <c r="H37" s="11" t="s">
        <v>12</v>
      </c>
      <c r="I37" s="11" t="s">
        <v>28</v>
      </c>
      <c r="J37" s="11">
        <v>4.0656999999999996</v>
      </c>
      <c r="K37" s="12"/>
      <c r="L37" s="13">
        <v>0.69000000000000006</v>
      </c>
      <c r="M37" s="14" t="s">
        <v>74</v>
      </c>
    </row>
    <row r="38" spans="1:13" ht="18" customHeight="1" x14ac:dyDescent="0.3">
      <c r="A38" s="9">
        <f t="shared" si="6"/>
        <v>7</v>
      </c>
      <c r="B38" s="10" t="s">
        <v>636</v>
      </c>
      <c r="C38" s="10" t="s">
        <v>622</v>
      </c>
      <c r="D38" s="11" t="s">
        <v>635</v>
      </c>
      <c r="E38" s="11" t="s">
        <v>75</v>
      </c>
      <c r="F38" s="11" t="s">
        <v>263</v>
      </c>
      <c r="G38" s="11" t="s">
        <v>622</v>
      </c>
      <c r="H38" s="11" t="s">
        <v>12</v>
      </c>
      <c r="I38" s="11" t="s">
        <v>28</v>
      </c>
      <c r="J38" s="11">
        <v>4.0656999999999996</v>
      </c>
      <c r="K38" s="12">
        <v>4.8899999999999997</v>
      </c>
      <c r="L38" s="13">
        <v>1.2685714285714287</v>
      </c>
      <c r="M38" s="14" t="s">
        <v>76</v>
      </c>
    </row>
    <row r="39" spans="1:13" ht="18" customHeight="1" x14ac:dyDescent="0.3">
      <c r="A39" s="9">
        <f t="shared" si="6"/>
        <v>7</v>
      </c>
      <c r="B39" s="10" t="s">
        <v>636</v>
      </c>
      <c r="C39" s="10" t="s">
        <v>12</v>
      </c>
      <c r="D39" s="11" t="s">
        <v>635</v>
      </c>
      <c r="E39" s="11" t="s">
        <v>34</v>
      </c>
      <c r="F39" s="11" t="s">
        <v>269</v>
      </c>
      <c r="G39" s="11" t="s">
        <v>622</v>
      </c>
      <c r="H39" s="11" t="s">
        <v>25</v>
      </c>
      <c r="I39" s="11" t="s">
        <v>28</v>
      </c>
      <c r="J39" s="11">
        <v>4.0656999999999996</v>
      </c>
      <c r="K39" s="12"/>
      <c r="L39" s="13">
        <v>1.7471428571428571</v>
      </c>
      <c r="M39" s="14" t="s">
        <v>77</v>
      </c>
    </row>
    <row r="40" spans="1:13" ht="18" customHeight="1" x14ac:dyDescent="0.3">
      <c r="A40" s="9">
        <f t="shared" si="6"/>
        <v>7</v>
      </c>
      <c r="B40" s="10" t="s">
        <v>636</v>
      </c>
      <c r="C40" s="10" t="s">
        <v>12</v>
      </c>
      <c r="D40" s="11" t="s">
        <v>635</v>
      </c>
      <c r="E40" s="11" t="s">
        <v>637</v>
      </c>
      <c r="F40" s="11" t="s">
        <v>296</v>
      </c>
      <c r="G40" s="11" t="s">
        <v>623</v>
      </c>
      <c r="H40" s="11" t="s">
        <v>28</v>
      </c>
      <c r="I40" s="11" t="s">
        <v>622</v>
      </c>
      <c r="J40" s="11">
        <v>4.0656999999999996</v>
      </c>
      <c r="K40" s="12">
        <v>6.71</v>
      </c>
      <c r="L40" s="13">
        <v>3.8885999999999998</v>
      </c>
      <c r="M40" s="14"/>
    </row>
    <row r="41" spans="1:13" ht="18" customHeight="1" x14ac:dyDescent="0.3">
      <c r="A41" s="16">
        <v>8</v>
      </c>
      <c r="B41" s="10" t="s">
        <v>79</v>
      </c>
      <c r="C41" s="10" t="s">
        <v>622</v>
      </c>
      <c r="D41" s="11" t="s">
        <v>80</v>
      </c>
      <c r="E41" s="11" t="s">
        <v>81</v>
      </c>
      <c r="F41" s="11" t="s">
        <v>362</v>
      </c>
      <c r="G41" s="11" t="s">
        <v>622</v>
      </c>
      <c r="H41" s="11" t="s">
        <v>25</v>
      </c>
      <c r="I41" s="11" t="s">
        <v>28</v>
      </c>
      <c r="J41" s="11">
        <v>0.42349999999999999</v>
      </c>
      <c r="K41" s="12">
        <f>1.57/2</f>
        <v>0.78500000000000003</v>
      </c>
      <c r="L41" s="13">
        <v>0.34166666666666667</v>
      </c>
      <c r="M41" s="14" t="s">
        <v>82</v>
      </c>
    </row>
    <row r="42" spans="1:13" ht="18" customHeight="1" x14ac:dyDescent="0.3">
      <c r="A42" s="16">
        <f t="shared" ref="A42:A43" si="7">A41</f>
        <v>8</v>
      </c>
      <c r="B42" s="10" t="s">
        <v>79</v>
      </c>
      <c r="C42" s="10" t="s">
        <v>622</v>
      </c>
      <c r="D42" s="11" t="s">
        <v>80</v>
      </c>
      <c r="E42" s="11" t="s">
        <v>83</v>
      </c>
      <c r="F42" s="11" t="s">
        <v>297</v>
      </c>
      <c r="G42" s="11" t="s">
        <v>638</v>
      </c>
      <c r="H42" s="11" t="s">
        <v>25</v>
      </c>
      <c r="I42" s="11" t="s">
        <v>28</v>
      </c>
      <c r="J42" s="11">
        <v>0.42349999999999999</v>
      </c>
      <c r="K42" s="12">
        <v>0.94</v>
      </c>
      <c r="L42" s="13">
        <v>0.373</v>
      </c>
      <c r="M42" s="14" t="s">
        <v>639</v>
      </c>
    </row>
    <row r="43" spans="1:13" ht="18" customHeight="1" x14ac:dyDescent="0.3">
      <c r="A43" s="16">
        <f t="shared" si="7"/>
        <v>8</v>
      </c>
      <c r="B43" s="10" t="s">
        <v>79</v>
      </c>
      <c r="C43" s="10" t="s">
        <v>622</v>
      </c>
      <c r="D43" s="11" t="s">
        <v>640</v>
      </c>
      <c r="E43" s="11" t="s">
        <v>641</v>
      </c>
      <c r="F43" s="11" t="s">
        <v>298</v>
      </c>
      <c r="G43" s="11" t="s">
        <v>642</v>
      </c>
      <c r="H43" s="11" t="s">
        <v>28</v>
      </c>
      <c r="I43" s="11" t="s">
        <v>12</v>
      </c>
      <c r="J43" s="11">
        <v>0.42349999999999999</v>
      </c>
      <c r="K43" s="17"/>
      <c r="L43" s="13">
        <v>2.5950000000000002</v>
      </c>
      <c r="M43" s="14"/>
    </row>
    <row r="44" spans="1:13" ht="18" customHeight="1" x14ac:dyDescent="0.3">
      <c r="A44" s="9">
        <v>9</v>
      </c>
      <c r="B44" s="10" t="s">
        <v>85</v>
      </c>
      <c r="C44" s="10" t="s">
        <v>622</v>
      </c>
      <c r="D44" s="11" t="s">
        <v>90</v>
      </c>
      <c r="E44" s="11" t="s">
        <v>86</v>
      </c>
      <c r="F44" s="11" t="s">
        <v>299</v>
      </c>
      <c r="G44" s="11" t="s">
        <v>622</v>
      </c>
      <c r="H44" s="11" t="s">
        <v>25</v>
      </c>
      <c r="I44" s="11" t="s">
        <v>28</v>
      </c>
      <c r="J44" s="11">
        <v>0.1</v>
      </c>
      <c r="K44" s="12">
        <v>0.1</v>
      </c>
      <c r="L44" s="13">
        <v>3.4499999999999996E-2</v>
      </c>
      <c r="M44" s="14" t="s">
        <v>87</v>
      </c>
    </row>
    <row r="45" spans="1:13" ht="18" customHeight="1" x14ac:dyDescent="0.3">
      <c r="A45" s="9">
        <f t="shared" ref="A45:A52" si="8">A44</f>
        <v>9</v>
      </c>
      <c r="B45" s="10" t="s">
        <v>85</v>
      </c>
      <c r="C45" s="10" t="s">
        <v>643</v>
      </c>
      <c r="D45" s="11" t="s">
        <v>644</v>
      </c>
      <c r="E45" s="11" t="s">
        <v>88</v>
      </c>
      <c r="F45" s="11" t="s">
        <v>300</v>
      </c>
      <c r="G45" s="11" t="s">
        <v>12</v>
      </c>
      <c r="H45" s="11" t="s">
        <v>25</v>
      </c>
      <c r="I45" s="11" t="s">
        <v>28</v>
      </c>
      <c r="J45" s="11">
        <v>0.1</v>
      </c>
      <c r="K45" s="12"/>
      <c r="L45" s="13">
        <v>3.3300000000000003E-2</v>
      </c>
      <c r="M45" s="14" t="s">
        <v>89</v>
      </c>
    </row>
    <row r="46" spans="1:13" ht="18" customHeight="1" x14ac:dyDescent="0.3">
      <c r="A46" s="9">
        <f t="shared" si="8"/>
        <v>9</v>
      </c>
      <c r="B46" s="10" t="s">
        <v>85</v>
      </c>
      <c r="C46" s="10" t="s">
        <v>643</v>
      </c>
      <c r="D46" s="11" t="s">
        <v>90</v>
      </c>
      <c r="E46" s="11" t="s">
        <v>91</v>
      </c>
      <c r="F46" s="11" t="s">
        <v>301</v>
      </c>
      <c r="G46" s="11" t="s">
        <v>622</v>
      </c>
      <c r="H46" s="11" t="s">
        <v>25</v>
      </c>
      <c r="I46" s="11" t="s">
        <v>28</v>
      </c>
      <c r="J46" s="11">
        <v>0.1</v>
      </c>
      <c r="K46" s="17"/>
      <c r="L46" s="13">
        <v>4.9166666666666664E-2</v>
      </c>
      <c r="M46" s="14" t="s">
        <v>92</v>
      </c>
    </row>
    <row r="47" spans="1:13" ht="18" customHeight="1" x14ac:dyDescent="0.3">
      <c r="A47" s="9">
        <f t="shared" si="8"/>
        <v>9</v>
      </c>
      <c r="B47" s="10" t="s">
        <v>85</v>
      </c>
      <c r="C47" s="10" t="s">
        <v>643</v>
      </c>
      <c r="D47" s="11" t="s">
        <v>644</v>
      </c>
      <c r="E47" s="11" t="s">
        <v>93</v>
      </c>
      <c r="F47" s="11" t="s">
        <v>302</v>
      </c>
      <c r="G47" s="11" t="s">
        <v>622</v>
      </c>
      <c r="H47" s="11" t="s">
        <v>643</v>
      </c>
      <c r="I47" s="11" t="s">
        <v>28</v>
      </c>
      <c r="J47" s="11">
        <v>0.1</v>
      </c>
      <c r="K47" s="12">
        <v>1.98</v>
      </c>
      <c r="L47" s="13">
        <v>5.5000000000000007E-2</v>
      </c>
      <c r="M47" s="14" t="s">
        <v>645</v>
      </c>
    </row>
    <row r="48" spans="1:13" ht="18" customHeight="1" x14ac:dyDescent="0.3">
      <c r="A48" s="9">
        <f t="shared" si="8"/>
        <v>9</v>
      </c>
      <c r="B48" s="10" t="s">
        <v>85</v>
      </c>
      <c r="C48" s="10" t="s">
        <v>622</v>
      </c>
      <c r="D48" s="11" t="s">
        <v>646</v>
      </c>
      <c r="E48" s="11" t="s">
        <v>94</v>
      </c>
      <c r="F48" s="11" t="s">
        <v>364</v>
      </c>
      <c r="G48" s="11" t="s">
        <v>643</v>
      </c>
      <c r="H48" s="11" t="s">
        <v>622</v>
      </c>
      <c r="I48" s="11" t="s">
        <v>28</v>
      </c>
      <c r="J48" s="11">
        <v>0.1</v>
      </c>
      <c r="K48" s="12"/>
      <c r="L48" s="13">
        <v>5.5899999999999998E-2</v>
      </c>
      <c r="M48" s="14" t="s">
        <v>95</v>
      </c>
    </row>
    <row r="49" spans="1:13" ht="18" customHeight="1" x14ac:dyDescent="0.3">
      <c r="A49" s="9">
        <f t="shared" si="8"/>
        <v>9</v>
      </c>
      <c r="B49" s="10" t="s">
        <v>85</v>
      </c>
      <c r="C49" s="10" t="s">
        <v>643</v>
      </c>
      <c r="D49" s="11" t="s">
        <v>90</v>
      </c>
      <c r="E49" s="11" t="s">
        <v>96</v>
      </c>
      <c r="F49" s="11" t="s">
        <v>303</v>
      </c>
      <c r="G49" s="11" t="s">
        <v>643</v>
      </c>
      <c r="H49" s="11" t="s">
        <v>25</v>
      </c>
      <c r="I49" s="11" t="s">
        <v>28</v>
      </c>
      <c r="J49" s="11">
        <v>0.1</v>
      </c>
      <c r="K49" s="12"/>
      <c r="L49" s="13">
        <v>6.5000000000000002E-2</v>
      </c>
      <c r="M49" s="14" t="s">
        <v>97</v>
      </c>
    </row>
    <row r="50" spans="1:13" ht="18" customHeight="1" x14ac:dyDescent="0.3">
      <c r="A50" s="9">
        <f t="shared" si="8"/>
        <v>9</v>
      </c>
      <c r="B50" s="10" t="s">
        <v>85</v>
      </c>
      <c r="C50" s="10" t="s">
        <v>638</v>
      </c>
      <c r="D50" s="11" t="s">
        <v>646</v>
      </c>
      <c r="E50" s="11" t="s">
        <v>647</v>
      </c>
      <c r="F50" s="11" t="s">
        <v>304</v>
      </c>
      <c r="G50" s="11" t="s">
        <v>12</v>
      </c>
      <c r="H50" s="11" t="s">
        <v>25</v>
      </c>
      <c r="I50" s="11" t="s">
        <v>622</v>
      </c>
      <c r="J50" s="11">
        <v>0.1</v>
      </c>
      <c r="K50" s="12"/>
      <c r="L50" s="13">
        <v>6.5000000000000002E-2</v>
      </c>
      <c r="M50" s="14"/>
    </row>
    <row r="51" spans="1:13" ht="18" customHeight="1" x14ac:dyDescent="0.3">
      <c r="A51" s="9">
        <f t="shared" si="8"/>
        <v>9</v>
      </c>
      <c r="B51" s="10" t="s">
        <v>85</v>
      </c>
      <c r="C51" s="10" t="s">
        <v>622</v>
      </c>
      <c r="D51" s="11" t="s">
        <v>90</v>
      </c>
      <c r="E51" s="11" t="s">
        <v>648</v>
      </c>
      <c r="F51" s="11" t="s">
        <v>366</v>
      </c>
      <c r="G51" s="11" t="s">
        <v>12</v>
      </c>
      <c r="H51" s="11" t="s">
        <v>643</v>
      </c>
      <c r="I51" s="11" t="s">
        <v>638</v>
      </c>
      <c r="J51" s="11">
        <v>0.1</v>
      </c>
      <c r="K51" s="12"/>
      <c r="L51" s="13">
        <v>7.6399999999999996E-2</v>
      </c>
      <c r="M51" s="14"/>
    </row>
    <row r="52" spans="1:13" ht="18" customHeight="1" x14ac:dyDescent="0.3">
      <c r="A52" s="9">
        <f t="shared" si="8"/>
        <v>9</v>
      </c>
      <c r="B52" s="10" t="s">
        <v>85</v>
      </c>
      <c r="C52" s="10" t="s">
        <v>643</v>
      </c>
      <c r="D52" s="11" t="s">
        <v>649</v>
      </c>
      <c r="E52" s="11" t="s">
        <v>650</v>
      </c>
      <c r="F52" s="11" t="s">
        <v>305</v>
      </c>
      <c r="G52" s="11" t="s">
        <v>643</v>
      </c>
      <c r="H52" s="11" t="s">
        <v>12</v>
      </c>
      <c r="I52" s="11" t="s">
        <v>643</v>
      </c>
      <c r="J52" s="11">
        <v>0.1</v>
      </c>
      <c r="K52" s="12"/>
      <c r="L52" s="13">
        <v>8.7999999999999995E-2</v>
      </c>
      <c r="M52" s="14"/>
    </row>
    <row r="53" spans="1:13" ht="18" customHeight="1" x14ac:dyDescent="0.3">
      <c r="A53" s="16">
        <v>10</v>
      </c>
      <c r="B53" s="10" t="s">
        <v>101</v>
      </c>
      <c r="C53" s="10" t="s">
        <v>12</v>
      </c>
      <c r="D53" s="11" t="s">
        <v>69</v>
      </c>
      <c r="E53" s="11" t="s">
        <v>102</v>
      </c>
      <c r="F53" s="11" t="s">
        <v>306</v>
      </c>
      <c r="G53" s="11" t="s">
        <v>643</v>
      </c>
      <c r="H53" s="11" t="s">
        <v>622</v>
      </c>
      <c r="I53" s="11" t="s">
        <v>28</v>
      </c>
      <c r="J53" s="11">
        <v>4.88</v>
      </c>
      <c r="K53" s="12">
        <v>6.68</v>
      </c>
      <c r="L53" s="13">
        <v>1.1371428571428572</v>
      </c>
      <c r="M53" s="14" t="s">
        <v>103</v>
      </c>
    </row>
    <row r="54" spans="1:13" ht="18" customHeight="1" x14ac:dyDescent="0.3">
      <c r="A54" s="16">
        <f t="shared" ref="A54:A55" si="9">A53</f>
        <v>10</v>
      </c>
      <c r="B54" s="10" t="s">
        <v>101</v>
      </c>
      <c r="C54" s="10" t="s">
        <v>622</v>
      </c>
      <c r="D54" s="11" t="s">
        <v>651</v>
      </c>
      <c r="E54" s="11" t="s">
        <v>65</v>
      </c>
      <c r="F54" s="11" t="s">
        <v>281</v>
      </c>
      <c r="G54" s="11" t="s">
        <v>643</v>
      </c>
      <c r="H54" s="11" t="s">
        <v>643</v>
      </c>
      <c r="I54" s="11" t="s">
        <v>28</v>
      </c>
      <c r="J54" s="11">
        <v>4.88</v>
      </c>
      <c r="K54" s="12">
        <v>18.100000000000001</v>
      </c>
      <c r="L54" s="13">
        <v>1.3189285714285715</v>
      </c>
      <c r="M54" s="14" t="s">
        <v>104</v>
      </c>
    </row>
    <row r="55" spans="1:13" ht="18" customHeight="1" x14ac:dyDescent="0.3">
      <c r="A55" s="16">
        <f t="shared" si="9"/>
        <v>10</v>
      </c>
      <c r="B55" s="10" t="s">
        <v>101</v>
      </c>
      <c r="C55" s="10" t="s">
        <v>638</v>
      </c>
      <c r="D55" s="11" t="s">
        <v>69</v>
      </c>
      <c r="E55" s="11" t="s">
        <v>105</v>
      </c>
      <c r="F55" s="11" t="s">
        <v>307</v>
      </c>
      <c r="G55" s="11" t="s">
        <v>642</v>
      </c>
      <c r="H55" s="11" t="s">
        <v>17</v>
      </c>
      <c r="I55" s="11" t="s">
        <v>643</v>
      </c>
      <c r="J55" s="11">
        <v>4.88</v>
      </c>
      <c r="K55" s="12">
        <v>20.12</v>
      </c>
      <c r="L55" s="13">
        <v>4.09</v>
      </c>
      <c r="M55" s="14"/>
    </row>
    <row r="56" spans="1:13" ht="18" customHeight="1" x14ac:dyDescent="0.3">
      <c r="A56" s="9">
        <v>11</v>
      </c>
      <c r="B56" s="10" t="s">
        <v>106</v>
      </c>
      <c r="C56" s="10" t="s">
        <v>643</v>
      </c>
      <c r="D56" s="11" t="s">
        <v>652</v>
      </c>
      <c r="E56" s="11" t="s">
        <v>107</v>
      </c>
      <c r="F56" s="11" t="s">
        <v>376</v>
      </c>
      <c r="G56" s="11" t="s">
        <v>12</v>
      </c>
      <c r="H56" s="11" t="s">
        <v>638</v>
      </c>
      <c r="I56" s="11" t="s">
        <v>28</v>
      </c>
      <c r="J56" s="11">
        <v>0.31669999999999998</v>
      </c>
      <c r="K56" s="12">
        <v>2.6</v>
      </c>
      <c r="L56" s="13">
        <v>0.22791666666666666</v>
      </c>
      <c r="M56" s="14" t="s">
        <v>108</v>
      </c>
    </row>
    <row r="57" spans="1:13" ht="18" customHeight="1" x14ac:dyDescent="0.3">
      <c r="A57" s="9">
        <f t="shared" ref="A57:A60" si="10">A56</f>
        <v>11</v>
      </c>
      <c r="B57" s="10" t="s">
        <v>106</v>
      </c>
      <c r="C57" s="10" t="s">
        <v>643</v>
      </c>
      <c r="D57" s="11" t="s">
        <v>653</v>
      </c>
      <c r="E57" s="11" t="s">
        <v>109</v>
      </c>
      <c r="F57" s="11" t="s">
        <v>408</v>
      </c>
      <c r="G57" s="11" t="s">
        <v>622</v>
      </c>
      <c r="H57" s="11" t="s">
        <v>622</v>
      </c>
      <c r="I57" s="11" t="s">
        <v>28</v>
      </c>
      <c r="J57" s="11">
        <v>0.31669999999999998</v>
      </c>
      <c r="K57" s="12">
        <v>1.43</v>
      </c>
      <c r="L57" s="13">
        <v>0.24966666666666668</v>
      </c>
      <c r="M57" s="14" t="s">
        <v>654</v>
      </c>
    </row>
    <row r="58" spans="1:13" ht="18" customHeight="1" x14ac:dyDescent="0.3">
      <c r="A58" s="9">
        <f t="shared" si="10"/>
        <v>11</v>
      </c>
      <c r="B58" s="10" t="s">
        <v>106</v>
      </c>
      <c r="C58" s="10" t="s">
        <v>643</v>
      </c>
      <c r="D58" s="11" t="s">
        <v>655</v>
      </c>
      <c r="E58" s="11" t="s">
        <v>110</v>
      </c>
      <c r="F58" s="11" t="s">
        <v>308</v>
      </c>
      <c r="G58" s="11" t="s">
        <v>643</v>
      </c>
      <c r="H58" s="11" t="s">
        <v>25</v>
      </c>
      <c r="I58" s="11" t="s">
        <v>28</v>
      </c>
      <c r="J58" s="11">
        <v>0.31669999999999998</v>
      </c>
      <c r="K58" s="12">
        <v>1.1299999999999999</v>
      </c>
      <c r="L58" s="13">
        <v>0.28166666666666668</v>
      </c>
      <c r="M58" s="14" t="s">
        <v>111</v>
      </c>
    </row>
    <row r="59" spans="1:13" ht="18" customHeight="1" x14ac:dyDescent="0.3">
      <c r="A59" s="9">
        <f t="shared" si="10"/>
        <v>11</v>
      </c>
      <c r="B59" s="10" t="s">
        <v>106</v>
      </c>
      <c r="C59" s="10" t="s">
        <v>638</v>
      </c>
      <c r="D59" s="11" t="s">
        <v>652</v>
      </c>
      <c r="E59" s="11" t="s">
        <v>656</v>
      </c>
      <c r="F59" s="11" t="s">
        <v>295</v>
      </c>
      <c r="G59" s="11" t="s">
        <v>623</v>
      </c>
      <c r="H59" s="11" t="s">
        <v>28</v>
      </c>
      <c r="I59" s="11" t="s">
        <v>638</v>
      </c>
      <c r="J59" s="11">
        <v>0.31669999999999998</v>
      </c>
      <c r="K59" s="12">
        <v>17.64</v>
      </c>
      <c r="L59" s="13">
        <v>16.27</v>
      </c>
      <c r="M59" s="14"/>
    </row>
    <row r="60" spans="1:13" ht="18" customHeight="1" x14ac:dyDescent="0.3">
      <c r="A60" s="9">
        <f t="shared" si="10"/>
        <v>11</v>
      </c>
      <c r="B60" s="10" t="s">
        <v>106</v>
      </c>
      <c r="C60" s="10" t="s">
        <v>643</v>
      </c>
      <c r="D60" s="11" t="s">
        <v>652</v>
      </c>
      <c r="E60" s="11" t="s">
        <v>657</v>
      </c>
      <c r="F60" s="11" t="s">
        <v>368</v>
      </c>
      <c r="G60" s="11" t="s">
        <v>643</v>
      </c>
      <c r="H60" s="11" t="s">
        <v>638</v>
      </c>
      <c r="I60" s="11" t="s">
        <v>643</v>
      </c>
      <c r="J60" s="11">
        <v>0.31669999999999998</v>
      </c>
      <c r="K60" s="12"/>
      <c r="L60" s="13">
        <v>1.8167</v>
      </c>
      <c r="M60" s="14"/>
    </row>
    <row r="61" spans="1:13" ht="18" customHeight="1" x14ac:dyDescent="0.3">
      <c r="A61" s="9">
        <v>12</v>
      </c>
      <c r="B61" s="10" t="s">
        <v>113</v>
      </c>
      <c r="C61" s="10" t="s">
        <v>622</v>
      </c>
      <c r="D61" s="11" t="s">
        <v>114</v>
      </c>
      <c r="E61" s="11" t="s">
        <v>109</v>
      </c>
      <c r="F61" s="11" t="s">
        <v>408</v>
      </c>
      <c r="G61" s="11" t="s">
        <v>643</v>
      </c>
      <c r="H61" s="11" t="s">
        <v>622</v>
      </c>
      <c r="I61" s="11" t="s">
        <v>28</v>
      </c>
      <c r="J61" s="11">
        <v>2.4333</v>
      </c>
      <c r="K61" s="12">
        <v>3.65</v>
      </c>
      <c r="L61" s="13">
        <v>0.65500000000000003</v>
      </c>
      <c r="M61" s="14" t="s">
        <v>658</v>
      </c>
    </row>
    <row r="62" spans="1:13" ht="18" customHeight="1" x14ac:dyDescent="0.3">
      <c r="A62" s="9">
        <f t="shared" ref="A62:A64" si="11">A61</f>
        <v>12</v>
      </c>
      <c r="B62" s="10" t="s">
        <v>113</v>
      </c>
      <c r="C62" s="10" t="s">
        <v>643</v>
      </c>
      <c r="D62" s="11" t="s">
        <v>659</v>
      </c>
      <c r="E62" s="11" t="s">
        <v>115</v>
      </c>
      <c r="F62" s="11" t="s">
        <v>370</v>
      </c>
      <c r="G62" s="11" t="s">
        <v>622</v>
      </c>
      <c r="H62" s="11" t="s">
        <v>643</v>
      </c>
      <c r="I62" s="11" t="s">
        <v>28</v>
      </c>
      <c r="J62" s="11">
        <v>2.4333</v>
      </c>
      <c r="K62" s="12"/>
      <c r="L62" s="13">
        <v>0.65400000000000003</v>
      </c>
      <c r="M62" s="14" t="s">
        <v>116</v>
      </c>
    </row>
    <row r="63" spans="1:13" ht="18" customHeight="1" x14ac:dyDescent="0.3">
      <c r="A63" s="9">
        <f t="shared" si="11"/>
        <v>12</v>
      </c>
      <c r="B63" s="10" t="s">
        <v>113</v>
      </c>
      <c r="C63" s="10" t="s">
        <v>638</v>
      </c>
      <c r="D63" s="11" t="s">
        <v>660</v>
      </c>
      <c r="E63" s="11" t="s">
        <v>117</v>
      </c>
      <c r="F63" s="11" t="s">
        <v>372</v>
      </c>
      <c r="G63" s="11" t="s">
        <v>643</v>
      </c>
      <c r="H63" s="11" t="s">
        <v>643</v>
      </c>
      <c r="I63" s="11" t="s">
        <v>28</v>
      </c>
      <c r="J63" s="11">
        <v>2.4333</v>
      </c>
      <c r="K63" s="12">
        <v>3.36</v>
      </c>
      <c r="L63" s="13">
        <v>1.0662499999999999</v>
      </c>
      <c r="M63" s="14" t="s">
        <v>118</v>
      </c>
    </row>
    <row r="64" spans="1:13" ht="18" customHeight="1" x14ac:dyDescent="0.3">
      <c r="A64" s="9">
        <f t="shared" si="11"/>
        <v>12</v>
      </c>
      <c r="B64" s="10" t="s">
        <v>113</v>
      </c>
      <c r="C64" s="10" t="s">
        <v>622</v>
      </c>
      <c r="D64" s="11" t="s">
        <v>661</v>
      </c>
      <c r="E64" s="11" t="s">
        <v>662</v>
      </c>
      <c r="F64" s="11" t="s">
        <v>309</v>
      </c>
      <c r="G64" s="11" t="s">
        <v>643</v>
      </c>
      <c r="H64" s="11" t="s">
        <v>12</v>
      </c>
      <c r="I64" s="11" t="s">
        <v>643</v>
      </c>
      <c r="J64" s="11">
        <v>2.4333</v>
      </c>
      <c r="K64" s="12">
        <v>2.92</v>
      </c>
      <c r="L64" s="13">
        <v>1.0827</v>
      </c>
      <c r="M64" s="14"/>
    </row>
    <row r="65" spans="1:13" ht="18" customHeight="1" x14ac:dyDescent="0.3">
      <c r="A65" s="9">
        <v>13</v>
      </c>
      <c r="B65" s="10" t="s">
        <v>120</v>
      </c>
      <c r="C65" s="10" t="s">
        <v>17</v>
      </c>
      <c r="D65" s="11" t="s">
        <v>663</v>
      </c>
      <c r="E65" s="11" t="s">
        <v>121</v>
      </c>
      <c r="F65" s="11" t="s">
        <v>374</v>
      </c>
      <c r="G65" s="11" t="s">
        <v>643</v>
      </c>
      <c r="H65" s="11" t="s">
        <v>25</v>
      </c>
      <c r="I65" s="11" t="s">
        <v>28</v>
      </c>
      <c r="J65" s="11">
        <v>0.3</v>
      </c>
      <c r="K65" s="12">
        <v>1.24</v>
      </c>
      <c r="L65" s="13">
        <v>5.1999999999999998E-2</v>
      </c>
      <c r="M65" s="14" t="s">
        <v>122</v>
      </c>
    </row>
    <row r="66" spans="1:13" ht="18" customHeight="1" x14ac:dyDescent="0.3">
      <c r="A66" s="9">
        <f t="shared" ref="A66:A71" si="12">A65</f>
        <v>13</v>
      </c>
      <c r="B66" s="10" t="s">
        <v>120</v>
      </c>
      <c r="C66" s="10" t="s">
        <v>664</v>
      </c>
      <c r="D66" s="11" t="s">
        <v>665</v>
      </c>
      <c r="E66" s="11" t="s">
        <v>666</v>
      </c>
      <c r="F66" s="11" t="s">
        <v>376</v>
      </c>
      <c r="G66" s="11" t="s">
        <v>643</v>
      </c>
      <c r="H66" s="11" t="s">
        <v>643</v>
      </c>
      <c r="I66" s="18" t="s">
        <v>28</v>
      </c>
      <c r="J66" s="18">
        <v>0.3</v>
      </c>
      <c r="K66" s="12">
        <v>1.83</v>
      </c>
      <c r="L66" s="13">
        <v>7.7333333333333323E-2</v>
      </c>
      <c r="M66" s="14" t="s">
        <v>123</v>
      </c>
    </row>
    <row r="67" spans="1:13" ht="18" customHeight="1" x14ac:dyDescent="0.3">
      <c r="A67" s="9">
        <f t="shared" si="12"/>
        <v>13</v>
      </c>
      <c r="B67" s="10" t="s">
        <v>120</v>
      </c>
      <c r="C67" s="10" t="s">
        <v>664</v>
      </c>
      <c r="D67" s="11" t="s">
        <v>503</v>
      </c>
      <c r="E67" s="11" t="s">
        <v>124</v>
      </c>
      <c r="F67" s="11" t="s">
        <v>378</v>
      </c>
      <c r="G67" s="11" t="s">
        <v>12</v>
      </c>
      <c r="H67" s="11" t="s">
        <v>643</v>
      </c>
      <c r="I67" s="11" t="s">
        <v>28</v>
      </c>
      <c r="J67" s="11">
        <v>0.3</v>
      </c>
      <c r="K67" s="12">
        <v>0.88</v>
      </c>
      <c r="L67" s="13">
        <v>5.3000000000000005E-2</v>
      </c>
      <c r="M67" s="14" t="s">
        <v>125</v>
      </c>
    </row>
    <row r="68" spans="1:13" ht="18" customHeight="1" x14ac:dyDescent="0.3">
      <c r="A68" s="9">
        <f t="shared" si="12"/>
        <v>13</v>
      </c>
      <c r="B68" s="10" t="s">
        <v>120</v>
      </c>
      <c r="C68" s="10" t="s">
        <v>664</v>
      </c>
      <c r="D68" s="11" t="s">
        <v>503</v>
      </c>
      <c r="E68" s="11" t="s">
        <v>126</v>
      </c>
      <c r="F68" s="11" t="s">
        <v>310</v>
      </c>
      <c r="G68" s="11" t="s">
        <v>643</v>
      </c>
      <c r="H68" s="11" t="s">
        <v>643</v>
      </c>
      <c r="I68" s="11" t="s">
        <v>28</v>
      </c>
      <c r="J68" s="11">
        <v>0.3</v>
      </c>
      <c r="K68" s="12">
        <v>0.83</v>
      </c>
      <c r="L68" s="13">
        <v>5.3666666666666668E-2</v>
      </c>
      <c r="M68" s="14" t="s">
        <v>127</v>
      </c>
    </row>
    <row r="69" spans="1:13" ht="18" customHeight="1" x14ac:dyDescent="0.3">
      <c r="A69" s="9">
        <f t="shared" si="12"/>
        <v>13</v>
      </c>
      <c r="B69" s="10" t="s">
        <v>120</v>
      </c>
      <c r="C69" s="10" t="s">
        <v>664</v>
      </c>
      <c r="D69" s="11" t="s">
        <v>503</v>
      </c>
      <c r="E69" s="11" t="s">
        <v>128</v>
      </c>
      <c r="F69" s="11" t="s">
        <v>311</v>
      </c>
      <c r="G69" s="11" t="s">
        <v>643</v>
      </c>
      <c r="H69" s="11" t="s">
        <v>25</v>
      </c>
      <c r="I69" s="11" t="s">
        <v>28</v>
      </c>
      <c r="J69" s="11">
        <v>0.3</v>
      </c>
      <c r="K69" s="12">
        <v>0.82</v>
      </c>
      <c r="L69" s="13">
        <v>5.4666666666666662E-2</v>
      </c>
      <c r="M69" s="14" t="s">
        <v>129</v>
      </c>
    </row>
    <row r="70" spans="1:13" ht="18" customHeight="1" x14ac:dyDescent="0.3">
      <c r="A70" s="9">
        <f t="shared" si="12"/>
        <v>13</v>
      </c>
      <c r="B70" s="10" t="s">
        <v>120</v>
      </c>
      <c r="C70" s="10" t="s">
        <v>623</v>
      </c>
      <c r="D70" s="11" t="s">
        <v>665</v>
      </c>
      <c r="E70" s="11" t="s">
        <v>668</v>
      </c>
      <c r="F70" s="11" t="s">
        <v>312</v>
      </c>
      <c r="G70" s="11" t="s">
        <v>643</v>
      </c>
      <c r="H70" s="11" t="s">
        <v>643</v>
      </c>
      <c r="I70" s="11" t="s">
        <v>643</v>
      </c>
      <c r="J70" s="11">
        <v>0.3</v>
      </c>
      <c r="K70" s="12"/>
      <c r="L70" s="13">
        <v>0.14630000000000001</v>
      </c>
      <c r="M70" s="14"/>
    </row>
    <row r="71" spans="1:13" ht="18" customHeight="1" x14ac:dyDescent="0.3">
      <c r="A71" s="9">
        <f t="shared" si="12"/>
        <v>13</v>
      </c>
      <c r="B71" s="10" t="s">
        <v>120</v>
      </c>
      <c r="C71" s="10" t="s">
        <v>664</v>
      </c>
      <c r="D71" s="11" t="s">
        <v>667</v>
      </c>
      <c r="E71" s="11" t="s">
        <v>669</v>
      </c>
      <c r="F71" s="11" t="s">
        <v>313</v>
      </c>
      <c r="G71" s="11" t="s">
        <v>643</v>
      </c>
      <c r="H71" s="11" t="s">
        <v>643</v>
      </c>
      <c r="I71" s="11" t="s">
        <v>643</v>
      </c>
      <c r="J71" s="11">
        <v>0.3</v>
      </c>
      <c r="K71" s="12"/>
      <c r="L71" s="13">
        <v>0.25629999999999997</v>
      </c>
      <c r="M71" s="14"/>
    </row>
    <row r="72" spans="1:13" ht="18" customHeight="1" x14ac:dyDescent="0.3">
      <c r="A72" s="16">
        <v>14</v>
      </c>
      <c r="B72" s="10" t="s">
        <v>132</v>
      </c>
      <c r="C72" s="10" t="s">
        <v>643</v>
      </c>
      <c r="D72" s="11" t="s">
        <v>114</v>
      </c>
      <c r="E72" s="11" t="s">
        <v>133</v>
      </c>
      <c r="F72" s="11" t="s">
        <v>314</v>
      </c>
      <c r="G72" s="11" t="s">
        <v>643</v>
      </c>
      <c r="H72" s="11" t="s">
        <v>643</v>
      </c>
      <c r="I72" s="11" t="s">
        <v>28</v>
      </c>
      <c r="J72" s="11">
        <v>0.1</v>
      </c>
      <c r="K72" s="12"/>
      <c r="L72" s="13">
        <v>5.0700000000000002E-2</v>
      </c>
      <c r="M72" s="14" t="s">
        <v>134</v>
      </c>
    </row>
    <row r="73" spans="1:13" ht="18" customHeight="1" x14ac:dyDescent="0.3">
      <c r="A73" s="16">
        <f t="shared" ref="A73:A74" si="13">A72</f>
        <v>14</v>
      </c>
      <c r="B73" s="10" t="s">
        <v>132</v>
      </c>
      <c r="C73" s="10" t="s">
        <v>622</v>
      </c>
      <c r="D73" s="11" t="s">
        <v>660</v>
      </c>
      <c r="E73" s="11" t="s">
        <v>109</v>
      </c>
      <c r="F73" s="11" t="s">
        <v>408</v>
      </c>
      <c r="G73" s="11" t="s">
        <v>643</v>
      </c>
      <c r="H73" s="11" t="s">
        <v>643</v>
      </c>
      <c r="I73" s="11" t="s">
        <v>28</v>
      </c>
      <c r="J73" s="11">
        <v>0.1</v>
      </c>
      <c r="K73" s="12"/>
      <c r="L73" s="13">
        <v>8.7619047619047624E-2</v>
      </c>
      <c r="M73" s="14" t="s">
        <v>135</v>
      </c>
    </row>
    <row r="74" spans="1:13" ht="18" customHeight="1" x14ac:dyDescent="0.3">
      <c r="A74" s="16">
        <f t="shared" si="13"/>
        <v>14</v>
      </c>
      <c r="B74" s="10" t="s">
        <v>132</v>
      </c>
      <c r="C74" s="10" t="s">
        <v>643</v>
      </c>
      <c r="D74" s="11" t="s">
        <v>660</v>
      </c>
      <c r="E74" s="11" t="s">
        <v>670</v>
      </c>
      <c r="F74" s="11" t="s">
        <v>315</v>
      </c>
      <c r="G74" s="11" t="s">
        <v>643</v>
      </c>
      <c r="H74" s="11" t="s">
        <v>643</v>
      </c>
      <c r="I74" s="11" t="s">
        <v>643</v>
      </c>
      <c r="J74" s="11">
        <v>0.1</v>
      </c>
      <c r="K74" s="12"/>
      <c r="L74" s="13">
        <v>1.5</v>
      </c>
      <c r="M74" s="14"/>
    </row>
    <row r="75" spans="1:13" ht="18" customHeight="1" x14ac:dyDescent="0.3">
      <c r="A75" s="9">
        <v>15</v>
      </c>
      <c r="B75" s="10" t="s">
        <v>137</v>
      </c>
      <c r="C75" s="10" t="s">
        <v>622</v>
      </c>
      <c r="D75" s="11" t="s">
        <v>671</v>
      </c>
      <c r="E75" s="11" t="s">
        <v>138</v>
      </c>
      <c r="F75" s="11" t="s">
        <v>380</v>
      </c>
      <c r="G75" s="11" t="s">
        <v>643</v>
      </c>
      <c r="H75" s="11" t="s">
        <v>643</v>
      </c>
      <c r="I75" s="11" t="s">
        <v>28</v>
      </c>
      <c r="J75" s="11">
        <v>1.88</v>
      </c>
      <c r="K75" s="12">
        <v>2.33</v>
      </c>
      <c r="L75" s="13">
        <v>0.73899999999999999</v>
      </c>
      <c r="M75" s="14" t="s">
        <v>139</v>
      </c>
    </row>
    <row r="76" spans="1:13" ht="18" customHeight="1" x14ac:dyDescent="0.3">
      <c r="A76" s="9">
        <f t="shared" ref="A76:A79" si="14">A75</f>
        <v>15</v>
      </c>
      <c r="B76" s="10" t="s">
        <v>137</v>
      </c>
      <c r="C76" s="10" t="s">
        <v>643</v>
      </c>
      <c r="D76" s="11" t="s">
        <v>671</v>
      </c>
      <c r="E76" s="11" t="s">
        <v>140</v>
      </c>
      <c r="F76" s="11" t="s">
        <v>382</v>
      </c>
      <c r="G76" s="11" t="s">
        <v>643</v>
      </c>
      <c r="H76" s="11" t="s">
        <v>12</v>
      </c>
      <c r="I76" s="11" t="s">
        <v>28</v>
      </c>
      <c r="J76" s="11">
        <v>1.88</v>
      </c>
      <c r="K76" s="12">
        <v>2.2799999999999998</v>
      </c>
      <c r="L76" s="13">
        <v>0.84499999999999997</v>
      </c>
      <c r="M76" s="14" t="s">
        <v>141</v>
      </c>
    </row>
    <row r="77" spans="1:13" ht="18" customHeight="1" x14ac:dyDescent="0.3">
      <c r="A77" s="9">
        <f t="shared" si="14"/>
        <v>15</v>
      </c>
      <c r="B77" s="10" t="s">
        <v>137</v>
      </c>
      <c r="C77" s="10" t="s">
        <v>643</v>
      </c>
      <c r="D77" s="11" t="s">
        <v>671</v>
      </c>
      <c r="E77" s="11" t="s">
        <v>142</v>
      </c>
      <c r="F77" s="11" t="s">
        <v>316</v>
      </c>
      <c r="G77" s="11" t="s">
        <v>643</v>
      </c>
      <c r="H77" s="11" t="s">
        <v>622</v>
      </c>
      <c r="I77" s="11" t="s">
        <v>28</v>
      </c>
      <c r="J77" s="11">
        <v>1.88</v>
      </c>
      <c r="K77" s="12">
        <v>2.2999999999999998</v>
      </c>
      <c r="L77" s="13">
        <v>0.93933333333333335</v>
      </c>
      <c r="M77" s="14" t="s">
        <v>143</v>
      </c>
    </row>
    <row r="78" spans="1:13" ht="18" customHeight="1" x14ac:dyDescent="0.3">
      <c r="A78" s="9">
        <f t="shared" si="14"/>
        <v>15</v>
      </c>
      <c r="B78" s="10" t="s">
        <v>137</v>
      </c>
      <c r="C78" s="10" t="s">
        <v>643</v>
      </c>
      <c r="D78" s="11" t="s">
        <v>672</v>
      </c>
      <c r="E78" s="11" t="s">
        <v>144</v>
      </c>
      <c r="F78" s="11" t="s">
        <v>317</v>
      </c>
      <c r="G78" s="11" t="s">
        <v>643</v>
      </c>
      <c r="H78" s="11" t="s">
        <v>25</v>
      </c>
      <c r="I78" s="11" t="s">
        <v>28</v>
      </c>
      <c r="J78" s="11">
        <v>1.88</v>
      </c>
      <c r="K78" s="12">
        <v>2.42</v>
      </c>
      <c r="L78" s="13">
        <v>1.1826666666666665</v>
      </c>
      <c r="M78" s="14" t="s">
        <v>145</v>
      </c>
    </row>
    <row r="79" spans="1:13" ht="18" customHeight="1" x14ac:dyDescent="0.3">
      <c r="A79" s="9">
        <f t="shared" si="14"/>
        <v>15</v>
      </c>
      <c r="B79" s="10" t="s">
        <v>673</v>
      </c>
      <c r="C79" s="10" t="s">
        <v>12</v>
      </c>
      <c r="D79" s="11" t="s">
        <v>671</v>
      </c>
      <c r="E79" s="11" t="s">
        <v>674</v>
      </c>
      <c r="F79" s="11" t="s">
        <v>318</v>
      </c>
      <c r="G79" s="11" t="s">
        <v>28</v>
      </c>
      <c r="H79" s="11" t="s">
        <v>28</v>
      </c>
      <c r="I79" s="11" t="s">
        <v>643</v>
      </c>
      <c r="J79" s="11">
        <v>1.88</v>
      </c>
      <c r="K79" s="12">
        <v>2.61</v>
      </c>
      <c r="L79" s="13">
        <v>1.5</v>
      </c>
      <c r="M79" s="14"/>
    </row>
    <row r="80" spans="1:13" ht="18" customHeight="1" x14ac:dyDescent="0.3">
      <c r="A80" s="16">
        <v>16</v>
      </c>
      <c r="B80" s="10" t="s">
        <v>147</v>
      </c>
      <c r="C80" s="10" t="s">
        <v>664</v>
      </c>
      <c r="D80" s="11" t="s">
        <v>148</v>
      </c>
      <c r="E80" s="11" t="s">
        <v>149</v>
      </c>
      <c r="F80" s="11" t="s">
        <v>319</v>
      </c>
      <c r="G80" s="11" t="s">
        <v>622</v>
      </c>
      <c r="H80" s="11" t="s">
        <v>643</v>
      </c>
      <c r="I80" s="11" t="s">
        <v>28</v>
      </c>
      <c r="J80" s="11">
        <v>1.224</v>
      </c>
      <c r="K80" s="12">
        <v>2.56</v>
      </c>
      <c r="L80" s="13">
        <v>0.26357142857142857</v>
      </c>
      <c r="M80" s="14" t="s">
        <v>150</v>
      </c>
    </row>
    <row r="81" spans="1:13" ht="18" customHeight="1" x14ac:dyDescent="0.3">
      <c r="A81" s="16">
        <f t="shared" ref="A81:A83" si="15">A80</f>
        <v>16</v>
      </c>
      <c r="B81" s="10" t="s">
        <v>147</v>
      </c>
      <c r="C81" s="10" t="s">
        <v>664</v>
      </c>
      <c r="D81" s="11" t="s">
        <v>2174</v>
      </c>
      <c r="E81" s="11" t="s">
        <v>151</v>
      </c>
      <c r="F81" s="11" t="s">
        <v>320</v>
      </c>
      <c r="G81" s="11" t="s">
        <v>643</v>
      </c>
      <c r="H81" s="11" t="s">
        <v>643</v>
      </c>
      <c r="I81" s="11" t="s">
        <v>28</v>
      </c>
      <c r="J81" s="11">
        <v>1.224</v>
      </c>
      <c r="K81" s="12">
        <f>1.47</f>
        <v>1.47</v>
      </c>
      <c r="L81" s="13">
        <f>3.8/14</f>
        <v>0.27142857142857141</v>
      </c>
      <c r="M81" s="14" t="s">
        <v>257</v>
      </c>
    </row>
    <row r="82" spans="1:13" ht="18" customHeight="1" x14ac:dyDescent="0.3">
      <c r="A82" s="16">
        <f t="shared" si="15"/>
        <v>16</v>
      </c>
      <c r="B82" s="10" t="s">
        <v>147</v>
      </c>
      <c r="C82" s="10" t="s">
        <v>664</v>
      </c>
      <c r="D82" s="11" t="s">
        <v>148</v>
      </c>
      <c r="E82" s="11" t="s">
        <v>152</v>
      </c>
      <c r="F82" s="11" t="s">
        <v>321</v>
      </c>
      <c r="G82" s="11" t="s">
        <v>17</v>
      </c>
      <c r="H82" s="11" t="s">
        <v>28</v>
      </c>
      <c r="I82" s="11" t="s">
        <v>12</v>
      </c>
      <c r="J82" s="11">
        <v>1.224</v>
      </c>
      <c r="K82" s="12">
        <v>5.09</v>
      </c>
      <c r="L82" s="13">
        <v>3.86</v>
      </c>
      <c r="M82" s="14"/>
    </row>
    <row r="83" spans="1:13" ht="18" customHeight="1" x14ac:dyDescent="0.3">
      <c r="A83" s="16">
        <f t="shared" si="15"/>
        <v>16</v>
      </c>
      <c r="B83" s="10" t="s">
        <v>147</v>
      </c>
      <c r="C83" s="10" t="s">
        <v>664</v>
      </c>
      <c r="D83" s="11" t="s">
        <v>675</v>
      </c>
      <c r="E83" s="11" t="s">
        <v>153</v>
      </c>
      <c r="F83" s="11" t="s">
        <v>411</v>
      </c>
      <c r="G83" s="11" t="s">
        <v>643</v>
      </c>
      <c r="H83" s="11" t="s">
        <v>643</v>
      </c>
      <c r="I83" s="11" t="s">
        <v>643</v>
      </c>
      <c r="J83" s="11">
        <v>1.224</v>
      </c>
      <c r="K83" s="12">
        <v>2.98</v>
      </c>
      <c r="L83" s="13">
        <v>0.4929</v>
      </c>
      <c r="M83" s="14"/>
    </row>
    <row r="84" spans="1:13" ht="18" customHeight="1" x14ac:dyDescent="0.3">
      <c r="A84" s="9">
        <v>17</v>
      </c>
      <c r="B84" s="10" t="s">
        <v>154</v>
      </c>
      <c r="C84" s="10" t="s">
        <v>643</v>
      </c>
      <c r="D84" s="11" t="s">
        <v>676</v>
      </c>
      <c r="E84" s="11" t="s">
        <v>155</v>
      </c>
      <c r="F84" s="11" t="s">
        <v>384</v>
      </c>
      <c r="G84" s="11" t="s">
        <v>643</v>
      </c>
      <c r="H84" s="11" t="s">
        <v>25</v>
      </c>
      <c r="I84" s="11" t="s">
        <v>28</v>
      </c>
      <c r="J84" s="11">
        <v>0.25</v>
      </c>
      <c r="K84" s="12">
        <v>6</v>
      </c>
      <c r="L84" s="13">
        <v>9.9999999999999992E-2</v>
      </c>
      <c r="M84" s="14" t="s">
        <v>156</v>
      </c>
    </row>
    <row r="85" spans="1:13" ht="18" customHeight="1" x14ac:dyDescent="0.3">
      <c r="A85" s="9">
        <f t="shared" ref="A85:A89" si="16">A84</f>
        <v>17</v>
      </c>
      <c r="B85" s="10" t="s">
        <v>154</v>
      </c>
      <c r="C85" s="10" t="s">
        <v>643</v>
      </c>
      <c r="D85" s="11" t="s">
        <v>676</v>
      </c>
      <c r="E85" s="11" t="s">
        <v>93</v>
      </c>
      <c r="F85" s="11" t="s">
        <v>302</v>
      </c>
      <c r="G85" s="11" t="s">
        <v>643</v>
      </c>
      <c r="H85" s="11" t="s">
        <v>643</v>
      </c>
      <c r="I85" s="11" t="s">
        <v>28</v>
      </c>
      <c r="J85" s="11">
        <v>0.25</v>
      </c>
      <c r="K85" s="17">
        <v>0.18</v>
      </c>
      <c r="L85" s="13">
        <v>0.10700000000000001</v>
      </c>
      <c r="M85" s="14" t="s">
        <v>157</v>
      </c>
    </row>
    <row r="86" spans="1:13" ht="18" customHeight="1" x14ac:dyDescent="0.3">
      <c r="A86" s="9">
        <f t="shared" si="16"/>
        <v>17</v>
      </c>
      <c r="B86" s="10" t="s">
        <v>154</v>
      </c>
      <c r="C86" s="10" t="s">
        <v>643</v>
      </c>
      <c r="D86" s="11" t="s">
        <v>676</v>
      </c>
      <c r="E86" s="11" t="s">
        <v>158</v>
      </c>
      <c r="F86" s="11" t="s">
        <v>322</v>
      </c>
      <c r="G86" s="11" t="s">
        <v>643</v>
      </c>
      <c r="H86" s="11" t="s">
        <v>643</v>
      </c>
      <c r="I86" s="11" t="s">
        <v>28</v>
      </c>
      <c r="J86" s="11">
        <v>0.25</v>
      </c>
      <c r="K86" s="12">
        <v>4.08</v>
      </c>
      <c r="L86" s="13">
        <v>0.13999999999999999</v>
      </c>
      <c r="M86" s="14" t="s">
        <v>159</v>
      </c>
    </row>
    <row r="87" spans="1:13" ht="18" customHeight="1" x14ac:dyDescent="0.3">
      <c r="A87" s="9">
        <f t="shared" si="16"/>
        <v>17</v>
      </c>
      <c r="B87" s="10" t="s">
        <v>154</v>
      </c>
      <c r="C87" s="10" t="s">
        <v>643</v>
      </c>
      <c r="D87" s="11" t="s">
        <v>676</v>
      </c>
      <c r="E87" s="11" t="s">
        <v>109</v>
      </c>
      <c r="F87" s="11" t="s">
        <v>408</v>
      </c>
      <c r="G87" s="11" t="s">
        <v>643</v>
      </c>
      <c r="H87" s="11" t="s">
        <v>643</v>
      </c>
      <c r="I87" s="11" t="s">
        <v>28</v>
      </c>
      <c r="J87" s="11">
        <v>0.25</v>
      </c>
      <c r="K87" s="17"/>
      <c r="L87" s="13">
        <v>0.17599999999999999</v>
      </c>
      <c r="M87" s="14" t="s">
        <v>160</v>
      </c>
    </row>
    <row r="88" spans="1:13" ht="18" customHeight="1" x14ac:dyDescent="0.3">
      <c r="A88" s="9">
        <f t="shared" si="16"/>
        <v>17</v>
      </c>
      <c r="B88" s="10" t="s">
        <v>154</v>
      </c>
      <c r="C88" s="10" t="s">
        <v>643</v>
      </c>
      <c r="D88" s="11" t="s">
        <v>676</v>
      </c>
      <c r="E88" s="11" t="s">
        <v>55</v>
      </c>
      <c r="F88" s="11" t="s">
        <v>273</v>
      </c>
      <c r="G88" s="11" t="s">
        <v>643</v>
      </c>
      <c r="H88" s="11" t="s">
        <v>643</v>
      </c>
      <c r="I88" s="11" t="s">
        <v>643</v>
      </c>
      <c r="J88" s="11">
        <v>0.25</v>
      </c>
      <c r="K88" s="12"/>
      <c r="L88" s="13">
        <v>0.193</v>
      </c>
      <c r="M88" s="14"/>
    </row>
    <row r="89" spans="1:13" ht="18" customHeight="1" x14ac:dyDescent="0.3">
      <c r="A89" s="9">
        <f t="shared" si="16"/>
        <v>17</v>
      </c>
      <c r="B89" s="10" t="s">
        <v>154</v>
      </c>
      <c r="C89" s="10" t="s">
        <v>643</v>
      </c>
      <c r="D89" s="11" t="s">
        <v>676</v>
      </c>
      <c r="E89" s="11" t="s">
        <v>677</v>
      </c>
      <c r="F89" s="11" t="s">
        <v>323</v>
      </c>
      <c r="G89" s="11" t="s">
        <v>643</v>
      </c>
      <c r="H89" s="11" t="s">
        <v>643</v>
      </c>
      <c r="I89" s="11" t="s">
        <v>643</v>
      </c>
      <c r="J89" s="11">
        <v>0.25</v>
      </c>
      <c r="K89" s="12"/>
      <c r="L89" s="13">
        <v>0.189</v>
      </c>
      <c r="M89" s="14"/>
    </row>
    <row r="90" spans="1:13" ht="18" customHeight="1" x14ac:dyDescent="0.3">
      <c r="A90" s="16">
        <v>18</v>
      </c>
      <c r="B90" s="10" t="s">
        <v>162</v>
      </c>
      <c r="C90" s="10" t="s">
        <v>643</v>
      </c>
      <c r="D90" s="11" t="s">
        <v>644</v>
      </c>
      <c r="E90" s="11" t="s">
        <v>142</v>
      </c>
      <c r="F90" s="11" t="s">
        <v>316</v>
      </c>
      <c r="G90" s="11" t="s">
        <v>643</v>
      </c>
      <c r="H90" s="11" t="s">
        <v>643</v>
      </c>
      <c r="I90" s="11" t="s">
        <v>28</v>
      </c>
      <c r="J90" s="11">
        <v>0.41</v>
      </c>
      <c r="K90" s="12">
        <v>0.57999999999999996</v>
      </c>
      <c r="L90" s="13">
        <v>0.26277777777777778</v>
      </c>
      <c r="M90" s="14" t="s">
        <v>163</v>
      </c>
    </row>
    <row r="91" spans="1:13" ht="18" customHeight="1" x14ac:dyDescent="0.3">
      <c r="A91" s="16">
        <f t="shared" ref="A91:A92" si="17">A90</f>
        <v>18</v>
      </c>
      <c r="B91" s="10" t="s">
        <v>162</v>
      </c>
      <c r="C91" s="10" t="s">
        <v>643</v>
      </c>
      <c r="D91" s="11" t="s">
        <v>644</v>
      </c>
      <c r="E91" s="11" t="s">
        <v>164</v>
      </c>
      <c r="F91" s="11" t="s">
        <v>386</v>
      </c>
      <c r="G91" s="11" t="s">
        <v>643</v>
      </c>
      <c r="H91" s="11" t="s">
        <v>25</v>
      </c>
      <c r="I91" s="11" t="s">
        <v>28</v>
      </c>
      <c r="J91" s="11">
        <v>0.41</v>
      </c>
      <c r="K91" s="12">
        <v>0.92</v>
      </c>
      <c r="L91" s="13">
        <v>0.30249999999999999</v>
      </c>
      <c r="M91" s="14" t="s">
        <v>165</v>
      </c>
    </row>
    <row r="92" spans="1:13" ht="18" customHeight="1" x14ac:dyDescent="0.3">
      <c r="A92" s="16">
        <f t="shared" si="17"/>
        <v>18</v>
      </c>
      <c r="B92" s="10" t="s">
        <v>162</v>
      </c>
      <c r="C92" s="10" t="s">
        <v>643</v>
      </c>
      <c r="D92" s="11" t="s">
        <v>644</v>
      </c>
      <c r="E92" s="11" t="s">
        <v>678</v>
      </c>
      <c r="F92" s="11" t="s">
        <v>291</v>
      </c>
      <c r="G92" s="11" t="s">
        <v>664</v>
      </c>
      <c r="H92" s="11" t="s">
        <v>28</v>
      </c>
      <c r="I92" s="11" t="s">
        <v>643</v>
      </c>
      <c r="J92" s="11">
        <v>0.41</v>
      </c>
      <c r="K92" s="12">
        <v>0.93</v>
      </c>
      <c r="L92" s="13">
        <v>0.84499999999999997</v>
      </c>
      <c r="M92" s="14"/>
    </row>
    <row r="93" spans="1:13" ht="18" customHeight="1" x14ac:dyDescent="0.3">
      <c r="A93" s="16">
        <v>19</v>
      </c>
      <c r="B93" s="10" t="s">
        <v>166</v>
      </c>
      <c r="C93" s="10" t="s">
        <v>643</v>
      </c>
      <c r="D93" s="11" t="s">
        <v>679</v>
      </c>
      <c r="E93" s="11" t="s">
        <v>107</v>
      </c>
      <c r="F93" s="11" t="s">
        <v>376</v>
      </c>
      <c r="G93" s="11" t="s">
        <v>643</v>
      </c>
      <c r="H93" s="11" t="s">
        <v>643</v>
      </c>
      <c r="I93" s="11" t="s">
        <v>28</v>
      </c>
      <c r="J93" s="11">
        <v>1.1100000000000001</v>
      </c>
      <c r="K93" s="12">
        <v>1.67</v>
      </c>
      <c r="L93" s="13">
        <v>0.26850000000000002</v>
      </c>
      <c r="M93" s="14" t="s">
        <v>167</v>
      </c>
    </row>
    <row r="94" spans="1:13" ht="18" customHeight="1" x14ac:dyDescent="0.3">
      <c r="A94" s="16">
        <f t="shared" ref="A94:A95" si="18">A93</f>
        <v>19</v>
      </c>
      <c r="B94" s="10" t="s">
        <v>166</v>
      </c>
      <c r="C94" s="10" t="s">
        <v>643</v>
      </c>
      <c r="D94" s="11" t="s">
        <v>679</v>
      </c>
      <c r="E94" s="11" t="s">
        <v>168</v>
      </c>
      <c r="F94" s="11" t="s">
        <v>389</v>
      </c>
      <c r="G94" s="11" t="s">
        <v>642</v>
      </c>
      <c r="H94" s="11" t="s">
        <v>664</v>
      </c>
      <c r="I94" s="11" t="s">
        <v>28</v>
      </c>
      <c r="J94" s="11">
        <v>1.1100000000000001</v>
      </c>
      <c r="K94" s="12">
        <v>2.5499999999999998</v>
      </c>
      <c r="L94" s="13">
        <v>0.49000000000000005</v>
      </c>
      <c r="M94" s="14" t="s">
        <v>169</v>
      </c>
    </row>
    <row r="95" spans="1:13" ht="18" customHeight="1" x14ac:dyDescent="0.3">
      <c r="A95" s="16">
        <f t="shared" si="18"/>
        <v>19</v>
      </c>
      <c r="B95" s="10" t="s">
        <v>166</v>
      </c>
      <c r="C95" s="10" t="s">
        <v>638</v>
      </c>
      <c r="D95" s="11" t="s">
        <v>679</v>
      </c>
      <c r="E95" s="11" t="s">
        <v>680</v>
      </c>
      <c r="F95" s="11" t="s">
        <v>276</v>
      </c>
      <c r="G95" s="11" t="s">
        <v>643</v>
      </c>
      <c r="H95" s="11" t="s">
        <v>643</v>
      </c>
      <c r="I95" s="11" t="s">
        <v>643</v>
      </c>
      <c r="J95" s="11">
        <v>1.1100000000000001</v>
      </c>
      <c r="K95" s="12">
        <v>1.56</v>
      </c>
      <c r="L95" s="13">
        <v>0.53800000000000003</v>
      </c>
      <c r="M95" s="14"/>
    </row>
    <row r="96" spans="1:13" ht="18" customHeight="1" x14ac:dyDescent="0.3">
      <c r="A96" s="9">
        <v>20</v>
      </c>
      <c r="B96" s="10" t="s">
        <v>170</v>
      </c>
      <c r="C96" s="10" t="s">
        <v>643</v>
      </c>
      <c r="D96" s="11" t="s">
        <v>681</v>
      </c>
      <c r="E96" s="11" t="s">
        <v>682</v>
      </c>
      <c r="F96" s="11" t="s">
        <v>359</v>
      </c>
      <c r="G96" s="11" t="s">
        <v>638</v>
      </c>
      <c r="H96" s="11" t="s">
        <v>25</v>
      </c>
      <c r="I96" s="18" t="s">
        <v>28</v>
      </c>
      <c r="J96" s="18">
        <v>17.670000000000002</v>
      </c>
      <c r="K96" s="12">
        <v>23.13</v>
      </c>
      <c r="L96" s="13">
        <v>2.2200000000000002</v>
      </c>
      <c r="M96" s="14" t="s">
        <v>171</v>
      </c>
    </row>
    <row r="97" spans="1:13" ht="18" customHeight="1" x14ac:dyDescent="0.3">
      <c r="A97" s="9">
        <f t="shared" ref="A97:A102" si="19">A96</f>
        <v>20</v>
      </c>
      <c r="B97" s="10" t="s">
        <v>170</v>
      </c>
      <c r="C97" s="10" t="s">
        <v>638</v>
      </c>
      <c r="D97" s="11" t="s">
        <v>681</v>
      </c>
      <c r="E97" s="11" t="s">
        <v>172</v>
      </c>
      <c r="F97" s="11" t="s">
        <v>324</v>
      </c>
      <c r="G97" s="11" t="s">
        <v>638</v>
      </c>
      <c r="H97" s="11" t="s">
        <v>643</v>
      </c>
      <c r="I97" s="11" t="s">
        <v>28</v>
      </c>
      <c r="J97" s="11">
        <v>17.670000000000002</v>
      </c>
      <c r="K97" s="12">
        <v>23</v>
      </c>
      <c r="L97" s="13">
        <v>2.7766666666666668</v>
      </c>
      <c r="M97" s="14" t="s">
        <v>173</v>
      </c>
    </row>
    <row r="98" spans="1:13" ht="18" customHeight="1" x14ac:dyDescent="0.3">
      <c r="A98" s="9">
        <f t="shared" si="19"/>
        <v>20</v>
      </c>
      <c r="B98" s="10" t="s">
        <v>170</v>
      </c>
      <c r="C98" s="10" t="s">
        <v>643</v>
      </c>
      <c r="D98" s="11" t="s">
        <v>681</v>
      </c>
      <c r="E98" s="11" t="s">
        <v>174</v>
      </c>
      <c r="F98" s="11" t="s">
        <v>325</v>
      </c>
      <c r="G98" s="11" t="s">
        <v>638</v>
      </c>
      <c r="H98" s="11" t="s">
        <v>643</v>
      </c>
      <c r="I98" s="11" t="s">
        <v>28</v>
      </c>
      <c r="J98" s="11">
        <v>17.670000000000002</v>
      </c>
      <c r="K98" s="12"/>
      <c r="L98" s="13">
        <v>2.9966666666666666</v>
      </c>
      <c r="M98" s="14" t="s">
        <v>175</v>
      </c>
    </row>
    <row r="99" spans="1:13" ht="18" customHeight="1" x14ac:dyDescent="0.3">
      <c r="A99" s="9">
        <f t="shared" si="19"/>
        <v>20</v>
      </c>
      <c r="B99" s="10" t="s">
        <v>170</v>
      </c>
      <c r="C99" s="10" t="s">
        <v>638</v>
      </c>
      <c r="D99" s="11" t="s">
        <v>681</v>
      </c>
      <c r="E99" s="11" t="s">
        <v>176</v>
      </c>
      <c r="F99" s="11" t="s">
        <v>326</v>
      </c>
      <c r="G99" s="11" t="s">
        <v>638</v>
      </c>
      <c r="H99" s="11" t="s">
        <v>643</v>
      </c>
      <c r="I99" s="11" t="s">
        <v>28</v>
      </c>
      <c r="J99" s="11">
        <v>17.670000000000002</v>
      </c>
      <c r="K99" s="12"/>
      <c r="L99" s="13">
        <v>3.1216666666666666</v>
      </c>
      <c r="M99" s="14" t="s">
        <v>177</v>
      </c>
    </row>
    <row r="100" spans="1:13" ht="18" customHeight="1" x14ac:dyDescent="0.3">
      <c r="A100" s="9">
        <f t="shared" si="19"/>
        <v>20</v>
      </c>
      <c r="B100" s="10" t="s">
        <v>170</v>
      </c>
      <c r="C100" s="10" t="s">
        <v>643</v>
      </c>
      <c r="D100" s="11" t="s">
        <v>681</v>
      </c>
      <c r="E100" s="11" t="s">
        <v>683</v>
      </c>
      <c r="F100" s="11" t="s">
        <v>291</v>
      </c>
      <c r="G100" s="11" t="s">
        <v>664</v>
      </c>
      <c r="H100" s="11" t="s">
        <v>28</v>
      </c>
      <c r="I100" s="11" t="s">
        <v>28</v>
      </c>
      <c r="J100" s="11">
        <v>17.670000000000002</v>
      </c>
      <c r="K100" s="12">
        <v>25.1</v>
      </c>
      <c r="L100" s="13">
        <v>3.94</v>
      </c>
      <c r="M100" s="14" t="s">
        <v>178</v>
      </c>
    </row>
    <row r="101" spans="1:13" ht="18" customHeight="1" x14ac:dyDescent="0.3">
      <c r="A101" s="9">
        <f t="shared" si="19"/>
        <v>20</v>
      </c>
      <c r="B101" s="10" t="s">
        <v>170</v>
      </c>
      <c r="C101" s="10" t="s">
        <v>643</v>
      </c>
      <c r="D101" s="11" t="s">
        <v>684</v>
      </c>
      <c r="E101" s="11" t="s">
        <v>685</v>
      </c>
      <c r="F101" s="11" t="s">
        <v>327</v>
      </c>
      <c r="G101" s="11" t="s">
        <v>643</v>
      </c>
      <c r="H101" s="11" t="s">
        <v>643</v>
      </c>
      <c r="I101" s="11" t="s">
        <v>638</v>
      </c>
      <c r="J101" s="11">
        <v>17.670000000000002</v>
      </c>
      <c r="K101" s="12"/>
      <c r="L101" s="13">
        <v>8.2933000000000003</v>
      </c>
      <c r="M101" s="14"/>
    </row>
    <row r="102" spans="1:13" ht="18" customHeight="1" x14ac:dyDescent="0.3">
      <c r="A102" s="9">
        <f t="shared" si="19"/>
        <v>20</v>
      </c>
      <c r="B102" s="10" t="s">
        <v>170</v>
      </c>
      <c r="C102" s="10" t="s">
        <v>643</v>
      </c>
      <c r="D102" s="11" t="s">
        <v>681</v>
      </c>
      <c r="E102" s="11" t="s">
        <v>686</v>
      </c>
      <c r="F102" s="11" t="s">
        <v>269</v>
      </c>
      <c r="G102" s="11" t="s">
        <v>643</v>
      </c>
      <c r="H102" s="11" t="s">
        <v>25</v>
      </c>
      <c r="I102" s="11" t="s">
        <v>638</v>
      </c>
      <c r="J102" s="11">
        <v>17.670000000000002</v>
      </c>
      <c r="K102" s="12"/>
      <c r="L102" s="13">
        <v>8.3267000000000007</v>
      </c>
      <c r="M102" s="14"/>
    </row>
    <row r="103" spans="1:13" ht="18" customHeight="1" x14ac:dyDescent="0.3">
      <c r="A103" s="9">
        <v>21</v>
      </c>
      <c r="B103" s="10" t="s">
        <v>180</v>
      </c>
      <c r="C103" s="10" t="s">
        <v>643</v>
      </c>
      <c r="D103" s="11" t="s">
        <v>687</v>
      </c>
      <c r="E103" s="11" t="s">
        <v>181</v>
      </c>
      <c r="F103" s="11" t="s">
        <v>328</v>
      </c>
      <c r="G103" s="11" t="s">
        <v>638</v>
      </c>
      <c r="H103" s="11" t="s">
        <v>638</v>
      </c>
      <c r="I103" s="11" t="s">
        <v>28</v>
      </c>
      <c r="J103" s="11">
        <v>1.42</v>
      </c>
      <c r="K103" s="12"/>
      <c r="L103" s="13">
        <v>0.46799999999999997</v>
      </c>
      <c r="M103" s="14" t="s">
        <v>182</v>
      </c>
    </row>
    <row r="104" spans="1:13" ht="18" customHeight="1" x14ac:dyDescent="0.3">
      <c r="A104" s="9">
        <f t="shared" ref="A104:A106" si="20">A103</f>
        <v>21</v>
      </c>
      <c r="B104" s="10" t="s">
        <v>180</v>
      </c>
      <c r="C104" s="10" t="s">
        <v>643</v>
      </c>
      <c r="D104" s="11" t="s">
        <v>687</v>
      </c>
      <c r="E104" s="11" t="s">
        <v>183</v>
      </c>
      <c r="F104" s="11" t="s">
        <v>329</v>
      </c>
      <c r="G104" s="11" t="s">
        <v>643</v>
      </c>
      <c r="H104" s="11" t="s">
        <v>643</v>
      </c>
      <c r="I104" s="11" t="s">
        <v>28</v>
      </c>
      <c r="J104" s="11">
        <v>1.42</v>
      </c>
      <c r="K104" s="12">
        <v>2.72</v>
      </c>
      <c r="L104" s="13">
        <v>0.4966666666666667</v>
      </c>
      <c r="M104" s="14" t="s">
        <v>184</v>
      </c>
    </row>
    <row r="105" spans="1:13" ht="18" customHeight="1" x14ac:dyDescent="0.3">
      <c r="A105" s="9">
        <f t="shared" si="20"/>
        <v>21</v>
      </c>
      <c r="B105" s="10" t="s">
        <v>180</v>
      </c>
      <c r="C105" s="10" t="s">
        <v>643</v>
      </c>
      <c r="D105" s="11" t="s">
        <v>687</v>
      </c>
      <c r="E105" s="11" t="s">
        <v>23</v>
      </c>
      <c r="F105" s="11" t="s">
        <v>267</v>
      </c>
      <c r="G105" s="11" t="s">
        <v>643</v>
      </c>
      <c r="H105" s="11" t="s">
        <v>643</v>
      </c>
      <c r="I105" s="11" t="s">
        <v>28</v>
      </c>
      <c r="J105" s="11">
        <v>1.42</v>
      </c>
      <c r="K105" s="12">
        <v>2.6</v>
      </c>
      <c r="L105" s="13">
        <v>0.79999999999999993</v>
      </c>
      <c r="M105" s="14" t="s">
        <v>185</v>
      </c>
    </row>
    <row r="106" spans="1:13" ht="18" customHeight="1" x14ac:dyDescent="0.3">
      <c r="A106" s="9">
        <f t="shared" si="20"/>
        <v>21</v>
      </c>
      <c r="B106" s="10" t="s">
        <v>180</v>
      </c>
      <c r="C106" s="10" t="s">
        <v>643</v>
      </c>
      <c r="D106" s="11" t="s">
        <v>687</v>
      </c>
      <c r="E106" s="11" t="s">
        <v>688</v>
      </c>
      <c r="F106" s="11" t="s">
        <v>330</v>
      </c>
      <c r="G106" s="11" t="s">
        <v>664</v>
      </c>
      <c r="H106" s="11" t="s">
        <v>28</v>
      </c>
      <c r="I106" s="11" t="s">
        <v>643</v>
      </c>
      <c r="J106" s="11">
        <v>1.42</v>
      </c>
      <c r="K106" s="12">
        <v>2.93</v>
      </c>
      <c r="L106" s="13">
        <v>0.89</v>
      </c>
      <c r="M106" s="14"/>
    </row>
    <row r="107" spans="1:13" ht="18" customHeight="1" x14ac:dyDescent="0.3">
      <c r="A107" s="9">
        <v>22</v>
      </c>
      <c r="B107" s="10" t="s">
        <v>187</v>
      </c>
      <c r="C107" s="10" t="s">
        <v>643</v>
      </c>
      <c r="D107" s="11" t="s">
        <v>689</v>
      </c>
      <c r="E107" s="11" t="s">
        <v>172</v>
      </c>
      <c r="F107" s="11" t="s">
        <v>324</v>
      </c>
      <c r="G107" s="11" t="s">
        <v>643</v>
      </c>
      <c r="H107" s="11" t="s">
        <v>643</v>
      </c>
      <c r="I107" s="11" t="s">
        <v>28</v>
      </c>
      <c r="J107" s="11">
        <v>8.77</v>
      </c>
      <c r="K107" s="12">
        <v>9.8000000000000007</v>
      </c>
      <c r="L107" s="13">
        <v>2.9889999999999999</v>
      </c>
      <c r="M107" s="14" t="s">
        <v>188</v>
      </c>
    </row>
    <row r="108" spans="1:13" ht="18" customHeight="1" x14ac:dyDescent="0.3">
      <c r="A108" s="9">
        <f t="shared" ref="A108:A110" si="21">A107</f>
        <v>22</v>
      </c>
      <c r="B108" s="10" t="s">
        <v>187</v>
      </c>
      <c r="C108" s="10" t="s">
        <v>643</v>
      </c>
      <c r="D108" s="11" t="s">
        <v>689</v>
      </c>
      <c r="E108" s="11" t="s">
        <v>189</v>
      </c>
      <c r="F108" s="11" t="s">
        <v>331</v>
      </c>
      <c r="G108" s="11" t="s">
        <v>643</v>
      </c>
      <c r="H108" s="11" t="s">
        <v>643</v>
      </c>
      <c r="I108" s="11" t="s">
        <v>28</v>
      </c>
      <c r="J108" s="11">
        <v>8.77</v>
      </c>
      <c r="K108" s="12"/>
      <c r="L108" s="13">
        <v>3.3159999999999998</v>
      </c>
      <c r="M108" s="14" t="s">
        <v>190</v>
      </c>
    </row>
    <row r="109" spans="1:13" ht="18" customHeight="1" x14ac:dyDescent="0.3">
      <c r="A109" s="9">
        <f t="shared" si="21"/>
        <v>22</v>
      </c>
      <c r="B109" s="10" t="s">
        <v>187</v>
      </c>
      <c r="C109" s="10" t="s">
        <v>643</v>
      </c>
      <c r="D109" s="11" t="s">
        <v>689</v>
      </c>
      <c r="E109" s="11" t="s">
        <v>23</v>
      </c>
      <c r="F109" s="11" t="s">
        <v>267</v>
      </c>
      <c r="G109" s="11" t="s">
        <v>643</v>
      </c>
      <c r="H109" s="11" t="s">
        <v>643</v>
      </c>
      <c r="I109" s="11" t="s">
        <v>28</v>
      </c>
      <c r="J109" s="11">
        <v>8.77</v>
      </c>
      <c r="K109" s="12">
        <v>8</v>
      </c>
      <c r="L109" s="13">
        <v>3.7985714285714285</v>
      </c>
      <c r="M109" s="14" t="s">
        <v>191</v>
      </c>
    </row>
    <row r="110" spans="1:13" ht="18" customHeight="1" x14ac:dyDescent="0.3">
      <c r="A110" s="9">
        <f t="shared" si="21"/>
        <v>22</v>
      </c>
      <c r="B110" s="10" t="s">
        <v>187</v>
      </c>
      <c r="C110" s="10" t="s">
        <v>643</v>
      </c>
      <c r="D110" s="11" t="s">
        <v>689</v>
      </c>
      <c r="E110" s="11" t="s">
        <v>690</v>
      </c>
      <c r="F110" s="11" t="s">
        <v>332</v>
      </c>
      <c r="G110" s="11" t="s">
        <v>664</v>
      </c>
      <c r="H110" s="11" t="s">
        <v>28</v>
      </c>
      <c r="I110" s="11" t="s">
        <v>643</v>
      </c>
      <c r="J110" s="11">
        <v>8.77</v>
      </c>
      <c r="K110" s="12">
        <v>10.29</v>
      </c>
      <c r="L110" s="13">
        <v>7.907</v>
      </c>
      <c r="M110" s="14"/>
    </row>
    <row r="111" spans="1:13" ht="18" customHeight="1" x14ac:dyDescent="0.3">
      <c r="A111" s="16">
        <v>23</v>
      </c>
      <c r="B111" s="11" t="s">
        <v>193</v>
      </c>
      <c r="C111" s="10" t="s">
        <v>643</v>
      </c>
      <c r="D111" s="11" t="s">
        <v>691</v>
      </c>
      <c r="E111" s="11" t="s">
        <v>194</v>
      </c>
      <c r="F111" s="11" t="s">
        <v>403</v>
      </c>
      <c r="G111" s="11" t="s">
        <v>643</v>
      </c>
      <c r="H111" s="11" t="s">
        <v>643</v>
      </c>
      <c r="I111" s="11" t="s">
        <v>28</v>
      </c>
      <c r="J111" s="11">
        <v>90.75</v>
      </c>
      <c r="K111" s="12"/>
      <c r="L111" s="13">
        <v>42.4</v>
      </c>
      <c r="M111" s="14" t="s">
        <v>195</v>
      </c>
    </row>
    <row r="112" spans="1:13" ht="18" customHeight="1" x14ac:dyDescent="0.3">
      <c r="A112" s="16">
        <f t="shared" ref="A112:A115" si="22">A111</f>
        <v>23</v>
      </c>
      <c r="B112" s="11" t="s">
        <v>193</v>
      </c>
      <c r="C112" s="10" t="s">
        <v>643</v>
      </c>
      <c r="D112" s="11" t="s">
        <v>691</v>
      </c>
      <c r="E112" s="11" t="s">
        <v>196</v>
      </c>
      <c r="F112" s="11" t="s">
        <v>333</v>
      </c>
      <c r="G112" s="11" t="s">
        <v>643</v>
      </c>
      <c r="H112" s="11" t="s">
        <v>643</v>
      </c>
      <c r="I112" s="11" t="s">
        <v>28</v>
      </c>
      <c r="J112" s="11">
        <v>90.75</v>
      </c>
      <c r="K112" s="19">
        <v>99.3</v>
      </c>
      <c r="L112" s="13">
        <v>47.033999999999999</v>
      </c>
      <c r="M112" s="14" t="s">
        <v>197</v>
      </c>
    </row>
    <row r="113" spans="1:13" ht="18" customHeight="1" x14ac:dyDescent="0.3">
      <c r="A113" s="16">
        <f t="shared" si="22"/>
        <v>23</v>
      </c>
      <c r="B113" s="11" t="s">
        <v>193</v>
      </c>
      <c r="C113" s="10" t="s">
        <v>643</v>
      </c>
      <c r="D113" s="11" t="s">
        <v>691</v>
      </c>
      <c r="E113" s="11" t="s">
        <v>692</v>
      </c>
      <c r="F113" s="11" t="s">
        <v>267</v>
      </c>
      <c r="G113" s="11" t="s">
        <v>643</v>
      </c>
      <c r="H113" s="11" t="s">
        <v>643</v>
      </c>
      <c r="I113" s="11" t="s">
        <v>643</v>
      </c>
      <c r="J113" s="11">
        <v>90.75</v>
      </c>
      <c r="K113" s="19"/>
      <c r="L113" s="13">
        <v>78</v>
      </c>
      <c r="M113" s="14"/>
    </row>
    <row r="114" spans="1:13" ht="18" customHeight="1" x14ac:dyDescent="0.3">
      <c r="A114" s="16">
        <f t="shared" si="22"/>
        <v>23</v>
      </c>
      <c r="B114" s="11" t="s">
        <v>193</v>
      </c>
      <c r="C114" s="10" t="s">
        <v>643</v>
      </c>
      <c r="D114" s="11" t="s">
        <v>691</v>
      </c>
      <c r="E114" s="11" t="s">
        <v>693</v>
      </c>
      <c r="F114" s="11" t="s">
        <v>334</v>
      </c>
      <c r="G114" s="11" t="s">
        <v>664</v>
      </c>
      <c r="H114" s="11" t="s">
        <v>28</v>
      </c>
      <c r="I114" s="11" t="s">
        <v>643</v>
      </c>
      <c r="J114" s="11">
        <v>90.75</v>
      </c>
      <c r="K114" s="19">
        <v>110.69</v>
      </c>
      <c r="L114" s="13">
        <v>87.594999999999999</v>
      </c>
      <c r="M114" s="14"/>
    </row>
    <row r="115" spans="1:13" ht="18" customHeight="1" x14ac:dyDescent="0.3">
      <c r="A115" s="16">
        <f t="shared" si="22"/>
        <v>23</v>
      </c>
      <c r="B115" s="11" t="s">
        <v>193</v>
      </c>
      <c r="C115" s="10" t="s">
        <v>643</v>
      </c>
      <c r="D115" s="11" t="s">
        <v>691</v>
      </c>
      <c r="E115" s="11" t="s">
        <v>694</v>
      </c>
      <c r="F115" s="11" t="s">
        <v>263</v>
      </c>
      <c r="G115" s="11" t="s">
        <v>643</v>
      </c>
      <c r="H115" s="11" t="s">
        <v>643</v>
      </c>
      <c r="I115" s="11" t="s">
        <v>643</v>
      </c>
      <c r="J115" s="11">
        <v>90.75</v>
      </c>
      <c r="K115" s="19"/>
      <c r="L115" s="13">
        <v>87.87</v>
      </c>
      <c r="M115" s="14"/>
    </row>
    <row r="116" spans="1:13" ht="18" customHeight="1" x14ac:dyDescent="0.3">
      <c r="A116" s="16">
        <v>24</v>
      </c>
      <c r="B116" s="10" t="s">
        <v>199</v>
      </c>
      <c r="C116" s="10" t="s">
        <v>643</v>
      </c>
      <c r="D116" s="11" t="s">
        <v>667</v>
      </c>
      <c r="E116" s="11" t="s">
        <v>200</v>
      </c>
      <c r="F116" s="11" t="s">
        <v>376</v>
      </c>
      <c r="G116" s="11" t="s">
        <v>643</v>
      </c>
      <c r="H116" s="11" t="s">
        <v>643</v>
      </c>
      <c r="I116" s="11" t="s">
        <v>28</v>
      </c>
      <c r="J116" s="11">
        <v>0.37880000000000003</v>
      </c>
      <c r="K116" s="12">
        <v>1.1399999999999999</v>
      </c>
      <c r="L116" s="13">
        <v>0.27916666666666667</v>
      </c>
      <c r="M116" s="14" t="s">
        <v>201</v>
      </c>
    </row>
    <row r="117" spans="1:13" ht="18" customHeight="1" x14ac:dyDescent="0.3">
      <c r="A117" s="16">
        <f t="shared" ref="A117:A118" si="23">A116</f>
        <v>24</v>
      </c>
      <c r="B117" s="10" t="s">
        <v>199</v>
      </c>
      <c r="C117" s="10" t="s">
        <v>643</v>
      </c>
      <c r="D117" s="11" t="s">
        <v>667</v>
      </c>
      <c r="E117" s="11" t="s">
        <v>202</v>
      </c>
      <c r="F117" s="11" t="s">
        <v>335</v>
      </c>
      <c r="G117" s="11" t="s">
        <v>643</v>
      </c>
      <c r="H117" s="11" t="s">
        <v>25</v>
      </c>
      <c r="I117" s="11" t="s">
        <v>28</v>
      </c>
      <c r="J117" s="11">
        <v>0.37880000000000003</v>
      </c>
      <c r="K117" s="12">
        <v>0.82</v>
      </c>
      <c r="L117" s="13">
        <v>0.48357142857142854</v>
      </c>
      <c r="M117" s="14" t="s">
        <v>203</v>
      </c>
    </row>
    <row r="118" spans="1:13" ht="18" customHeight="1" x14ac:dyDescent="0.3">
      <c r="A118" s="16">
        <f t="shared" si="23"/>
        <v>24</v>
      </c>
      <c r="B118" s="10" t="s">
        <v>695</v>
      </c>
      <c r="C118" s="10" t="s">
        <v>643</v>
      </c>
      <c r="D118" s="11" t="s">
        <v>667</v>
      </c>
      <c r="E118" s="11" t="s">
        <v>696</v>
      </c>
      <c r="F118" s="11" t="s">
        <v>336</v>
      </c>
      <c r="G118" s="11" t="s">
        <v>664</v>
      </c>
      <c r="H118" s="11" t="s">
        <v>28</v>
      </c>
      <c r="I118" s="11" t="s">
        <v>643</v>
      </c>
      <c r="J118" s="11">
        <v>0.37880000000000003</v>
      </c>
      <c r="K118" s="12"/>
      <c r="L118" s="13">
        <v>2.1800000000000002</v>
      </c>
      <c r="M118" s="14"/>
    </row>
    <row r="119" spans="1:13" ht="18" customHeight="1" x14ac:dyDescent="0.3">
      <c r="A119" s="16">
        <v>25</v>
      </c>
      <c r="B119" s="10" t="s">
        <v>205</v>
      </c>
      <c r="C119" s="10" t="s">
        <v>643</v>
      </c>
      <c r="D119" s="11" t="s">
        <v>691</v>
      </c>
      <c r="E119" s="11" t="s">
        <v>183</v>
      </c>
      <c r="F119" s="11" t="s">
        <v>329</v>
      </c>
      <c r="G119" s="11" t="s">
        <v>643</v>
      </c>
      <c r="H119" s="11" t="s">
        <v>643</v>
      </c>
      <c r="I119" s="11" t="s">
        <v>28</v>
      </c>
      <c r="J119" s="11">
        <v>13.316700000000001</v>
      </c>
      <c r="K119" s="12">
        <v>31.6</v>
      </c>
      <c r="L119" s="13">
        <v>5.6625000000000005</v>
      </c>
      <c r="M119" s="14" t="s">
        <v>206</v>
      </c>
    </row>
    <row r="120" spans="1:13" ht="18" customHeight="1" x14ac:dyDescent="0.3">
      <c r="A120" s="16">
        <f t="shared" ref="A120:A121" si="24">A119</f>
        <v>25</v>
      </c>
      <c r="B120" s="10" t="s">
        <v>205</v>
      </c>
      <c r="C120" s="10" t="s">
        <v>643</v>
      </c>
      <c r="D120" s="11" t="s">
        <v>691</v>
      </c>
      <c r="E120" s="11" t="s">
        <v>23</v>
      </c>
      <c r="F120" s="11" t="s">
        <v>267</v>
      </c>
      <c r="G120" s="11" t="s">
        <v>643</v>
      </c>
      <c r="H120" s="11" t="s">
        <v>643</v>
      </c>
      <c r="I120" s="11" t="s">
        <v>28</v>
      </c>
      <c r="J120" s="11">
        <v>13.316700000000001</v>
      </c>
      <c r="K120" s="12">
        <v>25.31</v>
      </c>
      <c r="L120" s="13">
        <v>7.8071428571428569</v>
      </c>
      <c r="M120" s="14" t="s">
        <v>207</v>
      </c>
    </row>
    <row r="121" spans="1:13" ht="18" customHeight="1" x14ac:dyDescent="0.3">
      <c r="A121" s="16">
        <f t="shared" si="24"/>
        <v>25</v>
      </c>
      <c r="B121" s="10" t="s">
        <v>205</v>
      </c>
      <c r="C121" s="10" t="s">
        <v>643</v>
      </c>
      <c r="D121" s="11" t="s">
        <v>691</v>
      </c>
      <c r="E121" s="11" t="s">
        <v>697</v>
      </c>
      <c r="F121" s="11" t="s">
        <v>393</v>
      </c>
      <c r="G121" s="11" t="s">
        <v>664</v>
      </c>
      <c r="H121" s="11" t="s">
        <v>664</v>
      </c>
      <c r="I121" s="11" t="s">
        <v>643</v>
      </c>
      <c r="J121" s="11">
        <v>13.316700000000001</v>
      </c>
      <c r="K121" s="12">
        <v>54.17</v>
      </c>
      <c r="L121" s="13">
        <v>46</v>
      </c>
      <c r="M121" s="14"/>
    </row>
    <row r="122" spans="1:13" ht="18" customHeight="1" x14ac:dyDescent="0.3">
      <c r="A122" s="20">
        <v>26</v>
      </c>
      <c r="B122" s="10" t="s">
        <v>698</v>
      </c>
      <c r="C122" s="10" t="s">
        <v>643</v>
      </c>
      <c r="D122" s="11" t="s">
        <v>699</v>
      </c>
      <c r="E122" s="11" t="s">
        <v>209</v>
      </c>
      <c r="F122" s="11" t="s">
        <v>271</v>
      </c>
      <c r="G122" s="11" t="s">
        <v>643</v>
      </c>
      <c r="H122" s="11" t="s">
        <v>25</v>
      </c>
      <c r="I122" s="11" t="s">
        <v>28</v>
      </c>
      <c r="J122" s="11">
        <v>0.11</v>
      </c>
      <c r="K122" s="12">
        <v>0.14000000000000001</v>
      </c>
      <c r="L122" s="13">
        <v>8.5166666666666668E-2</v>
      </c>
      <c r="M122" s="14" t="s">
        <v>700</v>
      </c>
    </row>
    <row r="123" spans="1:13" ht="18" customHeight="1" x14ac:dyDescent="0.3">
      <c r="A123" s="20">
        <f t="shared" ref="A123:A126" si="25">A122</f>
        <v>26</v>
      </c>
      <c r="B123" s="10" t="s">
        <v>208</v>
      </c>
      <c r="C123" s="10" t="s">
        <v>643</v>
      </c>
      <c r="D123" s="11" t="s">
        <v>699</v>
      </c>
      <c r="E123" s="11" t="s">
        <v>55</v>
      </c>
      <c r="F123" s="11" t="s">
        <v>273</v>
      </c>
      <c r="G123" s="11" t="s">
        <v>643</v>
      </c>
      <c r="H123" s="11" t="s">
        <v>643</v>
      </c>
      <c r="I123" s="11" t="s">
        <v>643</v>
      </c>
      <c r="J123" s="11">
        <v>0.11</v>
      </c>
      <c r="K123" s="12">
        <v>0.25</v>
      </c>
      <c r="L123" s="13">
        <v>0.16400000000000001</v>
      </c>
      <c r="M123" s="14"/>
    </row>
    <row r="124" spans="1:13" ht="18" customHeight="1" x14ac:dyDescent="0.3">
      <c r="A124" s="20">
        <f t="shared" si="25"/>
        <v>26</v>
      </c>
      <c r="B124" s="10" t="s">
        <v>208</v>
      </c>
      <c r="C124" s="10" t="s">
        <v>643</v>
      </c>
      <c r="D124" s="11" t="s">
        <v>699</v>
      </c>
      <c r="E124" s="11" t="s">
        <v>210</v>
      </c>
      <c r="F124" s="11" t="s">
        <v>210</v>
      </c>
      <c r="G124" s="11" t="s">
        <v>643</v>
      </c>
      <c r="H124" s="11" t="s">
        <v>643</v>
      </c>
      <c r="I124" s="11" t="s">
        <v>643</v>
      </c>
      <c r="J124" s="11">
        <v>0.11</v>
      </c>
      <c r="K124" s="12"/>
      <c r="L124" s="13">
        <v>0.2</v>
      </c>
      <c r="M124" s="14"/>
    </row>
    <row r="125" spans="1:13" ht="18" customHeight="1" x14ac:dyDescent="0.3">
      <c r="A125" s="20">
        <f t="shared" si="25"/>
        <v>26</v>
      </c>
      <c r="B125" s="10" t="s">
        <v>698</v>
      </c>
      <c r="C125" s="10" t="s">
        <v>643</v>
      </c>
      <c r="D125" s="11" t="s">
        <v>699</v>
      </c>
      <c r="E125" s="11" t="s">
        <v>701</v>
      </c>
      <c r="F125" s="11" t="s">
        <v>408</v>
      </c>
      <c r="G125" s="11" t="s">
        <v>643</v>
      </c>
      <c r="H125" s="11" t="s">
        <v>25</v>
      </c>
      <c r="I125" s="11" t="s">
        <v>643</v>
      </c>
      <c r="J125" s="11">
        <v>0.11</v>
      </c>
      <c r="K125" s="12">
        <v>1</v>
      </c>
      <c r="L125" s="13">
        <v>0.10920000000000001</v>
      </c>
      <c r="M125" s="14"/>
    </row>
    <row r="126" spans="1:13" ht="18" customHeight="1" x14ac:dyDescent="0.3">
      <c r="A126" s="20">
        <f t="shared" si="25"/>
        <v>26</v>
      </c>
      <c r="B126" s="10" t="s">
        <v>208</v>
      </c>
      <c r="C126" s="10" t="s">
        <v>643</v>
      </c>
      <c r="D126" s="11" t="s">
        <v>699</v>
      </c>
      <c r="E126" s="11" t="s">
        <v>107</v>
      </c>
      <c r="F126" s="11" t="s">
        <v>376</v>
      </c>
      <c r="G126" s="11" t="s">
        <v>643</v>
      </c>
      <c r="H126" s="11" t="s">
        <v>643</v>
      </c>
      <c r="I126" s="11" t="s">
        <v>643</v>
      </c>
      <c r="J126" s="11">
        <v>0.11</v>
      </c>
      <c r="K126" s="12"/>
      <c r="L126" s="13">
        <v>0.30690000000000001</v>
      </c>
      <c r="M126" s="14"/>
    </row>
    <row r="127" spans="1:13" ht="18" customHeight="1" x14ac:dyDescent="0.3">
      <c r="A127" s="9">
        <v>27</v>
      </c>
      <c r="B127" s="10" t="s">
        <v>211</v>
      </c>
      <c r="C127" s="10" t="s">
        <v>643</v>
      </c>
      <c r="D127" s="11" t="s">
        <v>699</v>
      </c>
      <c r="E127" s="11" t="s">
        <v>212</v>
      </c>
      <c r="F127" s="11" t="s">
        <v>337</v>
      </c>
      <c r="G127" s="11" t="s">
        <v>643</v>
      </c>
      <c r="H127" s="11" t="s">
        <v>25</v>
      </c>
      <c r="I127" s="11" t="s">
        <v>28</v>
      </c>
      <c r="J127" s="11">
        <v>0.14630000000000001</v>
      </c>
      <c r="K127" s="12"/>
      <c r="L127" s="13">
        <v>0.11933333333333333</v>
      </c>
      <c r="M127" s="14" t="s">
        <v>213</v>
      </c>
    </row>
    <row r="128" spans="1:13" ht="18" customHeight="1" x14ac:dyDescent="0.3">
      <c r="A128" s="9">
        <f t="shared" ref="A128:A132" si="26">A127</f>
        <v>27</v>
      </c>
      <c r="B128" s="10" t="s">
        <v>211</v>
      </c>
      <c r="C128" s="10" t="s">
        <v>643</v>
      </c>
      <c r="D128" s="11" t="s">
        <v>699</v>
      </c>
      <c r="E128" s="11" t="s">
        <v>41</v>
      </c>
      <c r="F128" s="11" t="s">
        <v>272</v>
      </c>
      <c r="G128" s="11" t="s">
        <v>643</v>
      </c>
      <c r="H128" s="11" t="s">
        <v>643</v>
      </c>
      <c r="I128" s="11" t="s">
        <v>28</v>
      </c>
      <c r="J128" s="11">
        <v>0.14630000000000001</v>
      </c>
      <c r="K128" s="12"/>
      <c r="L128" s="13">
        <v>0.12119999999999999</v>
      </c>
      <c r="M128" s="14" t="s">
        <v>214</v>
      </c>
    </row>
    <row r="129" spans="1:13" ht="18" customHeight="1" x14ac:dyDescent="0.3">
      <c r="A129" s="9">
        <f t="shared" si="26"/>
        <v>27</v>
      </c>
      <c r="B129" s="10" t="s">
        <v>211</v>
      </c>
      <c r="C129" s="10" t="s">
        <v>643</v>
      </c>
      <c r="D129" s="11" t="s">
        <v>699</v>
      </c>
      <c r="E129" s="11" t="s">
        <v>126</v>
      </c>
      <c r="F129" s="11" t="s">
        <v>310</v>
      </c>
      <c r="G129" s="11" t="s">
        <v>643</v>
      </c>
      <c r="H129" s="11" t="s">
        <v>643</v>
      </c>
      <c r="I129" s="11" t="s">
        <v>28</v>
      </c>
      <c r="J129" s="11">
        <v>0.14630000000000001</v>
      </c>
      <c r="K129" s="12">
        <v>0.23</v>
      </c>
      <c r="L129" s="13">
        <v>0.12666666666666668</v>
      </c>
      <c r="M129" s="14" t="s">
        <v>215</v>
      </c>
    </row>
    <row r="130" spans="1:13" ht="18" customHeight="1" x14ac:dyDescent="0.3">
      <c r="A130" s="9">
        <f t="shared" si="26"/>
        <v>27</v>
      </c>
      <c r="B130" s="10" t="s">
        <v>211</v>
      </c>
      <c r="C130" s="10" t="s">
        <v>643</v>
      </c>
      <c r="D130" s="11" t="s">
        <v>699</v>
      </c>
      <c r="E130" s="11" t="s">
        <v>702</v>
      </c>
      <c r="F130" s="11" t="s">
        <v>395</v>
      </c>
      <c r="G130" s="11" t="s">
        <v>664</v>
      </c>
      <c r="H130" s="11" t="s">
        <v>28</v>
      </c>
      <c r="I130" s="11" t="s">
        <v>643</v>
      </c>
      <c r="J130" s="11">
        <v>0.14630000000000001</v>
      </c>
      <c r="K130" s="12">
        <v>1.08</v>
      </c>
      <c r="L130" s="13">
        <v>1.0175000000000001</v>
      </c>
      <c r="M130" s="14"/>
    </row>
    <row r="131" spans="1:13" ht="18" customHeight="1" x14ac:dyDescent="0.3">
      <c r="A131" s="9">
        <f t="shared" si="26"/>
        <v>27</v>
      </c>
      <c r="B131" s="10" t="s">
        <v>211</v>
      </c>
      <c r="C131" s="10" t="s">
        <v>643</v>
      </c>
      <c r="D131" s="11" t="s">
        <v>699</v>
      </c>
      <c r="E131" s="11" t="s">
        <v>107</v>
      </c>
      <c r="F131" s="11" t="s">
        <v>376</v>
      </c>
      <c r="G131" s="11" t="s">
        <v>643</v>
      </c>
      <c r="H131" s="11" t="s">
        <v>643</v>
      </c>
      <c r="I131" s="11" t="s">
        <v>643</v>
      </c>
      <c r="J131" s="11">
        <v>0.14630000000000001</v>
      </c>
      <c r="K131" s="12">
        <v>0.61</v>
      </c>
      <c r="L131" s="13">
        <v>0.32079999999999997</v>
      </c>
      <c r="M131" s="14"/>
    </row>
    <row r="132" spans="1:13" ht="18" customHeight="1" x14ac:dyDescent="0.3">
      <c r="A132" s="9">
        <f t="shared" si="26"/>
        <v>27</v>
      </c>
      <c r="B132" s="10" t="s">
        <v>211</v>
      </c>
      <c r="C132" s="10" t="s">
        <v>643</v>
      </c>
      <c r="D132" s="11" t="s">
        <v>699</v>
      </c>
      <c r="E132" s="11" t="s">
        <v>703</v>
      </c>
      <c r="F132" s="11" t="s">
        <v>210</v>
      </c>
      <c r="G132" s="11" t="s">
        <v>643</v>
      </c>
      <c r="H132" s="11" t="s">
        <v>643</v>
      </c>
      <c r="I132" s="11" t="s">
        <v>643</v>
      </c>
      <c r="J132" s="11">
        <v>0.14630000000000001</v>
      </c>
      <c r="K132" s="12">
        <v>0.25</v>
      </c>
      <c r="L132" s="13">
        <v>0.2</v>
      </c>
      <c r="M132" s="14"/>
    </row>
    <row r="133" spans="1:13" ht="18" customHeight="1" x14ac:dyDescent="0.3">
      <c r="A133" s="16">
        <v>28</v>
      </c>
      <c r="B133" s="10" t="s">
        <v>217</v>
      </c>
      <c r="C133" s="10" t="s">
        <v>643</v>
      </c>
      <c r="D133" s="11" t="s">
        <v>691</v>
      </c>
      <c r="E133" s="11" t="s">
        <v>218</v>
      </c>
      <c r="F133" s="11" t="s">
        <v>338</v>
      </c>
      <c r="G133" s="11" t="s">
        <v>643</v>
      </c>
      <c r="H133" s="11" t="s">
        <v>643</v>
      </c>
      <c r="I133" s="11" t="s">
        <v>28</v>
      </c>
      <c r="J133" s="11">
        <v>0.26</v>
      </c>
      <c r="K133" s="12">
        <v>1.32</v>
      </c>
      <c r="L133" s="13">
        <v>0.10571428571428572</v>
      </c>
      <c r="M133" s="14" t="s">
        <v>219</v>
      </c>
    </row>
    <row r="134" spans="1:13" ht="18" customHeight="1" x14ac:dyDescent="0.3">
      <c r="A134" s="16">
        <f t="shared" ref="A134:A135" si="27">A133</f>
        <v>28</v>
      </c>
      <c r="B134" s="10" t="s">
        <v>217</v>
      </c>
      <c r="C134" s="10" t="s">
        <v>643</v>
      </c>
      <c r="D134" s="11" t="s">
        <v>691</v>
      </c>
      <c r="E134" s="11" t="s">
        <v>220</v>
      </c>
      <c r="F134" s="11" t="s">
        <v>397</v>
      </c>
      <c r="G134" s="11" t="s">
        <v>643</v>
      </c>
      <c r="H134" s="11" t="s">
        <v>28</v>
      </c>
      <c r="I134" s="11" t="s">
        <v>28</v>
      </c>
      <c r="J134" s="11">
        <v>0.26</v>
      </c>
      <c r="K134" s="12">
        <v>4.22</v>
      </c>
      <c r="L134" s="13">
        <v>0.16800000000000001</v>
      </c>
      <c r="M134" s="14" t="s">
        <v>704</v>
      </c>
    </row>
    <row r="135" spans="1:13" ht="18" customHeight="1" x14ac:dyDescent="0.3">
      <c r="A135" s="16">
        <f t="shared" si="27"/>
        <v>28</v>
      </c>
      <c r="B135" s="10" t="s">
        <v>217</v>
      </c>
      <c r="C135" s="10" t="s">
        <v>643</v>
      </c>
      <c r="D135" s="11" t="s">
        <v>691</v>
      </c>
      <c r="E135" s="11" t="s">
        <v>705</v>
      </c>
      <c r="F135" s="11" t="s">
        <v>339</v>
      </c>
      <c r="G135" s="11" t="s">
        <v>664</v>
      </c>
      <c r="H135" s="11" t="s">
        <v>28</v>
      </c>
      <c r="I135" s="11" t="s">
        <v>643</v>
      </c>
      <c r="J135" s="11">
        <v>0.26</v>
      </c>
      <c r="K135" s="12">
        <v>3</v>
      </c>
      <c r="L135" s="13">
        <v>2.8957000000000002</v>
      </c>
      <c r="M135" s="14"/>
    </row>
    <row r="136" spans="1:13" ht="18" customHeight="1" x14ac:dyDescent="0.3">
      <c r="A136" s="9">
        <v>29</v>
      </c>
      <c r="B136" s="10" t="s">
        <v>222</v>
      </c>
      <c r="C136" s="10" t="s">
        <v>643</v>
      </c>
      <c r="D136" s="11" t="s">
        <v>706</v>
      </c>
      <c r="E136" s="11" t="s">
        <v>223</v>
      </c>
      <c r="F136" s="11" t="s">
        <v>340</v>
      </c>
      <c r="G136" s="11" t="s">
        <v>643</v>
      </c>
      <c r="H136" s="11" t="s">
        <v>643</v>
      </c>
      <c r="I136" s="11" t="s">
        <v>28</v>
      </c>
      <c r="J136" s="11">
        <v>0.23</v>
      </c>
      <c r="K136" s="12"/>
      <c r="L136" s="13">
        <v>3.39E-2</v>
      </c>
      <c r="M136" s="14" t="s">
        <v>224</v>
      </c>
    </row>
    <row r="137" spans="1:13" ht="18" customHeight="1" x14ac:dyDescent="0.3">
      <c r="A137" s="9">
        <f t="shared" ref="A137:A141" si="28">A136</f>
        <v>29</v>
      </c>
      <c r="B137" s="10" t="s">
        <v>222</v>
      </c>
      <c r="C137" s="10" t="s">
        <v>643</v>
      </c>
      <c r="D137" s="11" t="s">
        <v>706</v>
      </c>
      <c r="E137" s="11" t="s">
        <v>225</v>
      </c>
      <c r="F137" s="11" t="s">
        <v>341</v>
      </c>
      <c r="G137" s="11" t="s">
        <v>643</v>
      </c>
      <c r="H137" s="11" t="s">
        <v>25</v>
      </c>
      <c r="I137" s="11" t="s">
        <v>28</v>
      </c>
      <c r="J137" s="11">
        <v>0.23</v>
      </c>
      <c r="K137" s="12"/>
      <c r="L137" s="13">
        <v>3.9800000000000002E-2</v>
      </c>
      <c r="M137" s="14" t="s">
        <v>226</v>
      </c>
    </row>
    <row r="138" spans="1:13" ht="18" customHeight="1" x14ac:dyDescent="0.3">
      <c r="A138" s="9">
        <f t="shared" si="28"/>
        <v>29</v>
      </c>
      <c r="B138" s="10" t="s">
        <v>222</v>
      </c>
      <c r="C138" s="10" t="s">
        <v>643</v>
      </c>
      <c r="D138" s="11" t="s">
        <v>706</v>
      </c>
      <c r="E138" s="11" t="s">
        <v>212</v>
      </c>
      <c r="F138" s="11" t="s">
        <v>337</v>
      </c>
      <c r="G138" s="11" t="s">
        <v>643</v>
      </c>
      <c r="H138" s="11" t="s">
        <v>25</v>
      </c>
      <c r="I138" s="11" t="s">
        <v>28</v>
      </c>
      <c r="J138" s="11">
        <v>0.23</v>
      </c>
      <c r="K138" s="12"/>
      <c r="L138" s="13">
        <v>4.8300000000000003E-2</v>
      </c>
      <c r="M138" s="14" t="s">
        <v>227</v>
      </c>
    </row>
    <row r="139" spans="1:13" ht="18" customHeight="1" x14ac:dyDescent="0.3">
      <c r="A139" s="9">
        <f t="shared" si="28"/>
        <v>29</v>
      </c>
      <c r="B139" s="10" t="s">
        <v>222</v>
      </c>
      <c r="C139" s="10" t="s">
        <v>643</v>
      </c>
      <c r="D139" s="11" t="s">
        <v>706</v>
      </c>
      <c r="E139" s="11" t="s">
        <v>228</v>
      </c>
      <c r="F139" s="11" t="s">
        <v>342</v>
      </c>
      <c r="G139" s="11" t="s">
        <v>643</v>
      </c>
      <c r="H139" s="11" t="s">
        <v>643</v>
      </c>
      <c r="I139" s="11" t="s">
        <v>28</v>
      </c>
      <c r="J139" s="11">
        <v>0.23</v>
      </c>
      <c r="K139" s="12">
        <v>0.6</v>
      </c>
      <c r="L139" s="13">
        <v>5.0199999999999995E-2</v>
      </c>
      <c r="M139" s="14" t="s">
        <v>229</v>
      </c>
    </row>
    <row r="140" spans="1:13" ht="18" customHeight="1" x14ac:dyDescent="0.3">
      <c r="A140" s="9">
        <f t="shared" si="28"/>
        <v>29</v>
      </c>
      <c r="B140" s="10" t="s">
        <v>222</v>
      </c>
      <c r="C140" s="10" t="s">
        <v>643</v>
      </c>
      <c r="D140" s="11" t="s">
        <v>706</v>
      </c>
      <c r="E140" s="11" t="s">
        <v>707</v>
      </c>
      <c r="F140" s="11" t="s">
        <v>302</v>
      </c>
      <c r="G140" s="11" t="s">
        <v>643</v>
      </c>
      <c r="H140" s="11" t="s">
        <v>643</v>
      </c>
      <c r="I140" s="11" t="s">
        <v>643</v>
      </c>
      <c r="J140" s="11">
        <v>0.23</v>
      </c>
      <c r="K140" s="12"/>
      <c r="L140" s="13">
        <v>6.8699999999999997E-2</v>
      </c>
      <c r="M140" s="14"/>
    </row>
    <row r="141" spans="1:13" ht="18" customHeight="1" x14ac:dyDescent="0.3">
      <c r="A141" s="9">
        <f t="shared" si="28"/>
        <v>29</v>
      </c>
      <c r="B141" s="10" t="s">
        <v>222</v>
      </c>
      <c r="C141" s="10" t="s">
        <v>643</v>
      </c>
      <c r="D141" s="11" t="s">
        <v>706</v>
      </c>
      <c r="E141" s="11" t="s">
        <v>708</v>
      </c>
      <c r="F141" s="11" t="s">
        <v>300</v>
      </c>
      <c r="G141" s="11" t="s">
        <v>643</v>
      </c>
      <c r="H141" s="11" t="s">
        <v>25</v>
      </c>
      <c r="I141" s="11" t="s">
        <v>643</v>
      </c>
      <c r="J141" s="11">
        <v>0.23</v>
      </c>
      <c r="K141" s="12">
        <v>0.99</v>
      </c>
      <c r="L141" s="13">
        <v>6.88E-2</v>
      </c>
      <c r="M141" s="14"/>
    </row>
    <row r="142" spans="1:13" ht="18" customHeight="1" x14ac:dyDescent="0.3">
      <c r="A142" s="9">
        <v>30</v>
      </c>
      <c r="B142" s="10" t="s">
        <v>230</v>
      </c>
      <c r="C142" s="10" t="s">
        <v>643</v>
      </c>
      <c r="D142" s="11" t="s">
        <v>640</v>
      </c>
      <c r="E142" s="11" t="s">
        <v>231</v>
      </c>
      <c r="F142" s="11" t="s">
        <v>343</v>
      </c>
      <c r="G142" s="11" t="s">
        <v>643</v>
      </c>
      <c r="H142" s="11" t="s">
        <v>643</v>
      </c>
      <c r="I142" s="11" t="s">
        <v>28</v>
      </c>
      <c r="J142" s="11">
        <v>0.11169999999999999</v>
      </c>
      <c r="K142" s="12">
        <v>0.25</v>
      </c>
      <c r="L142" s="13">
        <v>4.3333333333333335E-2</v>
      </c>
      <c r="M142" s="14" t="s">
        <v>232</v>
      </c>
    </row>
    <row r="143" spans="1:13" ht="18" customHeight="1" x14ac:dyDescent="0.3">
      <c r="A143" s="9">
        <f t="shared" ref="A143:A149" si="29">A142</f>
        <v>30</v>
      </c>
      <c r="B143" s="10" t="s">
        <v>230</v>
      </c>
      <c r="C143" s="10" t="s">
        <v>643</v>
      </c>
      <c r="D143" s="11" t="s">
        <v>640</v>
      </c>
      <c r="E143" s="11" t="s">
        <v>233</v>
      </c>
      <c r="F143" s="11" t="s">
        <v>400</v>
      </c>
      <c r="G143" s="11" t="s">
        <v>643</v>
      </c>
      <c r="H143" s="11" t="s">
        <v>643</v>
      </c>
      <c r="I143" s="11" t="s">
        <v>28</v>
      </c>
      <c r="J143" s="11">
        <v>0.11169999999999999</v>
      </c>
      <c r="K143" s="12">
        <v>2.1</v>
      </c>
      <c r="L143" s="13">
        <v>6.4333333333333326E-2</v>
      </c>
      <c r="M143" s="14" t="s">
        <v>234</v>
      </c>
    </row>
    <row r="144" spans="1:13" ht="18" customHeight="1" x14ac:dyDescent="0.3">
      <c r="A144" s="9">
        <f t="shared" si="29"/>
        <v>30</v>
      </c>
      <c r="B144" s="10" t="s">
        <v>230</v>
      </c>
      <c r="C144" s="10" t="s">
        <v>643</v>
      </c>
      <c r="D144" s="11" t="s">
        <v>640</v>
      </c>
      <c r="E144" s="11" t="s">
        <v>158</v>
      </c>
      <c r="F144" s="11" t="s">
        <v>322</v>
      </c>
      <c r="G144" s="11" t="s">
        <v>643</v>
      </c>
      <c r="H144" s="11" t="s">
        <v>643</v>
      </c>
      <c r="I144" s="11" t="s">
        <v>28</v>
      </c>
      <c r="J144" s="11">
        <v>0.11169999999999999</v>
      </c>
      <c r="K144" s="12">
        <v>0.7</v>
      </c>
      <c r="L144" s="13">
        <v>6.8999999999999992E-2</v>
      </c>
      <c r="M144" s="14" t="s">
        <v>235</v>
      </c>
    </row>
    <row r="145" spans="1:13" ht="18" customHeight="1" x14ac:dyDescent="0.3">
      <c r="A145" s="9">
        <f t="shared" si="29"/>
        <v>30</v>
      </c>
      <c r="B145" s="10" t="s">
        <v>230</v>
      </c>
      <c r="C145" s="10" t="s">
        <v>643</v>
      </c>
      <c r="D145" s="11" t="s">
        <v>640</v>
      </c>
      <c r="E145" s="11" t="s">
        <v>236</v>
      </c>
      <c r="F145" s="11" t="s">
        <v>344</v>
      </c>
      <c r="G145" s="11" t="s">
        <v>643</v>
      </c>
      <c r="H145" s="11" t="s">
        <v>25</v>
      </c>
      <c r="I145" s="11" t="s">
        <v>28</v>
      </c>
      <c r="J145" s="11">
        <v>0.11169999999999999</v>
      </c>
      <c r="K145" s="12">
        <v>0.16</v>
      </c>
      <c r="L145" s="13">
        <v>6.9499999999999992E-2</v>
      </c>
      <c r="M145" s="14" t="s">
        <v>237</v>
      </c>
    </row>
    <row r="146" spans="1:13" ht="18" customHeight="1" x14ac:dyDescent="0.3">
      <c r="A146" s="9">
        <f t="shared" si="29"/>
        <v>30</v>
      </c>
      <c r="B146" s="10" t="s">
        <v>230</v>
      </c>
      <c r="C146" s="10" t="s">
        <v>643</v>
      </c>
      <c r="D146" s="11" t="s">
        <v>640</v>
      </c>
      <c r="E146" s="11" t="s">
        <v>709</v>
      </c>
      <c r="F146" s="11" t="s">
        <v>403</v>
      </c>
      <c r="G146" s="11" t="s">
        <v>643</v>
      </c>
      <c r="H146" s="11" t="s">
        <v>643</v>
      </c>
      <c r="I146" s="11" t="s">
        <v>28</v>
      </c>
      <c r="J146" s="11">
        <v>0.11169999999999999</v>
      </c>
      <c r="K146" s="12"/>
      <c r="L146" s="13">
        <v>8.3666666666666653E-2</v>
      </c>
      <c r="M146" s="14" t="s">
        <v>238</v>
      </c>
    </row>
    <row r="147" spans="1:13" ht="18" customHeight="1" x14ac:dyDescent="0.3">
      <c r="A147" s="9">
        <f t="shared" si="29"/>
        <v>30</v>
      </c>
      <c r="B147" s="10" t="s">
        <v>230</v>
      </c>
      <c r="C147" s="10" t="s">
        <v>643</v>
      </c>
      <c r="D147" s="11" t="s">
        <v>640</v>
      </c>
      <c r="E147" s="11" t="s">
        <v>710</v>
      </c>
      <c r="F147" s="11" t="s">
        <v>345</v>
      </c>
      <c r="G147" s="11" t="s">
        <v>643</v>
      </c>
      <c r="H147" s="11" t="s">
        <v>25</v>
      </c>
      <c r="I147" s="11" t="s">
        <v>643</v>
      </c>
      <c r="J147" s="11">
        <v>0.11169999999999999</v>
      </c>
      <c r="K147" s="12">
        <v>0.69</v>
      </c>
      <c r="L147" s="13">
        <v>8.7599999999999997E-2</v>
      </c>
      <c r="M147" s="14"/>
    </row>
    <row r="148" spans="1:13" ht="18" customHeight="1" x14ac:dyDescent="0.3">
      <c r="A148" s="9">
        <f t="shared" si="29"/>
        <v>30</v>
      </c>
      <c r="B148" s="10" t="s">
        <v>230</v>
      </c>
      <c r="C148" s="10" t="s">
        <v>643</v>
      </c>
      <c r="D148" s="11" t="s">
        <v>640</v>
      </c>
      <c r="E148" s="11" t="s">
        <v>677</v>
      </c>
      <c r="F148" s="11" t="s">
        <v>323</v>
      </c>
      <c r="G148" s="11" t="s">
        <v>643</v>
      </c>
      <c r="H148" s="11" t="s">
        <v>643</v>
      </c>
      <c r="I148" s="11" t="s">
        <v>643</v>
      </c>
      <c r="J148" s="11">
        <v>0.11169999999999999</v>
      </c>
      <c r="K148" s="12"/>
      <c r="L148" s="13">
        <v>7.6700000000000004E-2</v>
      </c>
      <c r="M148" s="14"/>
    </row>
    <row r="149" spans="1:13" ht="18" customHeight="1" x14ac:dyDescent="0.3">
      <c r="A149" s="9">
        <f t="shared" si="29"/>
        <v>30</v>
      </c>
      <c r="B149" s="10" t="s">
        <v>230</v>
      </c>
      <c r="C149" s="10" t="s">
        <v>643</v>
      </c>
      <c r="D149" s="11" t="s">
        <v>640</v>
      </c>
      <c r="E149" s="11" t="s">
        <v>688</v>
      </c>
      <c r="F149" s="11" t="s">
        <v>330</v>
      </c>
      <c r="G149" s="11" t="s">
        <v>664</v>
      </c>
      <c r="H149" s="11" t="s">
        <v>28</v>
      </c>
      <c r="I149" s="11" t="s">
        <v>643</v>
      </c>
      <c r="J149" s="11">
        <v>0.11169999999999999</v>
      </c>
      <c r="K149" s="12">
        <v>1.29</v>
      </c>
      <c r="L149" s="13">
        <v>0.79800000000000004</v>
      </c>
      <c r="M149" s="14"/>
    </row>
    <row r="150" spans="1:13" ht="18" customHeight="1" x14ac:dyDescent="0.3">
      <c r="A150" s="9">
        <v>31</v>
      </c>
      <c r="B150" s="11" t="s">
        <v>240</v>
      </c>
      <c r="C150" s="10" t="s">
        <v>643</v>
      </c>
      <c r="D150" s="11" t="s">
        <v>711</v>
      </c>
      <c r="E150" s="11" t="s">
        <v>55</v>
      </c>
      <c r="F150" s="11" t="s">
        <v>273</v>
      </c>
      <c r="G150" s="11" t="s">
        <v>643</v>
      </c>
      <c r="H150" s="11" t="s">
        <v>643</v>
      </c>
      <c r="I150" s="11" t="s">
        <v>28</v>
      </c>
      <c r="J150" s="11">
        <v>2400</v>
      </c>
      <c r="K150" s="12">
        <v>2680</v>
      </c>
      <c r="L150" s="13">
        <v>747</v>
      </c>
      <c r="M150" s="14" t="s">
        <v>242</v>
      </c>
    </row>
    <row r="151" spans="1:13" ht="18" customHeight="1" x14ac:dyDescent="0.3">
      <c r="A151" s="9">
        <f t="shared" ref="A151:A153" si="30">A150</f>
        <v>31</v>
      </c>
      <c r="B151" s="11" t="s">
        <v>240</v>
      </c>
      <c r="C151" s="10" t="s">
        <v>643</v>
      </c>
      <c r="D151" s="11" t="s">
        <v>711</v>
      </c>
      <c r="E151" s="11" t="s">
        <v>183</v>
      </c>
      <c r="F151" s="11" t="s">
        <v>329</v>
      </c>
      <c r="G151" s="11" t="s">
        <v>643</v>
      </c>
      <c r="H151" s="11" t="s">
        <v>643</v>
      </c>
      <c r="I151" s="11" t="s">
        <v>28</v>
      </c>
      <c r="J151" s="11">
        <v>2400</v>
      </c>
      <c r="K151" s="12">
        <v>3280</v>
      </c>
      <c r="L151" s="13">
        <v>780</v>
      </c>
      <c r="M151" s="14" t="s">
        <v>243</v>
      </c>
    </row>
    <row r="152" spans="1:13" ht="18" customHeight="1" x14ac:dyDescent="0.3">
      <c r="A152" s="9">
        <f t="shared" si="30"/>
        <v>31</v>
      </c>
      <c r="B152" s="11" t="s">
        <v>240</v>
      </c>
      <c r="C152" s="10" t="s">
        <v>643</v>
      </c>
      <c r="D152" s="11" t="s">
        <v>711</v>
      </c>
      <c r="E152" s="11" t="s">
        <v>244</v>
      </c>
      <c r="F152" s="11" t="s">
        <v>405</v>
      </c>
      <c r="G152" s="11" t="s">
        <v>664</v>
      </c>
      <c r="H152" s="11" t="s">
        <v>664</v>
      </c>
      <c r="I152" s="11" t="s">
        <v>28</v>
      </c>
      <c r="J152" s="11">
        <v>2400</v>
      </c>
      <c r="K152" s="12">
        <v>5510</v>
      </c>
      <c r="L152" s="13">
        <v>1150</v>
      </c>
      <c r="M152" s="14" t="s">
        <v>245</v>
      </c>
    </row>
    <row r="153" spans="1:13" ht="18" customHeight="1" x14ac:dyDescent="0.3">
      <c r="A153" s="9">
        <f t="shared" si="30"/>
        <v>31</v>
      </c>
      <c r="B153" s="11" t="s">
        <v>240</v>
      </c>
      <c r="C153" s="10" t="s">
        <v>643</v>
      </c>
      <c r="D153" s="11" t="s">
        <v>711</v>
      </c>
      <c r="E153" s="11" t="s">
        <v>692</v>
      </c>
      <c r="F153" s="11" t="s">
        <v>267</v>
      </c>
      <c r="G153" s="11" t="s">
        <v>643</v>
      </c>
      <c r="H153" s="11" t="s">
        <v>643</v>
      </c>
      <c r="I153" s="11" t="s">
        <v>643</v>
      </c>
      <c r="J153" s="11">
        <v>2400</v>
      </c>
      <c r="K153" s="12">
        <v>2480</v>
      </c>
      <c r="L153" s="13">
        <v>1828</v>
      </c>
      <c r="M153" s="14"/>
    </row>
    <row r="154" spans="1:13" ht="18" customHeight="1" x14ac:dyDescent="0.3">
      <c r="A154" s="9">
        <v>32</v>
      </c>
      <c r="B154" s="10" t="s">
        <v>246</v>
      </c>
      <c r="C154" s="10" t="s">
        <v>643</v>
      </c>
      <c r="D154" s="11" t="s">
        <v>689</v>
      </c>
      <c r="E154" s="11" t="s">
        <v>247</v>
      </c>
      <c r="F154" s="11" t="s">
        <v>346</v>
      </c>
      <c r="G154" s="11" t="s">
        <v>643</v>
      </c>
      <c r="H154" s="11" t="s">
        <v>25</v>
      </c>
      <c r="I154" s="11" t="s">
        <v>28</v>
      </c>
      <c r="J154" s="11">
        <v>0.82</v>
      </c>
      <c r="K154" s="12"/>
      <c r="L154" s="13">
        <v>5.7499999999999996E-2</v>
      </c>
      <c r="M154" s="14" t="s">
        <v>248</v>
      </c>
    </row>
    <row r="155" spans="1:13" ht="18" customHeight="1" x14ac:dyDescent="0.3">
      <c r="A155" s="9">
        <f t="shared" ref="A155:A161" si="31">A154</f>
        <v>32</v>
      </c>
      <c r="B155" s="10" t="s">
        <v>246</v>
      </c>
      <c r="C155" s="10" t="s">
        <v>643</v>
      </c>
      <c r="D155" s="11" t="s">
        <v>689</v>
      </c>
      <c r="E155" s="11" t="s">
        <v>225</v>
      </c>
      <c r="F155" s="11" t="s">
        <v>341</v>
      </c>
      <c r="G155" s="11" t="s">
        <v>643</v>
      </c>
      <c r="H155" s="11" t="s">
        <v>25</v>
      </c>
      <c r="I155" s="11" t="s">
        <v>28</v>
      </c>
      <c r="J155" s="11">
        <v>0.82</v>
      </c>
      <c r="K155" s="12">
        <v>1.38</v>
      </c>
      <c r="L155" s="13">
        <v>0.15071428571428572</v>
      </c>
      <c r="M155" s="14" t="s">
        <v>249</v>
      </c>
    </row>
    <row r="156" spans="1:13" ht="18" customHeight="1" x14ac:dyDescent="0.3">
      <c r="A156" s="9">
        <f t="shared" si="31"/>
        <v>32</v>
      </c>
      <c r="B156" s="10" t="s">
        <v>246</v>
      </c>
      <c r="C156" s="10" t="s">
        <v>643</v>
      </c>
      <c r="D156" s="11" t="s">
        <v>689</v>
      </c>
      <c r="E156" s="11" t="s">
        <v>176</v>
      </c>
      <c r="F156" s="11" t="s">
        <v>326</v>
      </c>
      <c r="G156" s="11" t="s">
        <v>643</v>
      </c>
      <c r="H156" s="11" t="s">
        <v>643</v>
      </c>
      <c r="I156" s="11" t="s">
        <v>28</v>
      </c>
      <c r="J156" s="11">
        <v>0.82</v>
      </c>
      <c r="K156" s="12">
        <v>1.1399999999999999</v>
      </c>
      <c r="L156" s="13">
        <v>0.222</v>
      </c>
      <c r="M156" s="14" t="s">
        <v>250</v>
      </c>
    </row>
    <row r="157" spans="1:13" ht="18" customHeight="1" x14ac:dyDescent="0.3">
      <c r="A157" s="9">
        <f t="shared" si="31"/>
        <v>32</v>
      </c>
      <c r="B157" s="10" t="s">
        <v>246</v>
      </c>
      <c r="C157" s="10" t="s">
        <v>643</v>
      </c>
      <c r="D157" s="11" t="s">
        <v>689</v>
      </c>
      <c r="E157" s="11" t="s">
        <v>149</v>
      </c>
      <c r="F157" s="11" t="s">
        <v>319</v>
      </c>
      <c r="G157" s="11" t="s">
        <v>643</v>
      </c>
      <c r="H157" s="11" t="s">
        <v>643</v>
      </c>
      <c r="I157" s="11" t="s">
        <v>28</v>
      </c>
      <c r="J157" s="11">
        <v>0.82</v>
      </c>
      <c r="K157" s="12"/>
      <c r="L157" s="13">
        <v>0.23857142857142857</v>
      </c>
      <c r="M157" s="14" t="s">
        <v>251</v>
      </c>
    </row>
    <row r="158" spans="1:13" ht="18" customHeight="1" x14ac:dyDescent="0.3">
      <c r="A158" s="9">
        <f t="shared" si="31"/>
        <v>32</v>
      </c>
      <c r="B158" s="10" t="s">
        <v>246</v>
      </c>
      <c r="C158" s="10" t="s">
        <v>643</v>
      </c>
      <c r="D158" s="11" t="s">
        <v>689</v>
      </c>
      <c r="E158" s="11" t="s">
        <v>252</v>
      </c>
      <c r="F158" s="11" t="s">
        <v>347</v>
      </c>
      <c r="G158" s="11" t="s">
        <v>643</v>
      </c>
      <c r="H158" s="11" t="s">
        <v>643</v>
      </c>
      <c r="I158" s="11" t="s">
        <v>28</v>
      </c>
      <c r="J158" s="11">
        <v>0.82</v>
      </c>
      <c r="K158" s="12">
        <v>1.1000000000000001</v>
      </c>
      <c r="L158" s="13">
        <v>0.28750000000000003</v>
      </c>
      <c r="M158" s="14" t="s">
        <v>253</v>
      </c>
    </row>
    <row r="159" spans="1:13" ht="18" customHeight="1" x14ac:dyDescent="0.3">
      <c r="A159" s="9">
        <f t="shared" si="31"/>
        <v>32</v>
      </c>
      <c r="B159" s="10" t="s">
        <v>246</v>
      </c>
      <c r="C159" s="10" t="s">
        <v>643</v>
      </c>
      <c r="D159" s="11" t="s">
        <v>689</v>
      </c>
      <c r="E159" s="11" t="s">
        <v>692</v>
      </c>
      <c r="F159" s="11" t="s">
        <v>267</v>
      </c>
      <c r="G159" s="11" t="s">
        <v>643</v>
      </c>
      <c r="H159" s="11" t="s">
        <v>643</v>
      </c>
      <c r="I159" s="11" t="s">
        <v>643</v>
      </c>
      <c r="J159" s="11">
        <v>0.82</v>
      </c>
      <c r="K159" s="12">
        <v>3.79</v>
      </c>
      <c r="L159" s="13">
        <v>0.35</v>
      </c>
      <c r="M159" s="14"/>
    </row>
    <row r="160" spans="1:13" ht="18" customHeight="1" x14ac:dyDescent="0.3">
      <c r="A160" s="9">
        <f t="shared" si="31"/>
        <v>32</v>
      </c>
      <c r="B160" s="10" t="s">
        <v>246</v>
      </c>
      <c r="C160" s="10" t="s">
        <v>643</v>
      </c>
      <c r="D160" s="11" t="s">
        <v>689</v>
      </c>
      <c r="E160" s="11" t="s">
        <v>712</v>
      </c>
      <c r="F160" s="11" t="s">
        <v>348</v>
      </c>
      <c r="G160" s="11" t="s">
        <v>664</v>
      </c>
      <c r="H160" s="11" t="s">
        <v>664</v>
      </c>
      <c r="I160" s="11" t="s">
        <v>643</v>
      </c>
      <c r="J160" s="11">
        <v>0.82</v>
      </c>
      <c r="K160" s="12">
        <v>4.5</v>
      </c>
      <c r="L160" s="21">
        <v>4.2946999999999997</v>
      </c>
      <c r="M160" s="14"/>
    </row>
    <row r="161" spans="1:13" ht="18" customHeight="1" x14ac:dyDescent="0.3">
      <c r="A161" s="9">
        <f t="shared" si="31"/>
        <v>32</v>
      </c>
      <c r="B161" s="10" t="s">
        <v>246</v>
      </c>
      <c r="C161" s="10" t="s">
        <v>643</v>
      </c>
      <c r="D161" s="11" t="s">
        <v>689</v>
      </c>
      <c r="E161" s="11" t="s">
        <v>713</v>
      </c>
      <c r="F161" s="11" t="s">
        <v>349</v>
      </c>
      <c r="G161" s="11" t="s">
        <v>643</v>
      </c>
      <c r="H161" s="11" t="s">
        <v>25</v>
      </c>
      <c r="I161" s="11" t="s">
        <v>643</v>
      </c>
      <c r="J161" s="11">
        <v>0.82</v>
      </c>
      <c r="K161" s="12">
        <v>1.49</v>
      </c>
      <c r="L161" s="21">
        <v>0.48670000000000002</v>
      </c>
      <c r="M161" s="14"/>
    </row>
    <row r="163" spans="1:13" ht="18" customHeight="1" x14ac:dyDescent="0.3">
      <c r="A163" s="22"/>
      <c r="B163" s="23"/>
      <c r="C163" s="23"/>
    </row>
    <row r="167" spans="1:13" ht="18" customHeight="1" x14ac:dyDescent="0.3">
      <c r="A167" s="22"/>
      <c r="B167" s="23"/>
      <c r="C167" s="23"/>
    </row>
    <row r="173" spans="1:13" ht="18" customHeight="1" x14ac:dyDescent="0.3">
      <c r="A173" s="22"/>
      <c r="B173" s="23"/>
      <c r="C173" s="23"/>
    </row>
    <row r="177" spans="1:3" ht="18" customHeight="1" x14ac:dyDescent="0.3">
      <c r="A177" s="22"/>
      <c r="B177" s="23"/>
      <c r="C177" s="23"/>
    </row>
  </sheetData>
  <autoFilter ref="A3:K161" xr:uid="{00000000-0009-0000-0000-000002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69"/>
  <sheetViews>
    <sheetView showGridLines="0" workbookViewId="0">
      <pane ySplit="1" topLeftCell="A23" activePane="bottomLeft" state="frozen"/>
      <selection pane="bottomLeft" activeCell="A35" sqref="A35:XFD35"/>
    </sheetView>
  </sheetViews>
  <sheetFormatPr defaultRowHeight="16.5" x14ac:dyDescent="0.3"/>
  <cols>
    <col min="1" max="1" width="10.125" style="25" customWidth="1"/>
    <col min="2" max="2" width="23.125" style="25" customWidth="1"/>
    <col min="3" max="3" width="9.75" style="15" customWidth="1"/>
    <col min="4" max="4" width="9.5" style="15" customWidth="1"/>
    <col min="5" max="5" width="29.625" style="15" bestFit="1" customWidth="1"/>
    <col min="6" max="6" width="13.5" style="15" customWidth="1"/>
    <col min="7" max="9" width="5.875" style="15" customWidth="1"/>
    <col min="10" max="10" width="9.5" style="15" customWidth="1"/>
    <col min="11" max="11" width="13.125" style="15" customWidth="1"/>
    <col min="12" max="12" width="13.625" style="15" customWidth="1"/>
    <col min="13" max="13" width="105.625" style="15" bestFit="1" customWidth="1"/>
    <col min="14" max="16384" width="9" style="15"/>
  </cols>
  <sheetData>
    <row r="2" spans="1:13" ht="49.5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609</v>
      </c>
      <c r="F2" s="27" t="s">
        <v>608</v>
      </c>
      <c r="G2" s="27" t="s">
        <v>5</v>
      </c>
      <c r="H2" s="27" t="s">
        <v>6</v>
      </c>
      <c r="I2" s="27" t="s">
        <v>7</v>
      </c>
      <c r="J2" s="27" t="s">
        <v>607</v>
      </c>
      <c r="K2" s="27" t="s">
        <v>8</v>
      </c>
      <c r="L2" s="27" t="s">
        <v>618</v>
      </c>
      <c r="M2" s="27" t="s">
        <v>10</v>
      </c>
    </row>
    <row r="3" spans="1:13" s="92" customFormat="1" x14ac:dyDescent="0.3">
      <c r="A3" s="88">
        <v>1</v>
      </c>
      <c r="B3" s="88" t="s">
        <v>1136</v>
      </c>
      <c r="C3" s="89" t="s">
        <v>1133</v>
      </c>
      <c r="D3" s="90" t="s">
        <v>927</v>
      </c>
      <c r="E3" s="88" t="s">
        <v>189</v>
      </c>
      <c r="F3" s="89" t="s">
        <v>331</v>
      </c>
      <c r="G3" s="89" t="s">
        <v>1133</v>
      </c>
      <c r="H3" s="89" t="s">
        <v>25</v>
      </c>
      <c r="I3" s="89" t="s">
        <v>1135</v>
      </c>
      <c r="J3" s="95">
        <v>8.8571000000000009</v>
      </c>
      <c r="K3" s="89"/>
      <c r="L3" s="91">
        <v>0.99571428571428566</v>
      </c>
      <c r="M3" s="89" t="s">
        <v>1137</v>
      </c>
    </row>
    <row r="4" spans="1:13" s="92" customFormat="1" x14ac:dyDescent="0.3">
      <c r="A4" s="88">
        <v>1</v>
      </c>
      <c r="B4" s="88" t="s">
        <v>1136</v>
      </c>
      <c r="C4" s="89" t="s">
        <v>1133</v>
      </c>
      <c r="D4" s="90" t="s">
        <v>927</v>
      </c>
      <c r="E4" s="88" t="s">
        <v>960</v>
      </c>
      <c r="F4" s="89" t="s">
        <v>270</v>
      </c>
      <c r="G4" s="89" t="s">
        <v>1133</v>
      </c>
      <c r="H4" s="89" t="s">
        <v>25</v>
      </c>
      <c r="I4" s="89" t="s">
        <v>1135</v>
      </c>
      <c r="J4" s="95">
        <v>8.8571000000000009</v>
      </c>
      <c r="K4" s="89"/>
      <c r="L4" s="91">
        <v>1.4478571428571427</v>
      </c>
      <c r="M4" s="89" t="s">
        <v>1138</v>
      </c>
    </row>
    <row r="5" spans="1:13" s="92" customFormat="1" x14ac:dyDescent="0.3">
      <c r="A5" s="88">
        <v>1</v>
      </c>
      <c r="B5" s="88" t="s">
        <v>1136</v>
      </c>
      <c r="C5" s="89" t="s">
        <v>1133</v>
      </c>
      <c r="D5" s="90" t="s">
        <v>927</v>
      </c>
      <c r="E5" s="88" t="s">
        <v>176</v>
      </c>
      <c r="F5" s="89" t="s">
        <v>326</v>
      </c>
      <c r="G5" s="89" t="s">
        <v>1133</v>
      </c>
      <c r="H5" s="89" t="s">
        <v>25</v>
      </c>
      <c r="I5" s="89" t="s">
        <v>1135</v>
      </c>
      <c r="J5" s="95">
        <v>8.8571000000000009</v>
      </c>
      <c r="K5" s="89"/>
      <c r="L5" s="91">
        <v>2.827142857142857</v>
      </c>
      <c r="M5" s="89" t="s">
        <v>1139</v>
      </c>
    </row>
    <row r="6" spans="1:13" s="92" customFormat="1" ht="16.5" customHeight="1" x14ac:dyDescent="0.3">
      <c r="A6" s="88">
        <v>1</v>
      </c>
      <c r="B6" s="88" t="s">
        <v>1136</v>
      </c>
      <c r="C6" s="89" t="s">
        <v>1133</v>
      </c>
      <c r="D6" s="90" t="s">
        <v>927</v>
      </c>
      <c r="E6" s="88" t="s">
        <v>107</v>
      </c>
      <c r="F6" s="89" t="s">
        <v>376</v>
      </c>
      <c r="G6" s="89" t="s">
        <v>1133</v>
      </c>
      <c r="H6" s="89" t="s">
        <v>25</v>
      </c>
      <c r="I6" s="89" t="s">
        <v>1135</v>
      </c>
      <c r="J6" s="95">
        <v>8.8571000000000009</v>
      </c>
      <c r="K6" s="89"/>
      <c r="L6" s="91">
        <v>3.5</v>
      </c>
      <c r="M6" s="89" t="s">
        <v>1140</v>
      </c>
    </row>
    <row r="7" spans="1:13" s="92" customFormat="1" ht="15" customHeight="1" x14ac:dyDescent="0.3">
      <c r="A7" s="88">
        <v>1</v>
      </c>
      <c r="B7" s="88" t="s">
        <v>1136</v>
      </c>
      <c r="C7" s="89" t="s">
        <v>1133</v>
      </c>
      <c r="D7" s="90" t="s">
        <v>927</v>
      </c>
      <c r="E7" s="88" t="s">
        <v>961</v>
      </c>
      <c r="F7" s="89" t="s">
        <v>497</v>
      </c>
      <c r="G7" s="89" t="s">
        <v>1135</v>
      </c>
      <c r="H7" s="89" t="s">
        <v>28</v>
      </c>
      <c r="I7" s="89" t="s">
        <v>1133</v>
      </c>
      <c r="J7" s="95">
        <v>8.8571000000000009</v>
      </c>
      <c r="K7" s="89"/>
      <c r="L7" s="91">
        <v>29.928999999999998</v>
      </c>
      <c r="M7" s="89"/>
    </row>
    <row r="8" spans="1:13" s="92" customFormat="1" x14ac:dyDescent="0.3">
      <c r="A8" s="88">
        <v>2</v>
      </c>
      <c r="B8" s="88" t="s">
        <v>873</v>
      </c>
      <c r="C8" s="89" t="s">
        <v>1133</v>
      </c>
      <c r="D8" s="90" t="s">
        <v>928</v>
      </c>
      <c r="E8" s="88" t="s">
        <v>23</v>
      </c>
      <c r="F8" s="89" t="s">
        <v>267</v>
      </c>
      <c r="G8" s="89" t="s">
        <v>1353</v>
      </c>
      <c r="H8" s="89" t="s">
        <v>25</v>
      </c>
      <c r="I8" s="89" t="s">
        <v>28</v>
      </c>
      <c r="J8" s="95">
        <v>28.428599999999999</v>
      </c>
      <c r="K8" s="89"/>
      <c r="L8" s="91">
        <v>0.97699999999999998</v>
      </c>
      <c r="M8" s="89" t="s">
        <v>1143</v>
      </c>
    </row>
    <row r="9" spans="1:13" s="92" customFormat="1" x14ac:dyDescent="0.3">
      <c r="A9" s="88">
        <v>2</v>
      </c>
      <c r="B9" s="88" t="s">
        <v>873</v>
      </c>
      <c r="C9" s="89" t="s">
        <v>1133</v>
      </c>
      <c r="D9" s="90" t="s">
        <v>928</v>
      </c>
      <c r="E9" s="88" t="s">
        <v>67</v>
      </c>
      <c r="F9" s="89" t="s">
        <v>282</v>
      </c>
      <c r="G9" s="89" t="s">
        <v>25</v>
      </c>
      <c r="H9" s="89" t="s">
        <v>25</v>
      </c>
      <c r="I9" s="89" t="s">
        <v>28</v>
      </c>
      <c r="J9" s="95">
        <v>28.428599999999999</v>
      </c>
      <c r="K9" s="89"/>
      <c r="L9" s="91">
        <v>2.9060000000000001</v>
      </c>
      <c r="M9" s="89" t="s">
        <v>1142</v>
      </c>
    </row>
    <row r="10" spans="1:13" s="92" customFormat="1" x14ac:dyDescent="0.3">
      <c r="A10" s="88">
        <v>2</v>
      </c>
      <c r="B10" s="88" t="s">
        <v>873</v>
      </c>
      <c r="C10" s="89" t="s">
        <v>1133</v>
      </c>
      <c r="D10" s="90" t="s">
        <v>928</v>
      </c>
      <c r="E10" s="88" t="s">
        <v>962</v>
      </c>
      <c r="F10" s="89" t="s">
        <v>1367</v>
      </c>
      <c r="G10" s="89" t="s">
        <v>25</v>
      </c>
      <c r="H10" s="89" t="s">
        <v>25</v>
      </c>
      <c r="I10" s="89" t="s">
        <v>28</v>
      </c>
      <c r="J10" s="95">
        <v>28.428599999999999</v>
      </c>
      <c r="K10" s="89"/>
      <c r="L10" s="91">
        <v>3.536</v>
      </c>
      <c r="M10" s="89" t="s">
        <v>1141</v>
      </c>
    </row>
    <row r="11" spans="1:13" s="92" customFormat="1" x14ac:dyDescent="0.3">
      <c r="A11" s="88">
        <v>2</v>
      </c>
      <c r="B11" s="88" t="s">
        <v>873</v>
      </c>
      <c r="C11" s="89" t="s">
        <v>1133</v>
      </c>
      <c r="D11" s="90" t="s">
        <v>928</v>
      </c>
      <c r="E11" s="88" t="s">
        <v>963</v>
      </c>
      <c r="F11" s="89" t="s">
        <v>1369</v>
      </c>
      <c r="G11" s="89" t="s">
        <v>25</v>
      </c>
      <c r="H11" s="89" t="s">
        <v>25</v>
      </c>
      <c r="I11" s="89" t="s">
        <v>25</v>
      </c>
      <c r="J11" s="95">
        <v>28.428599999999999</v>
      </c>
      <c r="K11" s="89"/>
      <c r="L11" s="91">
        <v>4.97</v>
      </c>
      <c r="M11" s="89"/>
    </row>
    <row r="12" spans="1:13" s="92" customFormat="1" x14ac:dyDescent="0.3">
      <c r="A12" s="88">
        <v>2</v>
      </c>
      <c r="B12" s="88" t="s">
        <v>873</v>
      </c>
      <c r="C12" s="89" t="s">
        <v>1133</v>
      </c>
      <c r="D12" s="90" t="s">
        <v>928</v>
      </c>
      <c r="E12" s="88" t="s">
        <v>109</v>
      </c>
      <c r="F12" s="89" t="s">
        <v>408</v>
      </c>
      <c r="G12" s="89" t="s">
        <v>25</v>
      </c>
      <c r="H12" s="89" t="s">
        <v>25</v>
      </c>
      <c r="I12" s="89" t="s">
        <v>25</v>
      </c>
      <c r="J12" s="95">
        <v>28.428599999999999</v>
      </c>
      <c r="K12" s="89"/>
      <c r="L12" s="91">
        <v>5.05</v>
      </c>
      <c r="M12" s="89"/>
    </row>
    <row r="13" spans="1:13" s="92" customFormat="1" x14ac:dyDescent="0.3">
      <c r="A13" s="88">
        <v>2</v>
      </c>
      <c r="B13" s="88" t="s">
        <v>873</v>
      </c>
      <c r="C13" s="89" t="s">
        <v>1133</v>
      </c>
      <c r="D13" s="90" t="s">
        <v>928</v>
      </c>
      <c r="E13" s="88" t="s">
        <v>964</v>
      </c>
      <c r="F13" s="89" t="s">
        <v>263</v>
      </c>
      <c r="G13" s="89" t="s">
        <v>25</v>
      </c>
      <c r="H13" s="89" t="s">
        <v>25</v>
      </c>
      <c r="I13" s="89" t="s">
        <v>28</v>
      </c>
      <c r="J13" s="95">
        <v>28.428599999999999</v>
      </c>
      <c r="K13" s="89"/>
      <c r="L13" s="91">
        <v>3.54</v>
      </c>
      <c r="M13" s="89" t="s">
        <v>1144</v>
      </c>
    </row>
    <row r="14" spans="1:13" s="92" customFormat="1" x14ac:dyDescent="0.3">
      <c r="A14" s="88">
        <v>2</v>
      </c>
      <c r="B14" s="88" t="s">
        <v>873</v>
      </c>
      <c r="C14" s="89" t="s">
        <v>1133</v>
      </c>
      <c r="D14" s="90" t="s">
        <v>928</v>
      </c>
      <c r="E14" s="88" t="s">
        <v>75</v>
      </c>
      <c r="F14" s="89" t="s">
        <v>263</v>
      </c>
      <c r="G14" s="89" t="s">
        <v>25</v>
      </c>
      <c r="H14" s="89" t="s">
        <v>25</v>
      </c>
      <c r="I14" s="89" t="s">
        <v>25</v>
      </c>
      <c r="J14" s="95">
        <v>28.428599999999999</v>
      </c>
      <c r="K14" s="89"/>
      <c r="L14" s="91">
        <v>3.54</v>
      </c>
      <c r="M14" s="89"/>
    </row>
    <row r="15" spans="1:13" s="92" customFormat="1" x14ac:dyDescent="0.3">
      <c r="A15" s="88">
        <v>2</v>
      </c>
      <c r="B15" s="88" t="s">
        <v>873</v>
      </c>
      <c r="C15" s="89" t="s">
        <v>1133</v>
      </c>
      <c r="D15" s="90" t="s">
        <v>928</v>
      </c>
      <c r="E15" s="88" t="s">
        <v>965</v>
      </c>
      <c r="F15" s="89" t="s">
        <v>395</v>
      </c>
      <c r="G15" s="89" t="s">
        <v>1135</v>
      </c>
      <c r="H15" s="89" t="s">
        <v>28</v>
      </c>
      <c r="I15" s="89" t="s">
        <v>25</v>
      </c>
      <c r="J15" s="95">
        <v>28.428599999999999</v>
      </c>
      <c r="K15" s="89"/>
      <c r="L15" s="91"/>
      <c r="M15" s="89"/>
    </row>
    <row r="16" spans="1:13" s="92" customFormat="1" x14ac:dyDescent="0.3">
      <c r="A16" s="88">
        <v>3</v>
      </c>
      <c r="B16" s="88" t="s">
        <v>874</v>
      </c>
      <c r="C16" s="89" t="s">
        <v>1133</v>
      </c>
      <c r="D16" s="90" t="s">
        <v>929</v>
      </c>
      <c r="E16" s="88" t="s">
        <v>1145</v>
      </c>
      <c r="F16" s="89" t="s">
        <v>427</v>
      </c>
      <c r="G16" s="89" t="s">
        <v>25</v>
      </c>
      <c r="H16" s="89" t="s">
        <v>25</v>
      </c>
      <c r="I16" s="89" t="s">
        <v>28</v>
      </c>
      <c r="J16" s="95">
        <v>996</v>
      </c>
      <c r="K16" s="89"/>
      <c r="L16" s="91">
        <v>260</v>
      </c>
      <c r="M16" s="89" t="s">
        <v>1146</v>
      </c>
    </row>
    <row r="17" spans="1:13" s="92" customFormat="1" x14ac:dyDescent="0.3">
      <c r="A17" s="88">
        <v>3</v>
      </c>
      <c r="B17" s="88" t="s">
        <v>874</v>
      </c>
      <c r="C17" s="89" t="s">
        <v>1133</v>
      </c>
      <c r="D17" s="90" t="s">
        <v>929</v>
      </c>
      <c r="E17" s="88" t="s">
        <v>966</v>
      </c>
      <c r="F17" s="89" t="s">
        <v>405</v>
      </c>
      <c r="G17" s="89" t="s">
        <v>1135</v>
      </c>
      <c r="H17" s="89" t="s">
        <v>28</v>
      </c>
      <c r="I17" s="89" t="s">
        <v>25</v>
      </c>
      <c r="J17" s="95">
        <v>996</v>
      </c>
      <c r="K17" s="89"/>
      <c r="L17" s="91">
        <v>736.5</v>
      </c>
      <c r="M17" s="89"/>
    </row>
    <row r="18" spans="1:13" s="92" customFormat="1" x14ac:dyDescent="0.3">
      <c r="A18" s="88">
        <v>3</v>
      </c>
      <c r="B18" s="88" t="s">
        <v>874</v>
      </c>
      <c r="C18" s="89" t="s">
        <v>1133</v>
      </c>
      <c r="D18" s="90" t="s">
        <v>929</v>
      </c>
      <c r="E18" s="88" t="s">
        <v>964</v>
      </c>
      <c r="F18" s="89" t="s">
        <v>263</v>
      </c>
      <c r="G18" s="89" t="s">
        <v>25</v>
      </c>
      <c r="H18" s="89" t="s">
        <v>25</v>
      </c>
      <c r="I18" s="89" t="s">
        <v>28</v>
      </c>
      <c r="J18" s="95">
        <v>996</v>
      </c>
      <c r="K18" s="89"/>
      <c r="L18" s="91">
        <v>346</v>
      </c>
      <c r="M18" s="89" t="s">
        <v>1147</v>
      </c>
    </row>
    <row r="19" spans="1:13" s="92" customFormat="1" x14ac:dyDescent="0.3">
      <c r="A19" s="88">
        <v>4</v>
      </c>
      <c r="B19" s="88" t="s">
        <v>875</v>
      </c>
      <c r="C19" s="89" t="s">
        <v>1135</v>
      </c>
      <c r="D19" s="90" t="s">
        <v>930</v>
      </c>
      <c r="E19" s="88" t="s">
        <v>189</v>
      </c>
      <c r="F19" s="89" t="s">
        <v>331</v>
      </c>
      <c r="G19" s="89" t="s">
        <v>25</v>
      </c>
      <c r="H19" s="89" t="s">
        <v>25</v>
      </c>
      <c r="I19" s="89" t="s">
        <v>28</v>
      </c>
      <c r="J19" s="95">
        <v>1.2649999999999999</v>
      </c>
      <c r="K19" s="89"/>
      <c r="L19" s="91">
        <v>0.38250000000000001</v>
      </c>
      <c r="M19" s="89" t="s">
        <v>1151</v>
      </c>
    </row>
    <row r="20" spans="1:13" s="92" customFormat="1" x14ac:dyDescent="0.3">
      <c r="A20" s="88">
        <v>4</v>
      </c>
      <c r="B20" s="88" t="s">
        <v>875</v>
      </c>
      <c r="C20" s="89" t="s">
        <v>1346</v>
      </c>
      <c r="D20" s="90" t="s">
        <v>931</v>
      </c>
      <c r="E20" s="88" t="s">
        <v>967</v>
      </c>
      <c r="F20" s="89" t="s">
        <v>1375</v>
      </c>
      <c r="G20" s="89" t="s">
        <v>25</v>
      </c>
      <c r="H20" s="89" t="s">
        <v>25</v>
      </c>
      <c r="I20" s="89" t="s">
        <v>28</v>
      </c>
      <c r="J20" s="95">
        <v>2.9333</v>
      </c>
      <c r="K20" s="89"/>
      <c r="L20" s="91">
        <v>0.7506666666666667</v>
      </c>
      <c r="M20" s="89" t="s">
        <v>1150</v>
      </c>
    </row>
    <row r="21" spans="1:13" s="92" customFormat="1" x14ac:dyDescent="0.3">
      <c r="A21" s="88">
        <v>4</v>
      </c>
      <c r="B21" s="88" t="s">
        <v>875</v>
      </c>
      <c r="C21" s="89" t="s">
        <v>1135</v>
      </c>
      <c r="D21" s="90" t="s">
        <v>1347</v>
      </c>
      <c r="E21" s="88" t="s">
        <v>968</v>
      </c>
      <c r="F21" s="89" t="s">
        <v>1377</v>
      </c>
      <c r="G21" s="89" t="s">
        <v>25</v>
      </c>
      <c r="H21" s="89" t="s">
        <v>25</v>
      </c>
      <c r="I21" s="89" t="s">
        <v>28</v>
      </c>
      <c r="J21" s="95">
        <v>2.9333</v>
      </c>
      <c r="K21" s="89"/>
      <c r="L21" s="91">
        <v>0.99322222222222223</v>
      </c>
      <c r="M21" s="89" t="s">
        <v>1152</v>
      </c>
    </row>
    <row r="22" spans="1:13" s="92" customFormat="1" x14ac:dyDescent="0.3">
      <c r="A22" s="88">
        <v>4</v>
      </c>
      <c r="B22" s="88" t="s">
        <v>875</v>
      </c>
      <c r="C22" s="89" t="s">
        <v>1135</v>
      </c>
      <c r="D22" s="90" t="s">
        <v>1348</v>
      </c>
      <c r="E22" s="88" t="s">
        <v>1154</v>
      </c>
      <c r="F22" s="89" t="s">
        <v>1379</v>
      </c>
      <c r="G22" s="89" t="s">
        <v>25</v>
      </c>
      <c r="H22" s="89" t="s">
        <v>25</v>
      </c>
      <c r="I22" s="89" t="s">
        <v>28</v>
      </c>
      <c r="J22" s="95">
        <v>2.9333</v>
      </c>
      <c r="K22" s="89"/>
      <c r="L22" s="91">
        <v>1.0423333333333333</v>
      </c>
      <c r="M22" s="89" t="s">
        <v>1153</v>
      </c>
    </row>
    <row r="23" spans="1:13" s="92" customFormat="1" x14ac:dyDescent="0.3">
      <c r="A23" s="88">
        <v>4</v>
      </c>
      <c r="B23" s="88" t="s">
        <v>1621</v>
      </c>
      <c r="C23" s="89" t="s">
        <v>1135</v>
      </c>
      <c r="D23" s="90" t="s">
        <v>930</v>
      </c>
      <c r="E23" s="88" t="s">
        <v>1148</v>
      </c>
      <c r="F23" s="89" t="s">
        <v>1381</v>
      </c>
      <c r="G23" s="89" t="s">
        <v>1346</v>
      </c>
      <c r="H23" s="89" t="s">
        <v>28</v>
      </c>
      <c r="I23" s="89" t="s">
        <v>25</v>
      </c>
      <c r="J23" s="95">
        <v>1.2649999999999999</v>
      </c>
      <c r="K23" s="89"/>
      <c r="L23" s="91">
        <v>2.15</v>
      </c>
      <c r="M23" s="89"/>
    </row>
    <row r="24" spans="1:13" s="92" customFormat="1" x14ac:dyDescent="0.3">
      <c r="A24" s="88">
        <v>5</v>
      </c>
      <c r="B24" s="88" t="s">
        <v>876</v>
      </c>
      <c r="C24" s="89" t="s">
        <v>1133</v>
      </c>
      <c r="D24" s="90" t="s">
        <v>932</v>
      </c>
      <c r="E24" s="88" t="s">
        <v>970</v>
      </c>
      <c r="F24" s="89" t="s">
        <v>1383</v>
      </c>
      <c r="G24" s="89" t="s">
        <v>25</v>
      </c>
      <c r="H24" s="89" t="s">
        <v>25</v>
      </c>
      <c r="I24" s="89" t="s">
        <v>28</v>
      </c>
      <c r="J24" s="95">
        <v>0.2</v>
      </c>
      <c r="K24" s="89"/>
      <c r="L24" s="91">
        <v>7.4999999999999997E-2</v>
      </c>
      <c r="M24" s="89" t="s">
        <v>1155</v>
      </c>
    </row>
    <row r="25" spans="1:13" s="92" customFormat="1" x14ac:dyDescent="0.3">
      <c r="A25" s="88">
        <v>5</v>
      </c>
      <c r="B25" s="88" t="s">
        <v>876</v>
      </c>
      <c r="C25" s="89" t="s">
        <v>1133</v>
      </c>
      <c r="D25" s="90" t="s">
        <v>932</v>
      </c>
      <c r="E25" s="88" t="s">
        <v>971</v>
      </c>
      <c r="F25" s="89" t="s">
        <v>1385</v>
      </c>
      <c r="G25" s="89" t="s">
        <v>25</v>
      </c>
      <c r="H25" s="89" t="s">
        <v>25</v>
      </c>
      <c r="I25" s="89" t="s">
        <v>28</v>
      </c>
      <c r="J25" s="95">
        <v>0.2</v>
      </c>
      <c r="K25" s="89"/>
      <c r="L25" s="91">
        <v>0.105</v>
      </c>
      <c r="M25" s="89" t="s">
        <v>1156</v>
      </c>
    </row>
    <row r="26" spans="1:13" s="92" customFormat="1" x14ac:dyDescent="0.3">
      <c r="A26" s="88">
        <v>5</v>
      </c>
      <c r="B26" s="88" t="s">
        <v>876</v>
      </c>
      <c r="C26" s="89" t="s">
        <v>1133</v>
      </c>
      <c r="D26" s="90" t="s">
        <v>932</v>
      </c>
      <c r="E26" s="88" t="s">
        <v>972</v>
      </c>
      <c r="F26" s="89" t="s">
        <v>1387</v>
      </c>
      <c r="G26" s="89" t="s">
        <v>25</v>
      </c>
      <c r="H26" s="89" t="s">
        <v>25</v>
      </c>
      <c r="I26" s="89" t="s">
        <v>28</v>
      </c>
      <c r="J26" s="95">
        <v>0.2</v>
      </c>
      <c r="K26" s="89"/>
      <c r="L26" s="91">
        <v>0.128</v>
      </c>
      <c r="M26" s="93" t="s">
        <v>1157</v>
      </c>
    </row>
    <row r="27" spans="1:13" s="92" customFormat="1" x14ac:dyDescent="0.3">
      <c r="A27" s="88">
        <v>5</v>
      </c>
      <c r="B27" s="88" t="s">
        <v>876</v>
      </c>
      <c r="C27" s="89" t="s">
        <v>1133</v>
      </c>
      <c r="D27" s="90" t="s">
        <v>932</v>
      </c>
      <c r="E27" s="88" t="s">
        <v>510</v>
      </c>
      <c r="F27" s="89" t="s">
        <v>509</v>
      </c>
      <c r="G27" s="89" t="s">
        <v>25</v>
      </c>
      <c r="H27" s="89" t="s">
        <v>25</v>
      </c>
      <c r="I27" s="89" t="s">
        <v>25</v>
      </c>
      <c r="J27" s="95">
        <v>0.2</v>
      </c>
      <c r="K27" s="89"/>
      <c r="L27" s="91">
        <v>0.14699999999999999</v>
      </c>
      <c r="M27" s="89"/>
    </row>
    <row r="28" spans="1:13" s="92" customFormat="1" x14ac:dyDescent="0.3">
      <c r="A28" s="88">
        <v>5</v>
      </c>
      <c r="B28" s="88" t="s">
        <v>876</v>
      </c>
      <c r="C28" s="89" t="s">
        <v>1133</v>
      </c>
      <c r="D28" s="90" t="s">
        <v>932</v>
      </c>
      <c r="E28" s="88" t="s">
        <v>973</v>
      </c>
      <c r="F28" s="89" t="s">
        <v>389</v>
      </c>
      <c r="G28" s="89" t="s">
        <v>1346</v>
      </c>
      <c r="H28" s="89" t="s">
        <v>28</v>
      </c>
      <c r="I28" s="89" t="s">
        <v>25</v>
      </c>
      <c r="J28" s="95">
        <v>0.2</v>
      </c>
      <c r="K28" s="89"/>
      <c r="L28" s="91">
        <v>0.17100000000000001</v>
      </c>
      <c r="M28" s="89"/>
    </row>
    <row r="29" spans="1:13" s="92" customFormat="1" x14ac:dyDescent="0.3">
      <c r="A29" s="88">
        <v>5</v>
      </c>
      <c r="B29" s="88" t="s">
        <v>876</v>
      </c>
      <c r="C29" s="89" t="s">
        <v>1133</v>
      </c>
      <c r="D29" s="90" t="s">
        <v>932</v>
      </c>
      <c r="E29" s="88" t="s">
        <v>974</v>
      </c>
      <c r="F29" s="89" t="s">
        <v>329</v>
      </c>
      <c r="G29" s="89" t="s">
        <v>25</v>
      </c>
      <c r="H29" s="89" t="s">
        <v>25</v>
      </c>
      <c r="I29" s="89" t="s">
        <v>25</v>
      </c>
      <c r="J29" s="95">
        <v>0.2</v>
      </c>
      <c r="K29" s="89"/>
      <c r="L29" s="91">
        <v>0.17050000000000001</v>
      </c>
      <c r="M29" s="89"/>
    </row>
    <row r="30" spans="1:13" s="92" customFormat="1" x14ac:dyDescent="0.3">
      <c r="A30" s="88">
        <v>6</v>
      </c>
      <c r="B30" s="88" t="s">
        <v>877</v>
      </c>
      <c r="C30" s="89" t="s">
        <v>1349</v>
      </c>
      <c r="D30" s="90" t="s">
        <v>933</v>
      </c>
      <c r="E30" s="88" t="s">
        <v>23</v>
      </c>
      <c r="F30" s="89" t="s">
        <v>267</v>
      </c>
      <c r="G30" s="89" t="s">
        <v>25</v>
      </c>
      <c r="H30" s="89" t="s">
        <v>25</v>
      </c>
      <c r="I30" s="89" t="s">
        <v>28</v>
      </c>
      <c r="J30" s="95">
        <v>9.2570999999999994</v>
      </c>
      <c r="K30" s="89"/>
      <c r="L30" s="91">
        <v>0.45</v>
      </c>
      <c r="M30" s="89" t="s">
        <v>1159</v>
      </c>
    </row>
    <row r="31" spans="1:13" s="92" customFormat="1" x14ac:dyDescent="0.3">
      <c r="A31" s="88">
        <v>6</v>
      </c>
      <c r="B31" s="88" t="s">
        <v>877</v>
      </c>
      <c r="C31" s="89" t="s">
        <v>1349</v>
      </c>
      <c r="D31" s="90" t="s">
        <v>933</v>
      </c>
      <c r="E31" s="88" t="s">
        <v>1158</v>
      </c>
      <c r="F31" s="89" t="s">
        <v>281</v>
      </c>
      <c r="G31" s="89" t="s">
        <v>25</v>
      </c>
      <c r="H31" s="89" t="s">
        <v>25</v>
      </c>
      <c r="I31" s="89" t="s">
        <v>28</v>
      </c>
      <c r="J31" s="95">
        <v>9.2570999999999994</v>
      </c>
      <c r="K31" s="89"/>
      <c r="L31" s="91">
        <v>0.79</v>
      </c>
      <c r="M31" s="89" t="s">
        <v>1160</v>
      </c>
    </row>
    <row r="32" spans="1:13" s="92" customFormat="1" x14ac:dyDescent="0.3">
      <c r="A32" s="88">
        <v>6</v>
      </c>
      <c r="B32" s="88" t="s">
        <v>877</v>
      </c>
      <c r="C32" s="89" t="s">
        <v>1133</v>
      </c>
      <c r="D32" s="90" t="s">
        <v>933</v>
      </c>
      <c r="E32" s="88" t="s">
        <v>975</v>
      </c>
      <c r="F32" s="89" t="s">
        <v>359</v>
      </c>
      <c r="G32" s="89" t="s">
        <v>25</v>
      </c>
      <c r="H32" s="89" t="s">
        <v>25</v>
      </c>
      <c r="I32" s="89" t="s">
        <v>28</v>
      </c>
      <c r="J32" s="95">
        <v>9.2570999999999994</v>
      </c>
      <c r="K32" s="89"/>
      <c r="L32" s="91">
        <v>0.94357142857142862</v>
      </c>
      <c r="M32" s="89" t="s">
        <v>1161</v>
      </c>
    </row>
    <row r="33" spans="1:13" s="92" customFormat="1" x14ac:dyDescent="0.3">
      <c r="A33" s="88">
        <v>6</v>
      </c>
      <c r="B33" s="88" t="s">
        <v>877</v>
      </c>
      <c r="C33" s="89" t="s">
        <v>1133</v>
      </c>
      <c r="D33" s="90" t="s">
        <v>933</v>
      </c>
      <c r="E33" s="88" t="s">
        <v>976</v>
      </c>
      <c r="F33" s="89" t="s">
        <v>1392</v>
      </c>
      <c r="G33" s="89" t="s">
        <v>25</v>
      </c>
      <c r="H33" s="89" t="s">
        <v>25</v>
      </c>
      <c r="I33" s="89" t="s">
        <v>28</v>
      </c>
      <c r="J33" s="95">
        <v>9.2570999999999994</v>
      </c>
      <c r="K33" s="89"/>
      <c r="L33" s="91">
        <v>1.2621428571428572</v>
      </c>
      <c r="M33" s="89" t="s">
        <v>1162</v>
      </c>
    </row>
    <row r="34" spans="1:13" s="92" customFormat="1" x14ac:dyDescent="0.3">
      <c r="A34" s="88">
        <v>6</v>
      </c>
      <c r="B34" s="88" t="s">
        <v>877</v>
      </c>
      <c r="C34" s="89" t="s">
        <v>1133</v>
      </c>
      <c r="D34" s="90" t="s">
        <v>933</v>
      </c>
      <c r="E34" s="88" t="s">
        <v>67</v>
      </c>
      <c r="F34" s="89" t="s">
        <v>282</v>
      </c>
      <c r="G34" s="89" t="s">
        <v>25</v>
      </c>
      <c r="H34" s="89" t="s">
        <v>25</v>
      </c>
      <c r="I34" s="89" t="s">
        <v>25</v>
      </c>
      <c r="J34" s="95">
        <v>9.2570999999999994</v>
      </c>
      <c r="K34" s="89"/>
      <c r="L34" s="91">
        <v>1.3620000000000001</v>
      </c>
      <c r="M34" s="89"/>
    </row>
    <row r="35" spans="1:13" s="92" customFormat="1" x14ac:dyDescent="0.3">
      <c r="A35" s="88">
        <v>6</v>
      </c>
      <c r="B35" s="88" t="s">
        <v>877</v>
      </c>
      <c r="C35" s="89" t="s">
        <v>1133</v>
      </c>
      <c r="D35" s="90" t="s">
        <v>934</v>
      </c>
      <c r="E35" s="88" t="s">
        <v>23</v>
      </c>
      <c r="F35" s="89" t="s">
        <v>267</v>
      </c>
      <c r="G35" s="89" t="s">
        <v>25</v>
      </c>
      <c r="H35" s="89" t="s">
        <v>25</v>
      </c>
      <c r="I35" s="89" t="s">
        <v>25</v>
      </c>
      <c r="J35" s="95">
        <v>15.7371</v>
      </c>
      <c r="K35" s="89"/>
      <c r="L35" s="91">
        <v>17</v>
      </c>
      <c r="M35" s="89"/>
    </row>
    <row r="36" spans="1:13" s="92" customFormat="1" x14ac:dyDescent="0.3">
      <c r="A36" s="88">
        <v>6</v>
      </c>
      <c r="B36" s="88" t="s">
        <v>877</v>
      </c>
      <c r="C36" s="89" t="s">
        <v>1133</v>
      </c>
      <c r="D36" s="90" t="s">
        <v>933</v>
      </c>
      <c r="E36" s="88" t="s">
        <v>977</v>
      </c>
      <c r="F36" s="89" t="s">
        <v>334</v>
      </c>
      <c r="G36" s="89" t="s">
        <v>1346</v>
      </c>
      <c r="H36" s="89" t="s">
        <v>28</v>
      </c>
      <c r="I36" s="89" t="s">
        <v>25</v>
      </c>
      <c r="J36" s="95">
        <v>9.2570999999999994</v>
      </c>
      <c r="K36" s="89"/>
      <c r="L36" s="91">
        <v>18.559000000000001</v>
      </c>
      <c r="M36" s="89"/>
    </row>
    <row r="37" spans="1:13" s="92" customFormat="1" x14ac:dyDescent="0.3">
      <c r="A37" s="88">
        <v>6</v>
      </c>
      <c r="B37" s="88" t="s">
        <v>877</v>
      </c>
      <c r="C37" s="89" t="s">
        <v>1133</v>
      </c>
      <c r="D37" s="90" t="s">
        <v>934</v>
      </c>
      <c r="E37" s="88" t="s">
        <v>67</v>
      </c>
      <c r="F37" s="89" t="s">
        <v>282</v>
      </c>
      <c r="G37" s="89" t="s">
        <v>25</v>
      </c>
      <c r="H37" s="89" t="s">
        <v>25</v>
      </c>
      <c r="I37" s="89" t="s">
        <v>25</v>
      </c>
      <c r="J37" s="95">
        <v>15.7371</v>
      </c>
      <c r="K37" s="89"/>
      <c r="L37" s="91"/>
      <c r="M37" s="89"/>
    </row>
    <row r="38" spans="1:13" s="92" customFormat="1" x14ac:dyDescent="0.3">
      <c r="A38" s="88">
        <v>6</v>
      </c>
      <c r="B38" s="88" t="s">
        <v>877</v>
      </c>
      <c r="C38" s="89" t="s">
        <v>1133</v>
      </c>
      <c r="D38" s="90" t="s">
        <v>934</v>
      </c>
      <c r="E38" s="88" t="s">
        <v>977</v>
      </c>
      <c r="F38" s="89" t="s">
        <v>334</v>
      </c>
      <c r="G38" s="89" t="s">
        <v>1346</v>
      </c>
      <c r="H38" s="89" t="s">
        <v>28</v>
      </c>
      <c r="I38" s="89" t="s">
        <v>25</v>
      </c>
      <c r="J38" s="95">
        <v>15.7371</v>
      </c>
      <c r="K38" s="89"/>
      <c r="L38" s="91">
        <v>18.559000000000001</v>
      </c>
      <c r="M38" s="89"/>
    </row>
    <row r="39" spans="1:13" s="92" customFormat="1" x14ac:dyDescent="0.3">
      <c r="A39" s="88">
        <v>7</v>
      </c>
      <c r="B39" s="88" t="s">
        <v>878</v>
      </c>
      <c r="C39" s="89" t="s">
        <v>1135</v>
      </c>
      <c r="D39" s="90" t="s">
        <v>934</v>
      </c>
      <c r="E39" s="88" t="s">
        <v>978</v>
      </c>
      <c r="F39" s="89" t="s">
        <v>210</v>
      </c>
      <c r="G39" s="89" t="s">
        <v>25</v>
      </c>
      <c r="H39" s="89" t="s">
        <v>25</v>
      </c>
      <c r="I39" s="89" t="s">
        <v>28</v>
      </c>
      <c r="J39" s="95">
        <v>0.2</v>
      </c>
      <c r="K39" s="89"/>
      <c r="L39" s="91">
        <v>0.11785714285714285</v>
      </c>
      <c r="M39" s="89" t="s">
        <v>1163</v>
      </c>
    </row>
    <row r="40" spans="1:13" s="92" customFormat="1" x14ac:dyDescent="0.3">
      <c r="A40" s="88">
        <v>7</v>
      </c>
      <c r="B40" s="88" t="s">
        <v>878</v>
      </c>
      <c r="C40" s="89" t="s">
        <v>1135</v>
      </c>
      <c r="D40" s="90" t="s">
        <v>935</v>
      </c>
      <c r="E40" s="88" t="s">
        <v>979</v>
      </c>
      <c r="F40" s="89" t="s">
        <v>1396</v>
      </c>
      <c r="G40" s="89" t="s">
        <v>25</v>
      </c>
      <c r="H40" s="89" t="s">
        <v>25</v>
      </c>
      <c r="I40" s="89" t="s">
        <v>28</v>
      </c>
      <c r="J40" s="95">
        <v>0.34</v>
      </c>
      <c r="K40" s="89"/>
      <c r="L40" s="91">
        <v>0.15357142857142855</v>
      </c>
      <c r="M40" s="89" t="s">
        <v>1164</v>
      </c>
    </row>
    <row r="41" spans="1:13" s="92" customFormat="1" x14ac:dyDescent="0.3">
      <c r="A41" s="88">
        <v>7</v>
      </c>
      <c r="B41" s="88" t="s">
        <v>878</v>
      </c>
      <c r="C41" s="89" t="s">
        <v>1135</v>
      </c>
      <c r="D41" s="90" t="s">
        <v>935</v>
      </c>
      <c r="E41" s="88" t="s">
        <v>980</v>
      </c>
      <c r="F41" s="89" t="s">
        <v>1398</v>
      </c>
      <c r="G41" s="89" t="s">
        <v>25</v>
      </c>
      <c r="H41" s="89" t="s">
        <v>25</v>
      </c>
      <c r="I41" s="89" t="s">
        <v>25</v>
      </c>
      <c r="J41" s="95">
        <v>0.34</v>
      </c>
      <c r="K41" s="89"/>
      <c r="L41" s="91">
        <v>0.16900000000000001</v>
      </c>
      <c r="M41" s="89"/>
    </row>
    <row r="42" spans="1:13" s="92" customFormat="1" x14ac:dyDescent="0.3">
      <c r="A42" s="88">
        <v>7</v>
      </c>
      <c r="B42" s="88" t="s">
        <v>878</v>
      </c>
      <c r="C42" s="89" t="s">
        <v>1135</v>
      </c>
      <c r="D42" s="90" t="s">
        <v>935</v>
      </c>
      <c r="E42" s="88" t="s">
        <v>510</v>
      </c>
      <c r="F42" s="89" t="s">
        <v>509</v>
      </c>
      <c r="G42" s="89" t="s">
        <v>25</v>
      </c>
      <c r="H42" s="89" t="s">
        <v>25</v>
      </c>
      <c r="I42" s="89" t="s">
        <v>25</v>
      </c>
      <c r="J42" s="95">
        <v>0.34</v>
      </c>
      <c r="K42" s="89"/>
      <c r="L42" s="91">
        <v>0.28000000000000003</v>
      </c>
      <c r="M42" s="89"/>
    </row>
    <row r="43" spans="1:13" s="92" customFormat="1" x14ac:dyDescent="0.3">
      <c r="A43" s="88">
        <v>7</v>
      </c>
      <c r="B43" s="88" t="s">
        <v>1134</v>
      </c>
      <c r="C43" s="89" t="s">
        <v>1135</v>
      </c>
      <c r="D43" s="90" t="s">
        <v>935</v>
      </c>
      <c r="E43" s="94" t="s">
        <v>981</v>
      </c>
      <c r="F43" s="89" t="s">
        <v>376</v>
      </c>
      <c r="G43" s="89" t="s">
        <v>25</v>
      </c>
      <c r="H43" s="89" t="s">
        <v>25</v>
      </c>
      <c r="I43" s="89" t="s">
        <v>25</v>
      </c>
      <c r="J43" s="95">
        <v>0.34</v>
      </c>
      <c r="K43" s="89"/>
      <c r="L43" s="91">
        <v>0.874</v>
      </c>
      <c r="M43" s="89"/>
    </row>
    <row r="44" spans="1:13" s="92" customFormat="1" x14ac:dyDescent="0.3">
      <c r="A44" s="88">
        <v>7</v>
      </c>
      <c r="B44" s="88" t="s">
        <v>878</v>
      </c>
      <c r="C44" s="89" t="s">
        <v>1135</v>
      </c>
      <c r="D44" s="90" t="s">
        <v>935</v>
      </c>
      <c r="E44" s="88" t="s">
        <v>982</v>
      </c>
      <c r="F44" s="89" t="s">
        <v>497</v>
      </c>
      <c r="G44" s="89" t="s">
        <v>1346</v>
      </c>
      <c r="H44" s="89" t="s">
        <v>28</v>
      </c>
      <c r="I44" s="89" t="s">
        <v>25</v>
      </c>
      <c r="J44" s="95">
        <v>0.34</v>
      </c>
      <c r="K44" s="89"/>
      <c r="L44" s="91">
        <v>10.109</v>
      </c>
      <c r="M44" s="89"/>
    </row>
    <row r="45" spans="1:13" s="92" customFormat="1" x14ac:dyDescent="0.3">
      <c r="A45" s="88">
        <v>7</v>
      </c>
      <c r="B45" s="88" t="s">
        <v>878</v>
      </c>
      <c r="C45" s="89" t="s">
        <v>1135</v>
      </c>
      <c r="D45" s="90" t="s">
        <v>935</v>
      </c>
      <c r="E45" s="88" t="s">
        <v>978</v>
      </c>
      <c r="F45" s="89" t="s">
        <v>210</v>
      </c>
      <c r="G45" s="89" t="s">
        <v>25</v>
      </c>
      <c r="H45" s="89" t="s">
        <v>25</v>
      </c>
      <c r="I45" s="89" t="s">
        <v>25</v>
      </c>
      <c r="J45" s="95">
        <v>0.34</v>
      </c>
      <c r="K45" s="89"/>
      <c r="L45" s="91"/>
      <c r="M45" s="89"/>
    </row>
    <row r="46" spans="1:13" s="92" customFormat="1" x14ac:dyDescent="0.3">
      <c r="A46" s="88">
        <v>8</v>
      </c>
      <c r="B46" s="88" t="s">
        <v>879</v>
      </c>
      <c r="C46" s="89" t="s">
        <v>1133</v>
      </c>
      <c r="D46" s="90" t="s">
        <v>936</v>
      </c>
      <c r="E46" s="88" t="s">
        <v>972</v>
      </c>
      <c r="F46" s="89" t="s">
        <v>1387</v>
      </c>
      <c r="G46" s="89" t="s">
        <v>25</v>
      </c>
      <c r="H46" s="89" t="s">
        <v>25</v>
      </c>
      <c r="I46" s="89" t="s">
        <v>28</v>
      </c>
      <c r="J46" s="95">
        <v>0.45290000000000002</v>
      </c>
      <c r="K46" s="89"/>
      <c r="L46" s="91">
        <v>0.19999999999999998</v>
      </c>
      <c r="M46" s="89" t="s">
        <v>1165</v>
      </c>
    </row>
    <row r="47" spans="1:13" s="92" customFormat="1" x14ac:dyDescent="0.3">
      <c r="A47" s="88">
        <v>8</v>
      </c>
      <c r="B47" s="88" t="s">
        <v>879</v>
      </c>
      <c r="C47" s="89" t="s">
        <v>1133</v>
      </c>
      <c r="D47" s="90" t="s">
        <v>936</v>
      </c>
      <c r="E47" s="88" t="s">
        <v>983</v>
      </c>
      <c r="F47" s="89" t="s">
        <v>1401</v>
      </c>
      <c r="G47" s="89" t="s">
        <v>25</v>
      </c>
      <c r="H47" s="89" t="s">
        <v>25</v>
      </c>
      <c r="I47" s="89" t="s">
        <v>28</v>
      </c>
      <c r="J47" s="95">
        <v>0.45290000000000002</v>
      </c>
      <c r="K47" s="89"/>
      <c r="L47" s="91">
        <v>0.20249999999999999</v>
      </c>
      <c r="M47" s="89" t="s">
        <v>1166</v>
      </c>
    </row>
    <row r="48" spans="1:13" s="92" customFormat="1" x14ac:dyDescent="0.3">
      <c r="A48" s="88">
        <v>8</v>
      </c>
      <c r="B48" s="88" t="s">
        <v>879</v>
      </c>
      <c r="C48" s="89" t="s">
        <v>1133</v>
      </c>
      <c r="D48" s="90" t="s">
        <v>936</v>
      </c>
      <c r="E48" s="88" t="s">
        <v>984</v>
      </c>
      <c r="F48" s="89" t="s">
        <v>1403</v>
      </c>
      <c r="G48" s="89" t="s">
        <v>25</v>
      </c>
      <c r="H48" s="89" t="s">
        <v>25</v>
      </c>
      <c r="I48" s="89" t="s">
        <v>28</v>
      </c>
      <c r="J48" s="95">
        <v>0.45290000000000002</v>
      </c>
      <c r="K48" s="89"/>
      <c r="L48" s="91">
        <v>0.22458333333333333</v>
      </c>
      <c r="M48" s="89" t="s">
        <v>1167</v>
      </c>
    </row>
    <row r="49" spans="1:13" s="92" customFormat="1" x14ac:dyDescent="0.3">
      <c r="A49" s="88">
        <v>8</v>
      </c>
      <c r="B49" s="88" t="s">
        <v>879</v>
      </c>
      <c r="C49" s="89" t="s">
        <v>1133</v>
      </c>
      <c r="D49" s="90" t="s">
        <v>936</v>
      </c>
      <c r="E49" s="88" t="s">
        <v>39</v>
      </c>
      <c r="F49" s="89" t="s">
        <v>271</v>
      </c>
      <c r="G49" s="89" t="s">
        <v>25</v>
      </c>
      <c r="H49" s="89" t="s">
        <v>25</v>
      </c>
      <c r="I49" s="89" t="s">
        <v>28</v>
      </c>
      <c r="J49" s="95">
        <v>0.45290000000000002</v>
      </c>
      <c r="K49" s="89"/>
      <c r="L49" s="91">
        <v>0.26799999999999996</v>
      </c>
      <c r="M49" s="89" t="s">
        <v>1168</v>
      </c>
    </row>
    <row r="50" spans="1:13" s="92" customFormat="1" x14ac:dyDescent="0.3">
      <c r="A50" s="88">
        <v>8</v>
      </c>
      <c r="B50" s="88" t="s">
        <v>879</v>
      </c>
      <c r="C50" s="89" t="s">
        <v>1133</v>
      </c>
      <c r="D50" s="90" t="s">
        <v>936</v>
      </c>
      <c r="E50" s="88" t="s">
        <v>985</v>
      </c>
      <c r="F50" s="89" t="s">
        <v>260</v>
      </c>
      <c r="G50" s="89" t="s">
        <v>1346</v>
      </c>
      <c r="H50" s="89" t="s">
        <v>28</v>
      </c>
      <c r="I50" s="89" t="s">
        <v>25</v>
      </c>
      <c r="J50" s="95">
        <v>0.45290000000000002</v>
      </c>
      <c r="K50" s="89"/>
      <c r="L50" s="91">
        <v>0.64900000000000002</v>
      </c>
      <c r="M50" s="89"/>
    </row>
    <row r="51" spans="1:13" s="92" customFormat="1" x14ac:dyDescent="0.3">
      <c r="A51" s="88">
        <v>9</v>
      </c>
      <c r="B51" s="88" t="s">
        <v>880</v>
      </c>
      <c r="C51" s="89" t="s">
        <v>1133</v>
      </c>
      <c r="D51" s="90" t="s">
        <v>937</v>
      </c>
      <c r="E51" s="88" t="s">
        <v>986</v>
      </c>
      <c r="F51" s="89" t="s">
        <v>1405</v>
      </c>
      <c r="G51" s="89" t="s">
        <v>25</v>
      </c>
      <c r="H51" s="89" t="s">
        <v>25</v>
      </c>
      <c r="I51" s="89" t="s">
        <v>28</v>
      </c>
      <c r="J51" s="95">
        <v>1.2296</v>
      </c>
      <c r="K51" s="89"/>
      <c r="L51" s="91">
        <v>0.13</v>
      </c>
      <c r="M51" s="89" t="s">
        <v>1169</v>
      </c>
    </row>
    <row r="52" spans="1:13" s="92" customFormat="1" x14ac:dyDescent="0.3">
      <c r="A52" s="88">
        <v>9</v>
      </c>
      <c r="B52" s="88" t="s">
        <v>880</v>
      </c>
      <c r="C52" s="89" t="s">
        <v>1133</v>
      </c>
      <c r="D52" s="90" t="s">
        <v>937</v>
      </c>
      <c r="E52" s="88" t="s">
        <v>987</v>
      </c>
      <c r="F52" s="89" t="s">
        <v>1407</v>
      </c>
      <c r="G52" s="89" t="s">
        <v>25</v>
      </c>
      <c r="H52" s="89" t="s">
        <v>25</v>
      </c>
      <c r="I52" s="89" t="s">
        <v>28</v>
      </c>
      <c r="J52" s="95">
        <v>1.2296</v>
      </c>
      <c r="K52" s="89"/>
      <c r="L52" s="91">
        <v>0.16416666666666666</v>
      </c>
      <c r="M52" s="89" t="s">
        <v>1170</v>
      </c>
    </row>
    <row r="53" spans="1:13" s="92" customFormat="1" x14ac:dyDescent="0.3">
      <c r="A53" s="88">
        <v>9</v>
      </c>
      <c r="B53" s="88" t="s">
        <v>880</v>
      </c>
      <c r="C53" s="89" t="s">
        <v>1133</v>
      </c>
      <c r="D53" s="90" t="s">
        <v>937</v>
      </c>
      <c r="E53" s="88" t="s">
        <v>55</v>
      </c>
      <c r="F53" s="89" t="s">
        <v>273</v>
      </c>
      <c r="G53" s="89" t="s">
        <v>25</v>
      </c>
      <c r="H53" s="89" t="s">
        <v>25</v>
      </c>
      <c r="I53" s="89" t="s">
        <v>28</v>
      </c>
      <c r="J53" s="95">
        <v>1.2296</v>
      </c>
      <c r="K53" s="89"/>
      <c r="L53" s="91">
        <v>0.19833333333333333</v>
      </c>
      <c r="M53" s="89" t="s">
        <v>1171</v>
      </c>
    </row>
    <row r="54" spans="1:13" s="92" customFormat="1" x14ac:dyDescent="0.3">
      <c r="A54" s="88">
        <v>9</v>
      </c>
      <c r="B54" s="88" t="s">
        <v>880</v>
      </c>
      <c r="C54" s="89" t="s">
        <v>1133</v>
      </c>
      <c r="D54" s="90" t="s">
        <v>937</v>
      </c>
      <c r="E54" s="88" t="s">
        <v>988</v>
      </c>
      <c r="F54" s="89" t="s">
        <v>445</v>
      </c>
      <c r="G54" s="89" t="s">
        <v>25</v>
      </c>
      <c r="H54" s="89" t="s">
        <v>25</v>
      </c>
      <c r="I54" s="89" t="s">
        <v>28</v>
      </c>
      <c r="J54" s="95">
        <v>1.2296</v>
      </c>
      <c r="K54" s="89"/>
      <c r="L54" s="91">
        <v>0.2485</v>
      </c>
      <c r="M54" s="89" t="s">
        <v>1172</v>
      </c>
    </row>
    <row r="55" spans="1:13" s="92" customFormat="1" x14ac:dyDescent="0.3">
      <c r="A55" s="88">
        <v>9</v>
      </c>
      <c r="B55" s="88" t="s">
        <v>880</v>
      </c>
      <c r="C55" s="89" t="s">
        <v>1133</v>
      </c>
      <c r="D55" s="90" t="s">
        <v>937</v>
      </c>
      <c r="E55" s="88" t="s">
        <v>989</v>
      </c>
      <c r="F55" s="89" t="s">
        <v>1410</v>
      </c>
      <c r="G55" s="89" t="s">
        <v>25</v>
      </c>
      <c r="H55" s="89" t="s">
        <v>25</v>
      </c>
      <c r="I55" s="89" t="s">
        <v>25</v>
      </c>
      <c r="J55" s="95">
        <v>1.2296</v>
      </c>
      <c r="K55" s="89"/>
      <c r="L55" s="91">
        <v>0.53</v>
      </c>
      <c r="M55" s="89"/>
    </row>
    <row r="56" spans="1:13" s="92" customFormat="1" x14ac:dyDescent="0.3">
      <c r="A56" s="88">
        <v>9</v>
      </c>
      <c r="B56" s="88" t="s">
        <v>880</v>
      </c>
      <c r="C56" s="89" t="s">
        <v>1133</v>
      </c>
      <c r="D56" s="90" t="s">
        <v>929</v>
      </c>
      <c r="E56" s="88" t="s">
        <v>990</v>
      </c>
      <c r="F56" s="89" t="s">
        <v>376</v>
      </c>
      <c r="G56" s="89" t="s">
        <v>25</v>
      </c>
      <c r="H56" s="89" t="s">
        <v>25</v>
      </c>
      <c r="I56" s="89" t="s">
        <v>25</v>
      </c>
      <c r="J56" s="95">
        <v>0.72330000000000005</v>
      </c>
      <c r="K56" s="89"/>
      <c r="L56" s="91">
        <v>0.72299999999999998</v>
      </c>
      <c r="M56" s="89"/>
    </row>
    <row r="57" spans="1:13" s="92" customFormat="1" x14ac:dyDescent="0.3">
      <c r="A57" s="88">
        <v>9</v>
      </c>
      <c r="B57" s="88" t="s">
        <v>880</v>
      </c>
      <c r="C57" s="89" t="s">
        <v>1133</v>
      </c>
      <c r="D57" s="90" t="s">
        <v>929</v>
      </c>
      <c r="E57" s="88" t="s">
        <v>55</v>
      </c>
      <c r="F57" s="89" t="s">
        <v>273</v>
      </c>
      <c r="G57" s="89" t="s">
        <v>25</v>
      </c>
      <c r="H57" s="89" t="s">
        <v>25</v>
      </c>
      <c r="I57" s="89" t="s">
        <v>25</v>
      </c>
      <c r="J57" s="95">
        <v>0.72330000000000005</v>
      </c>
      <c r="K57" s="89"/>
      <c r="L57" s="91"/>
      <c r="M57" s="89"/>
    </row>
    <row r="58" spans="1:13" s="92" customFormat="1" x14ac:dyDescent="0.3">
      <c r="A58" s="88">
        <v>9</v>
      </c>
      <c r="B58" s="88" t="s">
        <v>880</v>
      </c>
      <c r="C58" s="89" t="s">
        <v>1133</v>
      </c>
      <c r="D58" s="90" t="s">
        <v>937</v>
      </c>
      <c r="E58" s="88" t="s">
        <v>991</v>
      </c>
      <c r="F58" s="89" t="s">
        <v>1423</v>
      </c>
      <c r="G58" s="89" t="s">
        <v>25</v>
      </c>
      <c r="H58" s="89" t="s">
        <v>25</v>
      </c>
      <c r="I58" s="89" t="s">
        <v>25</v>
      </c>
      <c r="J58" s="95">
        <v>1.2296</v>
      </c>
      <c r="K58" s="89"/>
      <c r="L58" s="91"/>
      <c r="M58" s="89"/>
    </row>
    <row r="59" spans="1:13" s="92" customFormat="1" x14ac:dyDescent="0.3">
      <c r="A59" s="88">
        <v>10</v>
      </c>
      <c r="B59" s="88" t="s">
        <v>881</v>
      </c>
      <c r="C59" s="89" t="s">
        <v>1133</v>
      </c>
      <c r="D59" s="90" t="s">
        <v>933</v>
      </c>
      <c r="E59" s="88" t="s">
        <v>992</v>
      </c>
      <c r="F59" s="89" t="s">
        <v>1425</v>
      </c>
      <c r="G59" s="89" t="s">
        <v>25</v>
      </c>
      <c r="H59" s="89" t="s">
        <v>25</v>
      </c>
      <c r="I59" s="89" t="s">
        <v>28</v>
      </c>
      <c r="J59" s="95">
        <v>1.4758</v>
      </c>
      <c r="K59" s="89"/>
      <c r="L59" s="91">
        <v>0.47208333333333335</v>
      </c>
      <c r="M59" s="89" t="s">
        <v>1174</v>
      </c>
    </row>
    <row r="60" spans="1:13" s="92" customFormat="1" x14ac:dyDescent="0.3">
      <c r="A60" s="88">
        <v>10</v>
      </c>
      <c r="B60" s="88" t="s">
        <v>881</v>
      </c>
      <c r="C60" s="89" t="s">
        <v>1133</v>
      </c>
      <c r="D60" s="90" t="s">
        <v>933</v>
      </c>
      <c r="E60" s="88" t="s">
        <v>993</v>
      </c>
      <c r="F60" s="89" t="s">
        <v>350</v>
      </c>
      <c r="G60" s="89" t="s">
        <v>25</v>
      </c>
      <c r="H60" s="89" t="s">
        <v>25</v>
      </c>
      <c r="I60" s="89" t="s">
        <v>28</v>
      </c>
      <c r="J60" s="95">
        <v>1.4758</v>
      </c>
      <c r="K60" s="89"/>
      <c r="L60" s="91">
        <v>0.57999999999999996</v>
      </c>
      <c r="M60" s="89" t="s">
        <v>1173</v>
      </c>
    </row>
    <row r="61" spans="1:13" s="92" customFormat="1" x14ac:dyDescent="0.3">
      <c r="A61" s="88">
        <v>10</v>
      </c>
      <c r="B61" s="88" t="s">
        <v>881</v>
      </c>
      <c r="C61" s="89" t="s">
        <v>1133</v>
      </c>
      <c r="D61" s="90" t="s">
        <v>933</v>
      </c>
      <c r="E61" s="88" t="s">
        <v>994</v>
      </c>
      <c r="F61" s="89" t="s">
        <v>339</v>
      </c>
      <c r="G61" s="89" t="s">
        <v>1346</v>
      </c>
      <c r="H61" s="89" t="s">
        <v>28</v>
      </c>
      <c r="I61" s="89" t="s">
        <v>25</v>
      </c>
      <c r="J61" s="95">
        <v>1.4758</v>
      </c>
      <c r="K61" s="89"/>
      <c r="L61" s="91">
        <v>3.782</v>
      </c>
      <c r="M61" s="89"/>
    </row>
    <row r="62" spans="1:13" s="92" customFormat="1" x14ac:dyDescent="0.3">
      <c r="A62" s="88">
        <v>11</v>
      </c>
      <c r="B62" s="88" t="s">
        <v>882</v>
      </c>
      <c r="C62" s="89" t="s">
        <v>1133</v>
      </c>
      <c r="D62" s="90" t="s">
        <v>934</v>
      </c>
      <c r="E62" s="88" t="s">
        <v>995</v>
      </c>
      <c r="F62" s="89" t="s">
        <v>270</v>
      </c>
      <c r="G62" s="89" t="s">
        <v>25</v>
      </c>
      <c r="H62" s="89" t="s">
        <v>25</v>
      </c>
      <c r="I62" s="89" t="s">
        <v>25</v>
      </c>
      <c r="J62" s="95">
        <v>0.4521</v>
      </c>
      <c r="K62" s="89"/>
      <c r="L62" s="91">
        <v>0.15899999999999997</v>
      </c>
      <c r="M62" s="89" t="s">
        <v>1175</v>
      </c>
    </row>
    <row r="63" spans="1:13" s="92" customFormat="1" x14ac:dyDescent="0.3">
      <c r="A63" s="88">
        <v>11</v>
      </c>
      <c r="B63" s="88" t="s">
        <v>882</v>
      </c>
      <c r="C63" s="89" t="s">
        <v>1133</v>
      </c>
      <c r="D63" s="90" t="s">
        <v>934</v>
      </c>
      <c r="E63" s="88" t="s">
        <v>996</v>
      </c>
      <c r="F63" s="89" t="s">
        <v>438</v>
      </c>
      <c r="G63" s="89" t="s">
        <v>25</v>
      </c>
      <c r="H63" s="89" t="s">
        <v>25</v>
      </c>
      <c r="I63" s="89" t="s">
        <v>25</v>
      </c>
      <c r="J63" s="95">
        <v>0.4521</v>
      </c>
      <c r="K63" s="89"/>
      <c r="L63" s="91">
        <v>0.16699999999999998</v>
      </c>
      <c r="M63" s="89" t="s">
        <v>1176</v>
      </c>
    </row>
    <row r="64" spans="1:13" s="92" customFormat="1" x14ac:dyDescent="0.3">
      <c r="A64" s="88">
        <v>11</v>
      </c>
      <c r="B64" s="88" t="s">
        <v>882</v>
      </c>
      <c r="C64" s="89" t="s">
        <v>1133</v>
      </c>
      <c r="D64" s="90" t="s">
        <v>934</v>
      </c>
      <c r="E64" s="88" t="s">
        <v>997</v>
      </c>
      <c r="F64" s="89" t="s">
        <v>1427</v>
      </c>
      <c r="G64" s="89" t="s">
        <v>25</v>
      </c>
      <c r="H64" s="89" t="s">
        <v>25</v>
      </c>
      <c r="I64" s="89" t="s">
        <v>25</v>
      </c>
      <c r="J64" s="95">
        <v>0.4521</v>
      </c>
      <c r="K64" s="89"/>
      <c r="L64" s="91">
        <v>0.19633333333333333</v>
      </c>
      <c r="M64" s="89" t="s">
        <v>1177</v>
      </c>
    </row>
    <row r="65" spans="1:13" s="92" customFormat="1" x14ac:dyDescent="0.3">
      <c r="A65" s="88">
        <v>11</v>
      </c>
      <c r="B65" s="88" t="s">
        <v>1622</v>
      </c>
      <c r="C65" s="89" t="s">
        <v>1133</v>
      </c>
      <c r="D65" s="90" t="s">
        <v>934</v>
      </c>
      <c r="E65" s="88" t="s">
        <v>998</v>
      </c>
      <c r="F65" s="89" t="s">
        <v>1534</v>
      </c>
      <c r="G65" s="89" t="s">
        <v>1346</v>
      </c>
      <c r="H65" s="89" t="s">
        <v>28</v>
      </c>
      <c r="I65" s="89" t="s">
        <v>25</v>
      </c>
      <c r="J65" s="95">
        <v>0.4521</v>
      </c>
      <c r="K65" s="89"/>
      <c r="L65" s="91">
        <v>0.45300000000000001</v>
      </c>
      <c r="M65" s="89"/>
    </row>
    <row r="66" spans="1:13" s="92" customFormat="1" x14ac:dyDescent="0.3">
      <c r="A66" s="88">
        <v>12</v>
      </c>
      <c r="B66" s="88" t="s">
        <v>883</v>
      </c>
      <c r="C66" s="89" t="s">
        <v>1133</v>
      </c>
      <c r="D66" s="90" t="s">
        <v>938</v>
      </c>
      <c r="E66" s="88" t="s">
        <v>999</v>
      </c>
      <c r="F66" s="89" t="s">
        <v>1428</v>
      </c>
      <c r="G66" s="89" t="s">
        <v>25</v>
      </c>
      <c r="H66" s="89" t="s">
        <v>25</v>
      </c>
      <c r="I66" s="89" t="s">
        <v>28</v>
      </c>
      <c r="J66" s="95">
        <v>0.34</v>
      </c>
      <c r="K66" s="89"/>
      <c r="L66" s="91">
        <v>6.7968749999999994E-2</v>
      </c>
      <c r="M66" s="89" t="s">
        <v>1178</v>
      </c>
    </row>
    <row r="67" spans="1:13" s="92" customFormat="1" x14ac:dyDescent="0.3">
      <c r="A67" s="88">
        <v>12</v>
      </c>
      <c r="B67" s="88" t="s">
        <v>883</v>
      </c>
      <c r="C67" s="89" t="s">
        <v>1133</v>
      </c>
      <c r="D67" s="90" t="s">
        <v>938</v>
      </c>
      <c r="E67" s="88" t="s">
        <v>1000</v>
      </c>
      <c r="F67" s="89" t="s">
        <v>1445</v>
      </c>
      <c r="G67" s="89" t="s">
        <v>25</v>
      </c>
      <c r="H67" s="89" t="s">
        <v>25</v>
      </c>
      <c r="I67" s="89" t="s">
        <v>28</v>
      </c>
      <c r="J67" s="95">
        <v>0.34</v>
      </c>
      <c r="K67" s="89"/>
      <c r="L67" s="91">
        <v>7.8E-2</v>
      </c>
      <c r="M67" s="89" t="s">
        <v>1179</v>
      </c>
    </row>
    <row r="68" spans="1:13" s="92" customFormat="1" x14ac:dyDescent="0.3">
      <c r="A68" s="88">
        <v>12</v>
      </c>
      <c r="B68" s="88" t="s">
        <v>883</v>
      </c>
      <c r="C68" s="89" t="s">
        <v>1133</v>
      </c>
      <c r="D68" s="90" t="s">
        <v>938</v>
      </c>
      <c r="E68" s="88" t="s">
        <v>55</v>
      </c>
      <c r="F68" s="89" t="s">
        <v>273</v>
      </c>
      <c r="G68" s="89" t="s">
        <v>25</v>
      </c>
      <c r="H68" s="89" t="s">
        <v>25</v>
      </c>
      <c r="I68" s="89" t="s">
        <v>28</v>
      </c>
      <c r="J68" s="95">
        <v>0.34</v>
      </c>
      <c r="K68" s="89"/>
      <c r="L68" s="91">
        <v>8.5499999999999993E-2</v>
      </c>
      <c r="M68" s="89" t="s">
        <v>1180</v>
      </c>
    </row>
    <row r="69" spans="1:13" s="92" customFormat="1" x14ac:dyDescent="0.3">
      <c r="A69" s="88">
        <v>12</v>
      </c>
      <c r="B69" s="88" t="s">
        <v>883</v>
      </c>
      <c r="C69" s="89" t="s">
        <v>1133</v>
      </c>
      <c r="D69" s="90" t="s">
        <v>938</v>
      </c>
      <c r="E69" s="88" t="s">
        <v>1001</v>
      </c>
      <c r="F69" s="89" t="s">
        <v>1447</v>
      </c>
      <c r="G69" s="89" t="s">
        <v>25</v>
      </c>
      <c r="H69" s="89" t="s">
        <v>25</v>
      </c>
      <c r="I69" s="89" t="s">
        <v>28</v>
      </c>
      <c r="J69" s="95">
        <v>0.34</v>
      </c>
      <c r="K69" s="89"/>
      <c r="L69" s="91">
        <v>9.5000000000000001E-2</v>
      </c>
      <c r="M69" s="89" t="s">
        <v>1181</v>
      </c>
    </row>
    <row r="70" spans="1:13" s="92" customFormat="1" x14ac:dyDescent="0.3">
      <c r="A70" s="88">
        <v>12</v>
      </c>
      <c r="B70" s="88" t="s">
        <v>883</v>
      </c>
      <c r="C70" s="89" t="s">
        <v>1133</v>
      </c>
      <c r="D70" s="90" t="s">
        <v>938</v>
      </c>
      <c r="E70" s="88" t="s">
        <v>1002</v>
      </c>
      <c r="F70" s="89" t="s">
        <v>1429</v>
      </c>
      <c r="G70" s="89" t="s">
        <v>25</v>
      </c>
      <c r="H70" s="89" t="s">
        <v>25</v>
      </c>
      <c r="I70" s="89" t="s">
        <v>28</v>
      </c>
      <c r="J70" s="95">
        <v>0.34</v>
      </c>
      <c r="K70" s="89"/>
      <c r="L70" s="91">
        <v>9.9000000000000005E-2</v>
      </c>
      <c r="M70" s="89" t="s">
        <v>1182</v>
      </c>
    </row>
    <row r="71" spans="1:13" s="92" customFormat="1" x14ac:dyDescent="0.3">
      <c r="A71" s="88">
        <v>12</v>
      </c>
      <c r="B71" s="88" t="s">
        <v>883</v>
      </c>
      <c r="C71" s="89" t="s">
        <v>1133</v>
      </c>
      <c r="D71" s="90" t="s">
        <v>938</v>
      </c>
      <c r="E71" s="88" t="s">
        <v>1003</v>
      </c>
      <c r="F71" s="89" t="s">
        <v>1430</v>
      </c>
      <c r="G71" s="89" t="s">
        <v>25</v>
      </c>
      <c r="H71" s="89" t="s">
        <v>25</v>
      </c>
      <c r="I71" s="89" t="s">
        <v>28</v>
      </c>
      <c r="J71" s="95">
        <v>0.34</v>
      </c>
      <c r="K71" s="89"/>
      <c r="L71" s="91">
        <v>0.11388888888888887</v>
      </c>
      <c r="M71" s="89" t="s">
        <v>1183</v>
      </c>
    </row>
    <row r="72" spans="1:13" s="92" customFormat="1" x14ac:dyDescent="0.3">
      <c r="A72" s="88">
        <v>12</v>
      </c>
      <c r="B72" s="88" t="s">
        <v>883</v>
      </c>
      <c r="C72" s="89" t="s">
        <v>1133</v>
      </c>
      <c r="D72" s="90" t="s">
        <v>938</v>
      </c>
      <c r="E72" s="88" t="s">
        <v>1004</v>
      </c>
      <c r="F72" s="89" t="s">
        <v>1431</v>
      </c>
      <c r="G72" s="89" t="s">
        <v>25</v>
      </c>
      <c r="H72" s="89" t="s">
        <v>25</v>
      </c>
      <c r="I72" s="89" t="s">
        <v>28</v>
      </c>
      <c r="J72" s="95">
        <v>0.34</v>
      </c>
      <c r="K72" s="89"/>
      <c r="L72" s="91">
        <v>0.11966666666666666</v>
      </c>
      <c r="M72" s="89" t="s">
        <v>1184</v>
      </c>
    </row>
    <row r="73" spans="1:13" s="92" customFormat="1" x14ac:dyDescent="0.3">
      <c r="A73" s="88">
        <v>12</v>
      </c>
      <c r="B73" s="88" t="s">
        <v>883</v>
      </c>
      <c r="C73" s="89" t="s">
        <v>1133</v>
      </c>
      <c r="D73" s="90" t="s">
        <v>938</v>
      </c>
      <c r="E73" s="88" t="s">
        <v>1005</v>
      </c>
      <c r="F73" s="89" t="s">
        <v>1432</v>
      </c>
      <c r="G73" s="89" t="s">
        <v>25</v>
      </c>
      <c r="H73" s="89" t="s">
        <v>25</v>
      </c>
      <c r="I73" s="89" t="s">
        <v>28</v>
      </c>
      <c r="J73" s="95">
        <v>0.34</v>
      </c>
      <c r="K73" s="89"/>
      <c r="L73" s="91">
        <v>0.128</v>
      </c>
      <c r="M73" s="89" t="s">
        <v>1185</v>
      </c>
    </row>
    <row r="74" spans="1:13" s="92" customFormat="1" x14ac:dyDescent="0.3">
      <c r="A74" s="88">
        <v>12</v>
      </c>
      <c r="B74" s="88" t="s">
        <v>883</v>
      </c>
      <c r="C74" s="89" t="s">
        <v>1133</v>
      </c>
      <c r="D74" s="90" t="s">
        <v>938</v>
      </c>
      <c r="E74" s="88" t="s">
        <v>1006</v>
      </c>
      <c r="F74" s="89" t="s">
        <v>1433</v>
      </c>
      <c r="G74" s="89" t="s">
        <v>25</v>
      </c>
      <c r="H74" s="89" t="s">
        <v>25</v>
      </c>
      <c r="I74" s="89" t="s">
        <v>25</v>
      </c>
      <c r="J74" s="95">
        <v>0.34</v>
      </c>
      <c r="K74" s="89"/>
      <c r="L74" s="91">
        <v>0.13300000000000001</v>
      </c>
      <c r="M74" s="89"/>
    </row>
    <row r="75" spans="1:13" s="92" customFormat="1" x14ac:dyDescent="0.3">
      <c r="A75" s="88">
        <v>12</v>
      </c>
      <c r="B75" s="88" t="s">
        <v>883</v>
      </c>
      <c r="C75" s="89" t="s">
        <v>1133</v>
      </c>
      <c r="D75" s="90" t="s">
        <v>938</v>
      </c>
      <c r="E75" s="88" t="s">
        <v>1007</v>
      </c>
      <c r="F75" s="89" t="s">
        <v>1434</v>
      </c>
      <c r="G75" s="89" t="s">
        <v>25</v>
      </c>
      <c r="H75" s="89" t="s">
        <v>25</v>
      </c>
      <c r="I75" s="89" t="s">
        <v>25</v>
      </c>
      <c r="J75" s="95">
        <v>0.34</v>
      </c>
      <c r="K75" s="89"/>
      <c r="L75" s="91">
        <v>0.14599999999999999</v>
      </c>
      <c r="M75" s="89"/>
    </row>
    <row r="76" spans="1:13" s="92" customFormat="1" x14ac:dyDescent="0.3">
      <c r="A76" s="88">
        <v>12</v>
      </c>
      <c r="B76" s="88" t="s">
        <v>883</v>
      </c>
      <c r="C76" s="89" t="s">
        <v>1133</v>
      </c>
      <c r="D76" s="90" t="s">
        <v>938</v>
      </c>
      <c r="E76" s="88" t="s">
        <v>1008</v>
      </c>
      <c r="F76" s="89" t="s">
        <v>1435</v>
      </c>
      <c r="G76" s="89" t="s">
        <v>25</v>
      </c>
      <c r="H76" s="89" t="s">
        <v>25</v>
      </c>
      <c r="I76" s="89" t="s">
        <v>25</v>
      </c>
      <c r="J76" s="95">
        <v>0.34</v>
      </c>
      <c r="K76" s="89"/>
      <c r="L76" s="91">
        <v>0.16700000000000001</v>
      </c>
      <c r="M76" s="89"/>
    </row>
    <row r="77" spans="1:13" s="92" customFormat="1" x14ac:dyDescent="0.3">
      <c r="A77" s="88">
        <v>12</v>
      </c>
      <c r="B77" s="88" t="s">
        <v>883</v>
      </c>
      <c r="C77" s="89" t="s">
        <v>1133</v>
      </c>
      <c r="D77" s="90" t="s">
        <v>938</v>
      </c>
      <c r="E77" s="88" t="s">
        <v>93</v>
      </c>
      <c r="F77" s="89" t="s">
        <v>302</v>
      </c>
      <c r="G77" s="89" t="s">
        <v>25</v>
      </c>
      <c r="H77" s="89" t="s">
        <v>25</v>
      </c>
      <c r="I77" s="89" t="s">
        <v>25</v>
      </c>
      <c r="J77" s="95">
        <v>0.34</v>
      </c>
      <c r="K77" s="89"/>
      <c r="L77" s="91">
        <v>0.17499999999999999</v>
      </c>
      <c r="M77" s="89"/>
    </row>
    <row r="78" spans="1:13" s="92" customFormat="1" x14ac:dyDescent="0.3">
      <c r="A78" s="88">
        <v>12</v>
      </c>
      <c r="B78" s="88" t="s">
        <v>883</v>
      </c>
      <c r="C78" s="89" t="s">
        <v>1133</v>
      </c>
      <c r="D78" s="90" t="s">
        <v>938</v>
      </c>
      <c r="E78" s="88" t="s">
        <v>1009</v>
      </c>
      <c r="F78" s="89" t="s">
        <v>1436</v>
      </c>
      <c r="G78" s="89" t="s">
        <v>25</v>
      </c>
      <c r="H78" s="89" t="s">
        <v>25</v>
      </c>
      <c r="I78" s="89" t="s">
        <v>25</v>
      </c>
      <c r="J78" s="95">
        <v>0.34</v>
      </c>
      <c r="K78" s="89"/>
      <c r="L78" s="91">
        <v>0.28100000000000003</v>
      </c>
      <c r="M78" s="89"/>
    </row>
    <row r="79" spans="1:13" s="92" customFormat="1" x14ac:dyDescent="0.3">
      <c r="A79" s="88">
        <v>12</v>
      </c>
      <c r="B79" s="88" t="s">
        <v>883</v>
      </c>
      <c r="C79" s="89" t="s">
        <v>1133</v>
      </c>
      <c r="D79" s="90" t="s">
        <v>938</v>
      </c>
      <c r="E79" s="88" t="s">
        <v>181</v>
      </c>
      <c r="F79" s="89" t="s">
        <v>328</v>
      </c>
      <c r="G79" s="89" t="s">
        <v>25</v>
      </c>
      <c r="H79" s="89" t="s">
        <v>25</v>
      </c>
      <c r="I79" s="89" t="s">
        <v>25</v>
      </c>
      <c r="J79" s="95">
        <v>0.34</v>
      </c>
      <c r="K79" s="89"/>
      <c r="L79" s="91">
        <v>0.29099999999999998</v>
      </c>
      <c r="M79" s="89"/>
    </row>
    <row r="80" spans="1:13" s="92" customFormat="1" x14ac:dyDescent="0.3">
      <c r="A80" s="88">
        <v>12</v>
      </c>
      <c r="B80" s="88" t="s">
        <v>883</v>
      </c>
      <c r="C80" s="89" t="s">
        <v>1133</v>
      </c>
      <c r="D80" s="90" t="s">
        <v>938</v>
      </c>
      <c r="E80" s="88" t="s">
        <v>1010</v>
      </c>
      <c r="F80" s="89" t="s">
        <v>1457</v>
      </c>
      <c r="G80" s="89" t="s">
        <v>25</v>
      </c>
      <c r="H80" s="89" t="s">
        <v>25</v>
      </c>
      <c r="I80" s="89" t="s">
        <v>25</v>
      </c>
      <c r="J80" s="95">
        <v>0.34</v>
      </c>
      <c r="K80" s="89"/>
      <c r="L80" s="91">
        <v>0.3</v>
      </c>
      <c r="M80" s="89"/>
    </row>
    <row r="81" spans="1:13" s="92" customFormat="1" x14ac:dyDescent="0.3">
      <c r="A81" s="88">
        <v>12</v>
      </c>
      <c r="B81" s="88" t="s">
        <v>883</v>
      </c>
      <c r="C81" s="89" t="s">
        <v>1133</v>
      </c>
      <c r="D81" s="90" t="s">
        <v>938</v>
      </c>
      <c r="E81" s="88" t="s">
        <v>1011</v>
      </c>
      <c r="F81" s="89" t="s">
        <v>305</v>
      </c>
      <c r="G81" s="89" t="s">
        <v>25</v>
      </c>
      <c r="H81" s="89" t="s">
        <v>25</v>
      </c>
      <c r="I81" s="89" t="s">
        <v>25</v>
      </c>
      <c r="J81" s="95">
        <v>0.34</v>
      </c>
      <c r="K81" s="89"/>
      <c r="L81" s="91">
        <v>0.3</v>
      </c>
      <c r="M81" s="89"/>
    </row>
    <row r="82" spans="1:13" s="92" customFormat="1" x14ac:dyDescent="0.3">
      <c r="A82" s="88">
        <v>12</v>
      </c>
      <c r="B82" s="88" t="s">
        <v>883</v>
      </c>
      <c r="C82" s="89" t="s">
        <v>1133</v>
      </c>
      <c r="D82" s="90" t="s">
        <v>938</v>
      </c>
      <c r="E82" s="88" t="s">
        <v>1012</v>
      </c>
      <c r="F82" s="89" t="s">
        <v>298</v>
      </c>
      <c r="G82" s="89" t="s">
        <v>1346</v>
      </c>
      <c r="H82" s="89" t="s">
        <v>28</v>
      </c>
      <c r="I82" s="89" t="s">
        <v>25</v>
      </c>
      <c r="J82" s="95">
        <v>0.34</v>
      </c>
      <c r="K82" s="89"/>
      <c r="L82" s="91">
        <v>1.401</v>
      </c>
      <c r="M82" s="89"/>
    </row>
    <row r="83" spans="1:13" s="92" customFormat="1" x14ac:dyDescent="0.3">
      <c r="A83" s="88">
        <v>12</v>
      </c>
      <c r="B83" s="88" t="s">
        <v>883</v>
      </c>
      <c r="C83" s="89" t="s">
        <v>1133</v>
      </c>
      <c r="D83" s="90" t="s">
        <v>938</v>
      </c>
      <c r="E83" s="88" t="s">
        <v>1013</v>
      </c>
      <c r="F83" s="89" t="s">
        <v>1461</v>
      </c>
      <c r="G83" s="89" t="s">
        <v>25</v>
      </c>
      <c r="H83" s="89" t="s">
        <v>25</v>
      </c>
      <c r="I83" s="89" t="s">
        <v>25</v>
      </c>
      <c r="J83" s="95">
        <v>0.34</v>
      </c>
      <c r="K83" s="89"/>
      <c r="L83" s="91">
        <v>4.0999999999999996</v>
      </c>
      <c r="M83" s="89"/>
    </row>
    <row r="84" spans="1:13" s="92" customFormat="1" x14ac:dyDescent="0.3">
      <c r="A84" s="88">
        <v>12</v>
      </c>
      <c r="B84" s="88" t="s">
        <v>883</v>
      </c>
      <c r="C84" s="89" t="s">
        <v>1133</v>
      </c>
      <c r="D84" s="90" t="s">
        <v>938</v>
      </c>
      <c r="E84" s="88" t="s">
        <v>964</v>
      </c>
      <c r="F84" s="89" t="s">
        <v>263</v>
      </c>
      <c r="G84" s="89" t="s">
        <v>25</v>
      </c>
      <c r="H84" s="89" t="s">
        <v>25</v>
      </c>
      <c r="I84" s="89" t="s">
        <v>25</v>
      </c>
      <c r="J84" s="95">
        <v>0.34</v>
      </c>
      <c r="K84" s="89"/>
      <c r="L84" s="91"/>
      <c r="M84" s="89"/>
    </row>
    <row r="85" spans="1:13" s="92" customFormat="1" x14ac:dyDescent="0.3">
      <c r="A85" s="88">
        <v>13</v>
      </c>
      <c r="B85" s="88" t="s">
        <v>884</v>
      </c>
      <c r="C85" s="89" t="s">
        <v>1346</v>
      </c>
      <c r="D85" s="90" t="s">
        <v>930</v>
      </c>
      <c r="E85" s="88" t="s">
        <v>1014</v>
      </c>
      <c r="F85" s="89" t="s">
        <v>1463</v>
      </c>
      <c r="G85" s="89" t="s">
        <v>25</v>
      </c>
      <c r="H85" s="89" t="s">
        <v>25</v>
      </c>
      <c r="I85" s="89" t="s">
        <v>28</v>
      </c>
      <c r="J85" s="95">
        <v>0.2</v>
      </c>
      <c r="K85" s="89"/>
      <c r="L85" s="91">
        <v>1.5357142857142857E-2</v>
      </c>
      <c r="M85" s="89" t="s">
        <v>1187</v>
      </c>
    </row>
    <row r="86" spans="1:13" s="92" customFormat="1" x14ac:dyDescent="0.3">
      <c r="A86" s="88">
        <v>13</v>
      </c>
      <c r="B86" s="88" t="s">
        <v>884</v>
      </c>
      <c r="C86" s="89" t="s">
        <v>28</v>
      </c>
      <c r="D86" s="90" t="s">
        <v>930</v>
      </c>
      <c r="E86" s="88" t="s">
        <v>1015</v>
      </c>
      <c r="F86" s="89" t="s">
        <v>1465</v>
      </c>
      <c r="G86" s="89" t="s">
        <v>25</v>
      </c>
      <c r="H86" s="89" t="s">
        <v>25</v>
      </c>
      <c r="I86" s="89" t="s">
        <v>28</v>
      </c>
      <c r="J86" s="95">
        <v>0.2</v>
      </c>
      <c r="K86" s="89"/>
      <c r="L86" s="91">
        <v>2.9399999999999999E-2</v>
      </c>
      <c r="M86" s="89" t="s">
        <v>1188</v>
      </c>
    </row>
    <row r="87" spans="1:13" s="92" customFormat="1" x14ac:dyDescent="0.3">
      <c r="A87" s="88">
        <v>13</v>
      </c>
      <c r="B87" s="88" t="s">
        <v>884</v>
      </c>
      <c r="C87" s="89" t="s">
        <v>28</v>
      </c>
      <c r="D87" s="90" t="s">
        <v>930</v>
      </c>
      <c r="E87" s="88" t="s">
        <v>972</v>
      </c>
      <c r="F87" s="89" t="s">
        <v>1387</v>
      </c>
      <c r="G87" s="89" t="s">
        <v>25</v>
      </c>
      <c r="H87" s="89" t="s">
        <v>25</v>
      </c>
      <c r="I87" s="89" t="s">
        <v>28</v>
      </c>
      <c r="J87" s="95">
        <v>0.2</v>
      </c>
      <c r="K87" s="89"/>
      <c r="L87" s="91">
        <v>3.0000000000000002E-2</v>
      </c>
      <c r="M87" s="89" t="s">
        <v>1189</v>
      </c>
    </row>
    <row r="88" spans="1:13" s="92" customFormat="1" x14ac:dyDescent="0.3">
      <c r="A88" s="88">
        <v>13</v>
      </c>
      <c r="B88" s="88" t="s">
        <v>884</v>
      </c>
      <c r="C88" s="89" t="s">
        <v>28</v>
      </c>
      <c r="D88" s="90" t="s">
        <v>930</v>
      </c>
      <c r="E88" s="88" t="s">
        <v>1016</v>
      </c>
      <c r="F88" s="89" t="s">
        <v>1467</v>
      </c>
      <c r="G88" s="89" t="s">
        <v>25</v>
      </c>
      <c r="H88" s="89" t="s">
        <v>25</v>
      </c>
      <c r="I88" s="89" t="s">
        <v>28</v>
      </c>
      <c r="J88" s="95">
        <v>0.2</v>
      </c>
      <c r="K88" s="89"/>
      <c r="L88" s="91">
        <v>3.56E-2</v>
      </c>
      <c r="M88" s="89" t="s">
        <v>1191</v>
      </c>
    </row>
    <row r="89" spans="1:13" s="92" customFormat="1" x14ac:dyDescent="0.3">
      <c r="A89" s="88">
        <v>13</v>
      </c>
      <c r="B89" s="88" t="s">
        <v>884</v>
      </c>
      <c r="C89" s="89" t="s">
        <v>28</v>
      </c>
      <c r="D89" s="90" t="s">
        <v>930</v>
      </c>
      <c r="E89" s="88" t="s">
        <v>1017</v>
      </c>
      <c r="F89" s="89" t="s">
        <v>1413</v>
      </c>
      <c r="G89" s="89" t="s">
        <v>25</v>
      </c>
      <c r="H89" s="89" t="s">
        <v>25</v>
      </c>
      <c r="I89" s="89" t="s">
        <v>28</v>
      </c>
      <c r="J89" s="95">
        <v>0.2</v>
      </c>
      <c r="K89" s="89"/>
      <c r="L89" s="91">
        <v>3.5699999999999996E-2</v>
      </c>
      <c r="M89" s="89" t="s">
        <v>1192</v>
      </c>
    </row>
    <row r="90" spans="1:13" s="92" customFormat="1" x14ac:dyDescent="0.3">
      <c r="A90" s="88">
        <v>13</v>
      </c>
      <c r="B90" s="88" t="s">
        <v>884</v>
      </c>
      <c r="C90" s="89" t="s">
        <v>28</v>
      </c>
      <c r="D90" s="90" t="s">
        <v>930</v>
      </c>
      <c r="E90" s="88" t="s">
        <v>1018</v>
      </c>
      <c r="F90" s="89" t="s">
        <v>1469</v>
      </c>
      <c r="G90" s="89" t="s">
        <v>25</v>
      </c>
      <c r="H90" s="89" t="s">
        <v>25</v>
      </c>
      <c r="I90" s="89" t="s">
        <v>28</v>
      </c>
      <c r="J90" s="95">
        <v>0.2</v>
      </c>
      <c r="K90" s="89"/>
      <c r="L90" s="91">
        <v>3.6416666666666667E-2</v>
      </c>
      <c r="M90" s="89" t="s">
        <v>1193</v>
      </c>
    </row>
    <row r="91" spans="1:13" s="92" customFormat="1" x14ac:dyDescent="0.3">
      <c r="A91" s="88">
        <v>13</v>
      </c>
      <c r="B91" s="88" t="s">
        <v>884</v>
      </c>
      <c r="C91" s="89" t="s">
        <v>28</v>
      </c>
      <c r="D91" s="90" t="s">
        <v>930</v>
      </c>
      <c r="E91" s="88" t="s">
        <v>1019</v>
      </c>
      <c r="F91" s="89" t="s">
        <v>1471</v>
      </c>
      <c r="G91" s="89" t="s">
        <v>25</v>
      </c>
      <c r="H91" s="89" t="s">
        <v>25</v>
      </c>
      <c r="I91" s="89" t="s">
        <v>25</v>
      </c>
      <c r="J91" s="95">
        <v>0.2</v>
      </c>
      <c r="K91" s="89"/>
      <c r="L91" s="91">
        <v>3.9E-2</v>
      </c>
      <c r="M91" s="89"/>
    </row>
    <row r="92" spans="1:13" s="92" customFormat="1" x14ac:dyDescent="0.3">
      <c r="A92" s="88">
        <v>13</v>
      </c>
      <c r="B92" s="88" t="s">
        <v>884</v>
      </c>
      <c r="C92" s="89" t="s">
        <v>28</v>
      </c>
      <c r="D92" s="90" t="s">
        <v>930</v>
      </c>
      <c r="E92" s="88" t="s">
        <v>1020</v>
      </c>
      <c r="F92" s="89" t="s">
        <v>1473</v>
      </c>
      <c r="G92" s="89" t="s">
        <v>25</v>
      </c>
      <c r="H92" s="89" t="s">
        <v>25</v>
      </c>
      <c r="I92" s="89" t="s">
        <v>25</v>
      </c>
      <c r="J92" s="95">
        <v>0.2</v>
      </c>
      <c r="K92" s="89"/>
      <c r="L92" s="91">
        <v>0.04</v>
      </c>
      <c r="M92" s="89"/>
    </row>
    <row r="93" spans="1:13" s="92" customFormat="1" x14ac:dyDescent="0.3">
      <c r="A93" s="88">
        <v>13</v>
      </c>
      <c r="B93" s="88" t="s">
        <v>884</v>
      </c>
      <c r="C93" s="89" t="s">
        <v>28</v>
      </c>
      <c r="D93" s="90" t="s">
        <v>930</v>
      </c>
      <c r="E93" s="88" t="s">
        <v>1021</v>
      </c>
      <c r="F93" s="89" t="s">
        <v>1475</v>
      </c>
      <c r="G93" s="89" t="s">
        <v>25</v>
      </c>
      <c r="H93" s="89" t="s">
        <v>25</v>
      </c>
      <c r="I93" s="89" t="s">
        <v>25</v>
      </c>
      <c r="J93" s="95">
        <v>0.2</v>
      </c>
      <c r="K93" s="89"/>
      <c r="L93" s="91">
        <v>4.2000000000000003E-2</v>
      </c>
      <c r="M93" s="89"/>
    </row>
    <row r="94" spans="1:13" s="92" customFormat="1" x14ac:dyDescent="0.3">
      <c r="A94" s="88">
        <v>13</v>
      </c>
      <c r="B94" s="88" t="s">
        <v>884</v>
      </c>
      <c r="C94" s="89" t="s">
        <v>28</v>
      </c>
      <c r="D94" s="90" t="s">
        <v>930</v>
      </c>
      <c r="E94" s="88" t="s">
        <v>1022</v>
      </c>
      <c r="F94" s="89" t="s">
        <v>1477</v>
      </c>
      <c r="G94" s="89" t="s">
        <v>25</v>
      </c>
      <c r="H94" s="89" t="s">
        <v>25</v>
      </c>
      <c r="I94" s="89" t="s">
        <v>25</v>
      </c>
      <c r="J94" s="95">
        <v>0.2</v>
      </c>
      <c r="K94" s="89"/>
      <c r="L94" s="91">
        <v>4.4999999999999998E-2</v>
      </c>
      <c r="M94" s="89"/>
    </row>
    <row r="95" spans="1:13" s="92" customFormat="1" x14ac:dyDescent="0.3">
      <c r="A95" s="88">
        <v>13</v>
      </c>
      <c r="B95" s="88" t="s">
        <v>884</v>
      </c>
      <c r="C95" s="89" t="s">
        <v>28</v>
      </c>
      <c r="D95" s="90" t="s">
        <v>930</v>
      </c>
      <c r="E95" s="88" t="s">
        <v>1023</v>
      </c>
      <c r="F95" s="89" t="s">
        <v>1479</v>
      </c>
      <c r="G95" s="89" t="s">
        <v>25</v>
      </c>
      <c r="H95" s="89" t="s">
        <v>25</v>
      </c>
      <c r="I95" s="89" t="s">
        <v>25</v>
      </c>
      <c r="J95" s="95">
        <v>0.2</v>
      </c>
      <c r="K95" s="89"/>
      <c r="L95" s="91">
        <v>4.9000000000000002E-2</v>
      </c>
      <c r="M95" s="89"/>
    </row>
    <row r="96" spans="1:13" s="92" customFormat="1" x14ac:dyDescent="0.3">
      <c r="A96" s="88">
        <v>13</v>
      </c>
      <c r="B96" s="88" t="s">
        <v>884</v>
      </c>
      <c r="C96" s="89" t="s">
        <v>28</v>
      </c>
      <c r="D96" s="90" t="s">
        <v>930</v>
      </c>
      <c r="E96" s="88" t="s">
        <v>1024</v>
      </c>
      <c r="F96" s="89" t="s">
        <v>1481</v>
      </c>
      <c r="G96" s="89" t="s">
        <v>25</v>
      </c>
      <c r="H96" s="89" t="s">
        <v>25</v>
      </c>
      <c r="I96" s="89" t="s">
        <v>25</v>
      </c>
      <c r="J96" s="95">
        <v>0.2</v>
      </c>
      <c r="K96" s="89"/>
      <c r="L96" s="91">
        <v>4.9000000000000002E-2</v>
      </c>
      <c r="M96" s="89"/>
    </row>
    <row r="97" spans="1:13" s="92" customFormat="1" x14ac:dyDescent="0.3">
      <c r="A97" s="88">
        <v>13</v>
      </c>
      <c r="B97" s="88" t="s">
        <v>884</v>
      </c>
      <c r="C97" s="89" t="s">
        <v>28</v>
      </c>
      <c r="D97" s="90" t="s">
        <v>930</v>
      </c>
      <c r="E97" s="88" t="s">
        <v>212</v>
      </c>
      <c r="F97" s="89" t="s">
        <v>337</v>
      </c>
      <c r="G97" s="89" t="s">
        <v>25</v>
      </c>
      <c r="H97" s="89" t="s">
        <v>25</v>
      </c>
      <c r="I97" s="89" t="s">
        <v>25</v>
      </c>
      <c r="J97" s="95">
        <v>0.2</v>
      </c>
      <c r="K97" s="89"/>
      <c r="L97" s="91">
        <v>5.3999999999999999E-2</v>
      </c>
      <c r="M97" s="89"/>
    </row>
    <row r="98" spans="1:13" s="92" customFormat="1" x14ac:dyDescent="0.3">
      <c r="A98" s="88">
        <v>13</v>
      </c>
      <c r="B98" s="88" t="s">
        <v>884</v>
      </c>
      <c r="C98" s="89" t="s">
        <v>28</v>
      </c>
      <c r="D98" s="90" t="s">
        <v>930</v>
      </c>
      <c r="E98" s="88" t="s">
        <v>1025</v>
      </c>
      <c r="F98" s="89" t="s">
        <v>1483</v>
      </c>
      <c r="G98" s="89" t="s">
        <v>25</v>
      </c>
      <c r="H98" s="89" t="s">
        <v>25</v>
      </c>
      <c r="I98" s="89" t="s">
        <v>25</v>
      </c>
      <c r="J98" s="95">
        <v>0.2</v>
      </c>
      <c r="K98" s="89"/>
      <c r="L98" s="91">
        <v>5.3999999999999999E-2</v>
      </c>
      <c r="M98" s="89"/>
    </row>
    <row r="99" spans="1:13" s="92" customFormat="1" x14ac:dyDescent="0.3">
      <c r="A99" s="88">
        <v>13</v>
      </c>
      <c r="B99" s="88" t="s">
        <v>884</v>
      </c>
      <c r="C99" s="89" t="s">
        <v>28</v>
      </c>
      <c r="D99" s="90" t="s">
        <v>930</v>
      </c>
      <c r="E99" s="88" t="s">
        <v>124</v>
      </c>
      <c r="F99" s="89" t="s">
        <v>378</v>
      </c>
      <c r="G99" s="89" t="s">
        <v>25</v>
      </c>
      <c r="H99" s="89" t="s">
        <v>25</v>
      </c>
      <c r="I99" s="89" t="s">
        <v>25</v>
      </c>
      <c r="J99" s="95">
        <v>0.2</v>
      </c>
      <c r="K99" s="89"/>
      <c r="L99" s="91">
        <v>5.5E-2</v>
      </c>
      <c r="M99" s="89"/>
    </row>
    <row r="100" spans="1:13" s="92" customFormat="1" x14ac:dyDescent="0.3">
      <c r="A100" s="88">
        <v>13</v>
      </c>
      <c r="B100" s="88" t="s">
        <v>884</v>
      </c>
      <c r="C100" s="89" t="s">
        <v>28</v>
      </c>
      <c r="D100" s="90" t="s">
        <v>930</v>
      </c>
      <c r="E100" s="88" t="s">
        <v>1026</v>
      </c>
      <c r="F100" s="89" t="s">
        <v>1485</v>
      </c>
      <c r="G100" s="89" t="s">
        <v>25</v>
      </c>
      <c r="H100" s="89" t="s">
        <v>25</v>
      </c>
      <c r="I100" s="89" t="s">
        <v>25</v>
      </c>
      <c r="J100" s="95">
        <v>0.2</v>
      </c>
      <c r="K100" s="89"/>
      <c r="L100" s="91">
        <v>5.6000000000000001E-2</v>
      </c>
      <c r="M100" s="89"/>
    </row>
    <row r="101" spans="1:13" s="92" customFormat="1" x14ac:dyDescent="0.3">
      <c r="A101" s="88">
        <v>13</v>
      </c>
      <c r="B101" s="88" t="s">
        <v>884</v>
      </c>
      <c r="C101" s="89" t="s">
        <v>28</v>
      </c>
      <c r="D101" s="90" t="s">
        <v>938</v>
      </c>
      <c r="E101" s="88" t="s">
        <v>55</v>
      </c>
      <c r="F101" s="89" t="s">
        <v>273</v>
      </c>
      <c r="G101" s="89" t="s">
        <v>25</v>
      </c>
      <c r="H101" s="89" t="s">
        <v>25</v>
      </c>
      <c r="I101" s="89" t="s">
        <v>28</v>
      </c>
      <c r="J101" s="95">
        <v>0.34</v>
      </c>
      <c r="K101" s="89"/>
      <c r="L101" s="91">
        <v>5.6666666666666664E-2</v>
      </c>
      <c r="M101" s="89" t="s">
        <v>1190</v>
      </c>
    </row>
    <row r="102" spans="1:13" s="92" customFormat="1" x14ac:dyDescent="0.3">
      <c r="A102" s="88">
        <v>13</v>
      </c>
      <c r="B102" s="88" t="s">
        <v>884</v>
      </c>
      <c r="C102" s="89" t="s">
        <v>28</v>
      </c>
      <c r="D102" s="90" t="s">
        <v>930</v>
      </c>
      <c r="E102" s="88" t="s">
        <v>56</v>
      </c>
      <c r="F102" s="89" t="s">
        <v>278</v>
      </c>
      <c r="G102" s="89" t="s">
        <v>25</v>
      </c>
      <c r="H102" s="89" t="s">
        <v>25</v>
      </c>
      <c r="I102" s="89" t="s">
        <v>25</v>
      </c>
      <c r="J102" s="95">
        <v>0.2</v>
      </c>
      <c r="K102" s="89"/>
      <c r="L102" s="91">
        <v>0.06</v>
      </c>
      <c r="M102" s="89"/>
    </row>
    <row r="103" spans="1:13" s="92" customFormat="1" x14ac:dyDescent="0.3">
      <c r="A103" s="88">
        <v>13</v>
      </c>
      <c r="B103" s="88" t="s">
        <v>884</v>
      </c>
      <c r="C103" s="89" t="s">
        <v>28</v>
      </c>
      <c r="D103" s="90" t="s">
        <v>930</v>
      </c>
      <c r="E103" s="88" t="s">
        <v>155</v>
      </c>
      <c r="F103" s="89" t="s">
        <v>384</v>
      </c>
      <c r="G103" s="89" t="s">
        <v>25</v>
      </c>
      <c r="H103" s="89" t="s">
        <v>25</v>
      </c>
      <c r="I103" s="89" t="s">
        <v>25</v>
      </c>
      <c r="J103" s="95">
        <v>0.2</v>
      </c>
      <c r="K103" s="89"/>
      <c r="L103" s="91">
        <v>6.3E-2</v>
      </c>
      <c r="M103" s="89"/>
    </row>
    <row r="104" spans="1:13" s="92" customFormat="1" x14ac:dyDescent="0.3">
      <c r="A104" s="88">
        <v>13</v>
      </c>
      <c r="B104" s="88" t="s">
        <v>884</v>
      </c>
      <c r="C104" s="89" t="s">
        <v>28</v>
      </c>
      <c r="D104" s="90" t="s">
        <v>938</v>
      </c>
      <c r="E104" s="88" t="s">
        <v>39</v>
      </c>
      <c r="F104" s="89" t="s">
        <v>271</v>
      </c>
      <c r="G104" s="89" t="s">
        <v>25</v>
      </c>
      <c r="H104" s="89" t="s">
        <v>25</v>
      </c>
      <c r="I104" s="89" t="s">
        <v>28</v>
      </c>
      <c r="J104" s="95">
        <v>0.34</v>
      </c>
      <c r="K104" s="89"/>
      <c r="L104" s="91">
        <v>6.5277777777777782E-2</v>
      </c>
      <c r="M104" s="89" t="s">
        <v>1186</v>
      </c>
    </row>
    <row r="105" spans="1:13" s="92" customFormat="1" x14ac:dyDescent="0.3">
      <c r="A105" s="88">
        <v>13</v>
      </c>
      <c r="B105" s="88" t="s">
        <v>884</v>
      </c>
      <c r="C105" s="89" t="s">
        <v>28</v>
      </c>
      <c r="D105" s="90" t="s">
        <v>938</v>
      </c>
      <c r="E105" s="88" t="s">
        <v>1027</v>
      </c>
      <c r="F105" s="89" t="s">
        <v>1487</v>
      </c>
      <c r="G105" s="89" t="s">
        <v>25</v>
      </c>
      <c r="H105" s="89" t="s">
        <v>25</v>
      </c>
      <c r="I105" s="89" t="s">
        <v>25</v>
      </c>
      <c r="J105" s="95">
        <v>0.34</v>
      </c>
      <c r="K105" s="89"/>
      <c r="L105" s="91">
        <v>6.9000000000000006E-2</v>
      </c>
      <c r="M105" s="89"/>
    </row>
    <row r="106" spans="1:13" s="92" customFormat="1" x14ac:dyDescent="0.3">
      <c r="A106" s="88">
        <v>13</v>
      </c>
      <c r="B106" s="88" t="s">
        <v>884</v>
      </c>
      <c r="C106" s="89" t="s">
        <v>28</v>
      </c>
      <c r="D106" s="90" t="s">
        <v>930</v>
      </c>
      <c r="E106" s="88" t="s">
        <v>1028</v>
      </c>
      <c r="F106" s="89" t="s">
        <v>445</v>
      </c>
      <c r="G106" s="89" t="s">
        <v>25</v>
      </c>
      <c r="H106" s="89" t="s">
        <v>25</v>
      </c>
      <c r="I106" s="89" t="s">
        <v>25</v>
      </c>
      <c r="J106" s="95">
        <v>0.2</v>
      </c>
      <c r="K106" s="89"/>
      <c r="L106" s="91">
        <v>7.6999999999999999E-2</v>
      </c>
      <c r="M106" s="89"/>
    </row>
    <row r="107" spans="1:13" s="92" customFormat="1" x14ac:dyDescent="0.3">
      <c r="A107" s="88">
        <v>13</v>
      </c>
      <c r="B107" s="88" t="s">
        <v>884</v>
      </c>
      <c r="C107" s="89" t="s">
        <v>28</v>
      </c>
      <c r="D107" s="90" t="s">
        <v>938</v>
      </c>
      <c r="E107" s="88" t="s">
        <v>1004</v>
      </c>
      <c r="F107" s="89" t="s">
        <v>1431</v>
      </c>
      <c r="G107" s="89" t="s">
        <v>25</v>
      </c>
      <c r="H107" s="89" t="s">
        <v>25</v>
      </c>
      <c r="I107" s="89" t="s">
        <v>25</v>
      </c>
      <c r="J107" s="95">
        <v>0.34</v>
      </c>
      <c r="K107" s="89"/>
      <c r="L107" s="91">
        <v>0.08</v>
      </c>
      <c r="M107" s="89"/>
    </row>
    <row r="108" spans="1:13" s="92" customFormat="1" x14ac:dyDescent="0.3">
      <c r="A108" s="88">
        <v>13</v>
      </c>
      <c r="B108" s="88" t="s">
        <v>884</v>
      </c>
      <c r="C108" s="89" t="s">
        <v>28</v>
      </c>
      <c r="D108" s="90" t="s">
        <v>930</v>
      </c>
      <c r="E108" s="88" t="s">
        <v>252</v>
      </c>
      <c r="F108" s="89" t="s">
        <v>347</v>
      </c>
      <c r="G108" s="89" t="s">
        <v>25</v>
      </c>
      <c r="H108" s="89" t="s">
        <v>25</v>
      </c>
      <c r="I108" s="89" t="s">
        <v>25</v>
      </c>
      <c r="J108" s="95">
        <v>0.2</v>
      </c>
      <c r="K108" s="89"/>
      <c r="L108" s="91">
        <v>8.5999999999999993E-2</v>
      </c>
      <c r="M108" s="89"/>
    </row>
    <row r="109" spans="1:13" s="92" customFormat="1" x14ac:dyDescent="0.3">
      <c r="A109" s="88">
        <v>13</v>
      </c>
      <c r="B109" s="88" t="s">
        <v>884</v>
      </c>
      <c r="C109" s="89" t="s">
        <v>28</v>
      </c>
      <c r="D109" s="90" t="s">
        <v>930</v>
      </c>
      <c r="E109" s="88" t="s">
        <v>1029</v>
      </c>
      <c r="F109" s="89" t="s">
        <v>1489</v>
      </c>
      <c r="G109" s="89" t="s">
        <v>25</v>
      </c>
      <c r="H109" s="89" t="s">
        <v>25</v>
      </c>
      <c r="I109" s="89" t="s">
        <v>25</v>
      </c>
      <c r="J109" s="95">
        <v>0.2</v>
      </c>
      <c r="K109" s="89"/>
      <c r="L109" s="91">
        <v>9.4E-2</v>
      </c>
      <c r="M109" s="89"/>
    </row>
    <row r="110" spans="1:13" s="92" customFormat="1" x14ac:dyDescent="0.3">
      <c r="A110" s="88">
        <v>13</v>
      </c>
      <c r="B110" s="88" t="s">
        <v>884</v>
      </c>
      <c r="C110" s="89" t="s">
        <v>28</v>
      </c>
      <c r="D110" s="90" t="s">
        <v>938</v>
      </c>
      <c r="E110" s="88" t="s">
        <v>1030</v>
      </c>
      <c r="F110" s="89" t="s">
        <v>395</v>
      </c>
      <c r="G110" s="89" t="s">
        <v>1346</v>
      </c>
      <c r="H110" s="89" t="s">
        <v>28</v>
      </c>
      <c r="I110" s="89" t="s">
        <v>25</v>
      </c>
      <c r="J110" s="95">
        <v>0.34</v>
      </c>
      <c r="K110" s="89"/>
      <c r="L110" s="91">
        <v>1.1160000000000001</v>
      </c>
      <c r="M110" s="89"/>
    </row>
    <row r="111" spans="1:13" s="92" customFormat="1" x14ac:dyDescent="0.3">
      <c r="A111" s="88">
        <v>13</v>
      </c>
      <c r="B111" s="88" t="s">
        <v>884</v>
      </c>
      <c r="C111" s="89" t="s">
        <v>28</v>
      </c>
      <c r="D111" s="90" t="s">
        <v>930</v>
      </c>
      <c r="E111" s="88" t="s">
        <v>1031</v>
      </c>
      <c r="F111" s="89" t="s">
        <v>309</v>
      </c>
      <c r="G111" s="89" t="s">
        <v>25</v>
      </c>
      <c r="H111" s="89" t="s">
        <v>25</v>
      </c>
      <c r="I111" s="89" t="s">
        <v>25</v>
      </c>
      <c r="J111" s="95">
        <v>0.2</v>
      </c>
      <c r="K111" s="89"/>
      <c r="L111" s="91"/>
      <c r="M111" s="89"/>
    </row>
    <row r="112" spans="1:13" s="92" customFormat="1" x14ac:dyDescent="0.3">
      <c r="A112" s="88">
        <v>13</v>
      </c>
      <c r="B112" s="88" t="s">
        <v>884</v>
      </c>
      <c r="C112" s="89" t="s">
        <v>28</v>
      </c>
      <c r="D112" s="90" t="s">
        <v>930</v>
      </c>
      <c r="E112" s="88" t="s">
        <v>1032</v>
      </c>
      <c r="F112" s="89" t="s">
        <v>1492</v>
      </c>
      <c r="G112" s="89" t="s">
        <v>25</v>
      </c>
      <c r="H112" s="89" t="s">
        <v>25</v>
      </c>
      <c r="I112" s="89" t="s">
        <v>25</v>
      </c>
      <c r="J112" s="95">
        <v>0.2</v>
      </c>
      <c r="K112" s="89"/>
      <c r="L112" s="91"/>
      <c r="M112" s="89"/>
    </row>
    <row r="113" spans="1:13" s="92" customFormat="1" x14ac:dyDescent="0.3">
      <c r="A113" s="88">
        <v>13</v>
      </c>
      <c r="B113" s="88" t="s">
        <v>884</v>
      </c>
      <c r="C113" s="89" t="s">
        <v>28</v>
      </c>
      <c r="D113" s="90" t="s">
        <v>938</v>
      </c>
      <c r="E113" s="88" t="s">
        <v>1022</v>
      </c>
      <c r="F113" s="89" t="s">
        <v>1477</v>
      </c>
      <c r="G113" s="89" t="s">
        <v>25</v>
      </c>
      <c r="H113" s="89" t="s">
        <v>25</v>
      </c>
      <c r="I113" s="89" t="s">
        <v>25</v>
      </c>
      <c r="J113" s="95">
        <v>0.34</v>
      </c>
      <c r="K113" s="89"/>
      <c r="L113" s="91"/>
      <c r="M113" s="89"/>
    </row>
    <row r="114" spans="1:13" s="92" customFormat="1" x14ac:dyDescent="0.3">
      <c r="A114" s="88">
        <v>13</v>
      </c>
      <c r="B114" s="88" t="s">
        <v>884</v>
      </c>
      <c r="C114" s="89" t="s">
        <v>28</v>
      </c>
      <c r="D114" s="90" t="s">
        <v>938</v>
      </c>
      <c r="E114" s="94" t="s">
        <v>1033</v>
      </c>
      <c r="F114" s="89" t="s">
        <v>1457</v>
      </c>
      <c r="G114" s="89" t="s">
        <v>25</v>
      </c>
      <c r="H114" s="89" t="s">
        <v>25</v>
      </c>
      <c r="I114" s="89" t="s">
        <v>25</v>
      </c>
      <c r="J114" s="95">
        <v>0.34</v>
      </c>
      <c r="K114" s="89"/>
      <c r="L114" s="91"/>
      <c r="M114" s="89"/>
    </row>
    <row r="115" spans="1:13" s="92" customFormat="1" x14ac:dyDescent="0.3">
      <c r="A115" s="88">
        <v>13</v>
      </c>
      <c r="B115" s="88" t="s">
        <v>884</v>
      </c>
      <c r="C115" s="89" t="s">
        <v>28</v>
      </c>
      <c r="D115" s="90" t="s">
        <v>930</v>
      </c>
      <c r="E115" s="88" t="s">
        <v>1034</v>
      </c>
      <c r="F115" s="89" t="s">
        <v>1414</v>
      </c>
      <c r="G115" s="89" t="s">
        <v>25</v>
      </c>
      <c r="H115" s="89" t="s">
        <v>25</v>
      </c>
      <c r="I115" s="89" t="s">
        <v>25</v>
      </c>
      <c r="J115" s="95">
        <v>0.2</v>
      </c>
      <c r="K115" s="89"/>
      <c r="L115" s="91"/>
      <c r="M115" s="89"/>
    </row>
    <row r="116" spans="1:13" s="92" customFormat="1" ht="33" x14ac:dyDescent="0.3">
      <c r="A116" s="88">
        <v>14</v>
      </c>
      <c r="B116" s="88" t="s">
        <v>885</v>
      </c>
      <c r="C116" s="89" t="s">
        <v>1133</v>
      </c>
      <c r="D116" s="90" t="s">
        <v>939</v>
      </c>
      <c r="E116" s="94" t="s">
        <v>1195</v>
      </c>
      <c r="F116" s="89" t="s">
        <v>312</v>
      </c>
      <c r="G116" s="89" t="s">
        <v>25</v>
      </c>
      <c r="H116" s="89" t="s">
        <v>25</v>
      </c>
      <c r="I116" s="89" t="s">
        <v>28</v>
      </c>
      <c r="J116" s="95">
        <v>6.8285999999999998</v>
      </c>
      <c r="K116" s="89"/>
      <c r="L116" s="91">
        <v>1.03</v>
      </c>
      <c r="M116" s="89" t="s">
        <v>1196</v>
      </c>
    </row>
    <row r="117" spans="1:13" s="92" customFormat="1" x14ac:dyDescent="0.3">
      <c r="A117" s="88">
        <v>14</v>
      </c>
      <c r="B117" s="88" t="s">
        <v>885</v>
      </c>
      <c r="C117" s="89" t="s">
        <v>1133</v>
      </c>
      <c r="D117" s="90" t="s">
        <v>935</v>
      </c>
      <c r="E117" s="88" t="s">
        <v>1035</v>
      </c>
      <c r="F117" s="89" t="s">
        <v>1035</v>
      </c>
      <c r="G117" s="89" t="s">
        <v>1346</v>
      </c>
      <c r="H117" s="89" t="s">
        <v>28</v>
      </c>
      <c r="I117" s="89" t="s">
        <v>25</v>
      </c>
      <c r="J117" s="95">
        <v>4.0167999999999999</v>
      </c>
      <c r="K117" s="89"/>
      <c r="L117" s="91">
        <v>1.0569999999999999</v>
      </c>
      <c r="M117" s="89"/>
    </row>
    <row r="118" spans="1:13" s="92" customFormat="1" x14ac:dyDescent="0.3">
      <c r="A118" s="88">
        <v>14</v>
      </c>
      <c r="B118" s="88" t="s">
        <v>885</v>
      </c>
      <c r="C118" s="89" t="s">
        <v>1133</v>
      </c>
      <c r="D118" s="90" t="s">
        <v>939</v>
      </c>
      <c r="E118" s="88" t="s">
        <v>183</v>
      </c>
      <c r="F118" s="89" t="s">
        <v>329</v>
      </c>
      <c r="G118" s="89" t="s">
        <v>25</v>
      </c>
      <c r="H118" s="89" t="s">
        <v>25</v>
      </c>
      <c r="I118" s="89" t="s">
        <v>28</v>
      </c>
      <c r="J118" s="95">
        <v>6.8285999999999998</v>
      </c>
      <c r="K118" s="89"/>
      <c r="L118" s="91">
        <v>1.516</v>
      </c>
      <c r="M118" s="89" t="s">
        <v>1197</v>
      </c>
    </row>
    <row r="119" spans="1:13" s="92" customFormat="1" x14ac:dyDescent="0.3">
      <c r="A119" s="88">
        <v>14</v>
      </c>
      <c r="B119" s="88" t="s">
        <v>885</v>
      </c>
      <c r="C119" s="89" t="s">
        <v>1133</v>
      </c>
      <c r="D119" s="90" t="s">
        <v>939</v>
      </c>
      <c r="E119" s="88" t="s">
        <v>1036</v>
      </c>
      <c r="F119" s="89" t="s">
        <v>1415</v>
      </c>
      <c r="G119" s="89" t="s">
        <v>25</v>
      </c>
      <c r="H119" s="89" t="s">
        <v>25</v>
      </c>
      <c r="I119" s="89" t="s">
        <v>28</v>
      </c>
      <c r="J119" s="95">
        <v>6.8285999999999998</v>
      </c>
      <c r="K119" s="89"/>
      <c r="L119" s="91">
        <v>1.6491666666666667</v>
      </c>
      <c r="M119" s="89" t="s">
        <v>1198</v>
      </c>
    </row>
    <row r="120" spans="1:13" s="92" customFormat="1" x14ac:dyDescent="0.3">
      <c r="A120" s="88">
        <v>14</v>
      </c>
      <c r="B120" s="88" t="s">
        <v>885</v>
      </c>
      <c r="C120" s="89" t="s">
        <v>1133</v>
      </c>
      <c r="D120" s="90" t="s">
        <v>939</v>
      </c>
      <c r="E120" s="88" t="s">
        <v>1035</v>
      </c>
      <c r="F120" s="89" t="s">
        <v>1035</v>
      </c>
      <c r="G120" s="89" t="s">
        <v>1346</v>
      </c>
      <c r="H120" s="89" t="s">
        <v>28</v>
      </c>
      <c r="I120" s="89" t="s">
        <v>25</v>
      </c>
      <c r="J120" s="95">
        <v>6.8285999999999998</v>
      </c>
      <c r="K120" s="89"/>
      <c r="L120" s="91"/>
      <c r="M120" s="89"/>
    </row>
    <row r="121" spans="1:13" s="92" customFormat="1" x14ac:dyDescent="0.3">
      <c r="A121" s="88">
        <v>15</v>
      </c>
      <c r="B121" s="88" t="s">
        <v>1350</v>
      </c>
      <c r="C121" s="89" t="s">
        <v>1133</v>
      </c>
      <c r="D121" s="90" t="s">
        <v>927</v>
      </c>
      <c r="E121" s="88" t="s">
        <v>999</v>
      </c>
      <c r="F121" s="89" t="s">
        <v>1428</v>
      </c>
      <c r="G121" s="89" t="s">
        <v>25</v>
      </c>
      <c r="H121" s="89" t="s">
        <v>25</v>
      </c>
      <c r="I121" s="89" t="s">
        <v>28</v>
      </c>
      <c r="J121" s="95">
        <v>5.8685999999999998</v>
      </c>
      <c r="K121" s="89"/>
      <c r="L121" s="91">
        <v>2.3333333333333335</v>
      </c>
      <c r="M121" s="89" t="s">
        <v>1199</v>
      </c>
    </row>
    <row r="122" spans="1:13" s="92" customFormat="1" x14ac:dyDescent="0.3">
      <c r="A122" s="88">
        <v>15</v>
      </c>
      <c r="B122" s="88" t="s">
        <v>1350</v>
      </c>
      <c r="C122" s="89" t="s">
        <v>1133</v>
      </c>
      <c r="D122" s="90" t="s">
        <v>927</v>
      </c>
      <c r="E122" s="88" t="s">
        <v>1037</v>
      </c>
      <c r="F122" s="89" t="s">
        <v>376</v>
      </c>
      <c r="G122" s="89" t="s">
        <v>25</v>
      </c>
      <c r="H122" s="89" t="s">
        <v>25</v>
      </c>
      <c r="I122" s="89" t="s">
        <v>28</v>
      </c>
      <c r="J122" s="95">
        <v>5.8685999999999998</v>
      </c>
      <c r="K122" s="89"/>
      <c r="L122" s="91">
        <v>2.4642857142857144</v>
      </c>
      <c r="M122" s="89" t="s">
        <v>1200</v>
      </c>
    </row>
    <row r="123" spans="1:13" s="92" customFormat="1" x14ac:dyDescent="0.3">
      <c r="A123" s="88">
        <v>15</v>
      </c>
      <c r="B123" s="88" t="s">
        <v>886</v>
      </c>
      <c r="C123" s="89" t="s">
        <v>1133</v>
      </c>
      <c r="D123" s="90" t="s">
        <v>927</v>
      </c>
      <c r="E123" s="88" t="s">
        <v>994</v>
      </c>
      <c r="F123" s="89" t="s">
        <v>339</v>
      </c>
      <c r="G123" s="89" t="s">
        <v>1346</v>
      </c>
      <c r="H123" s="89" t="s">
        <v>28</v>
      </c>
      <c r="I123" s="89" t="s">
        <v>25</v>
      </c>
      <c r="J123" s="95">
        <v>5.8685999999999998</v>
      </c>
      <c r="K123" s="89"/>
      <c r="L123" s="91">
        <v>5.9279999999999999</v>
      </c>
      <c r="M123" s="89"/>
    </row>
    <row r="124" spans="1:13" s="92" customFormat="1" x14ac:dyDescent="0.3">
      <c r="A124" s="88">
        <v>16</v>
      </c>
      <c r="B124" s="88" t="s">
        <v>1352</v>
      </c>
      <c r="C124" s="89" t="s">
        <v>1133</v>
      </c>
      <c r="D124" s="90" t="s">
        <v>933</v>
      </c>
      <c r="E124" s="88" t="s">
        <v>1038</v>
      </c>
      <c r="F124" s="89" t="s">
        <v>1416</v>
      </c>
      <c r="G124" s="89" t="s">
        <v>25</v>
      </c>
      <c r="H124" s="89" t="s">
        <v>25</v>
      </c>
      <c r="I124" s="89" t="s">
        <v>28</v>
      </c>
      <c r="J124" s="95">
        <v>5.8685999999999998</v>
      </c>
      <c r="K124" s="89"/>
      <c r="L124" s="91">
        <v>0.17366666666666666</v>
      </c>
      <c r="M124" s="89" t="s">
        <v>1201</v>
      </c>
    </row>
    <row r="125" spans="1:13" s="92" customFormat="1" x14ac:dyDescent="0.3">
      <c r="A125" s="88">
        <v>16</v>
      </c>
      <c r="B125" s="88" t="s">
        <v>1351</v>
      </c>
      <c r="C125" s="89" t="s">
        <v>1133</v>
      </c>
      <c r="D125" s="90" t="s">
        <v>933</v>
      </c>
      <c r="E125" s="88" t="s">
        <v>1039</v>
      </c>
      <c r="F125" s="89" t="s">
        <v>1495</v>
      </c>
      <c r="G125" s="89" t="s">
        <v>25</v>
      </c>
      <c r="H125" s="89" t="s">
        <v>25</v>
      </c>
      <c r="I125" s="89" t="s">
        <v>28</v>
      </c>
      <c r="J125" s="95">
        <v>5.8685999999999998</v>
      </c>
      <c r="K125" s="89"/>
      <c r="L125" s="91">
        <v>0.33</v>
      </c>
      <c r="M125" s="89" t="s">
        <v>1202</v>
      </c>
    </row>
    <row r="126" spans="1:13" s="92" customFormat="1" x14ac:dyDescent="0.3">
      <c r="A126" s="88">
        <v>16</v>
      </c>
      <c r="B126" s="88" t="s">
        <v>1351</v>
      </c>
      <c r="C126" s="89" t="s">
        <v>1133</v>
      </c>
      <c r="D126" s="90" t="s">
        <v>933</v>
      </c>
      <c r="E126" s="88" t="s">
        <v>999</v>
      </c>
      <c r="F126" s="89" t="s">
        <v>1428</v>
      </c>
      <c r="G126" s="89" t="s">
        <v>25</v>
      </c>
      <c r="H126" s="89" t="s">
        <v>25</v>
      </c>
      <c r="I126" s="89" t="s">
        <v>28</v>
      </c>
      <c r="J126" s="95">
        <v>5.8685999999999998</v>
      </c>
      <c r="K126" s="89"/>
      <c r="L126" s="91">
        <v>0.35</v>
      </c>
      <c r="M126" s="89" t="s">
        <v>1203</v>
      </c>
    </row>
    <row r="127" spans="1:13" s="92" customFormat="1" x14ac:dyDescent="0.3">
      <c r="A127" s="88">
        <v>16</v>
      </c>
      <c r="B127" s="88" t="s">
        <v>1351</v>
      </c>
      <c r="C127" s="89" t="s">
        <v>1133</v>
      </c>
      <c r="D127" s="90" t="s">
        <v>933</v>
      </c>
      <c r="E127" s="88" t="s">
        <v>202</v>
      </c>
      <c r="F127" s="89" t="s">
        <v>335</v>
      </c>
      <c r="G127" s="89" t="s">
        <v>25</v>
      </c>
      <c r="H127" s="89" t="s">
        <v>25</v>
      </c>
      <c r="I127" s="89" t="s">
        <v>28</v>
      </c>
      <c r="J127" s="95">
        <v>5.8685999999999998</v>
      </c>
      <c r="K127" s="89"/>
      <c r="L127" s="91">
        <v>0.44000000000000006</v>
      </c>
      <c r="M127" s="89" t="s">
        <v>1205</v>
      </c>
    </row>
    <row r="128" spans="1:13" s="92" customFormat="1" x14ac:dyDescent="0.3">
      <c r="A128" s="88">
        <v>16</v>
      </c>
      <c r="B128" s="88" t="s">
        <v>1351</v>
      </c>
      <c r="C128" s="89" t="s">
        <v>1133</v>
      </c>
      <c r="D128" s="90" t="s">
        <v>933</v>
      </c>
      <c r="E128" s="88" t="s">
        <v>174</v>
      </c>
      <c r="F128" s="89" t="s">
        <v>325</v>
      </c>
      <c r="G128" s="89" t="s">
        <v>25</v>
      </c>
      <c r="H128" s="89" t="s">
        <v>25</v>
      </c>
      <c r="I128" s="89" t="s">
        <v>28</v>
      </c>
      <c r="J128" s="95">
        <v>5.8685999999999998</v>
      </c>
      <c r="K128" s="89"/>
      <c r="L128" s="91">
        <v>0.59800000000000009</v>
      </c>
      <c r="M128" s="89" t="s">
        <v>1206</v>
      </c>
    </row>
    <row r="129" spans="1:13" s="92" customFormat="1" x14ac:dyDescent="0.3">
      <c r="A129" s="88">
        <v>16</v>
      </c>
      <c r="B129" s="88" t="s">
        <v>886</v>
      </c>
      <c r="C129" s="89" t="s">
        <v>1133</v>
      </c>
      <c r="D129" s="90" t="s">
        <v>933</v>
      </c>
      <c r="E129" s="88" t="s">
        <v>1037</v>
      </c>
      <c r="F129" s="89" t="s">
        <v>376</v>
      </c>
      <c r="G129" s="89" t="s">
        <v>25</v>
      </c>
      <c r="H129" s="89" t="s">
        <v>25</v>
      </c>
      <c r="I129" s="89" t="s">
        <v>25</v>
      </c>
      <c r="J129" s="95">
        <v>5.8685999999999998</v>
      </c>
      <c r="K129" s="89"/>
      <c r="L129" s="91">
        <v>0.79300000000000004</v>
      </c>
      <c r="M129" s="89"/>
    </row>
    <row r="130" spans="1:13" s="92" customFormat="1" x14ac:dyDescent="0.3">
      <c r="A130" s="88">
        <v>16</v>
      </c>
      <c r="B130" s="88" t="s">
        <v>886</v>
      </c>
      <c r="C130" s="89" t="s">
        <v>1133</v>
      </c>
      <c r="D130" s="90" t="s">
        <v>933</v>
      </c>
      <c r="E130" s="88" t="s">
        <v>994</v>
      </c>
      <c r="F130" s="89" t="s">
        <v>339</v>
      </c>
      <c r="G130" s="89" t="s">
        <v>1346</v>
      </c>
      <c r="H130" s="89" t="s">
        <v>28</v>
      </c>
      <c r="I130" s="89" t="s">
        <v>25</v>
      </c>
      <c r="J130" s="95">
        <v>5.8685999999999998</v>
      </c>
      <c r="K130" s="89"/>
      <c r="L130" s="91">
        <v>5.5439999999999996</v>
      </c>
      <c r="M130" s="89"/>
    </row>
    <row r="131" spans="1:13" s="92" customFormat="1" x14ac:dyDescent="0.3">
      <c r="A131" s="88">
        <v>16</v>
      </c>
      <c r="B131" s="88" t="s">
        <v>1351</v>
      </c>
      <c r="C131" s="89" t="s">
        <v>1133</v>
      </c>
      <c r="D131" s="90" t="s">
        <v>933</v>
      </c>
      <c r="E131" s="88" t="s">
        <v>110</v>
      </c>
      <c r="F131" s="89" t="s">
        <v>308</v>
      </c>
      <c r="G131" s="89" t="s">
        <v>25</v>
      </c>
      <c r="H131" s="89" t="s">
        <v>25</v>
      </c>
      <c r="I131" s="89" t="s">
        <v>28</v>
      </c>
      <c r="J131" s="95">
        <v>5.8685999999999998</v>
      </c>
      <c r="K131" s="89"/>
      <c r="L131" s="91">
        <v>0.38600000000000001</v>
      </c>
      <c r="M131" s="89" t="s">
        <v>1204</v>
      </c>
    </row>
    <row r="132" spans="1:13" s="92" customFormat="1" x14ac:dyDescent="0.3">
      <c r="A132" s="88">
        <v>17</v>
      </c>
      <c r="B132" s="88" t="s">
        <v>887</v>
      </c>
      <c r="C132" s="89" t="s">
        <v>1133</v>
      </c>
      <c r="D132" s="90" t="s">
        <v>935</v>
      </c>
      <c r="E132" s="88" t="s">
        <v>971</v>
      </c>
      <c r="F132" s="89" t="s">
        <v>1385</v>
      </c>
      <c r="G132" s="89" t="s">
        <v>25</v>
      </c>
      <c r="H132" s="89" t="s">
        <v>25</v>
      </c>
      <c r="I132" s="89" t="s">
        <v>28</v>
      </c>
      <c r="J132" s="95">
        <v>7.3167999999999997</v>
      </c>
      <c r="K132" s="89"/>
      <c r="L132" s="91">
        <v>1.4214285714285713</v>
      </c>
      <c r="M132" s="89" t="s">
        <v>1207</v>
      </c>
    </row>
    <row r="133" spans="1:13" s="92" customFormat="1" x14ac:dyDescent="0.3">
      <c r="A133" s="88">
        <v>17</v>
      </c>
      <c r="B133" s="88" t="s">
        <v>887</v>
      </c>
      <c r="C133" s="89" t="s">
        <v>1133</v>
      </c>
      <c r="D133" s="90" t="s">
        <v>935</v>
      </c>
      <c r="E133" s="88" t="s">
        <v>1040</v>
      </c>
      <c r="F133" s="89" t="s">
        <v>1437</v>
      </c>
      <c r="G133" s="89" t="s">
        <v>25</v>
      </c>
      <c r="H133" s="89" t="s">
        <v>25</v>
      </c>
      <c r="I133" s="89" t="s">
        <v>28</v>
      </c>
      <c r="J133" s="95">
        <v>7.3167999999999997</v>
      </c>
      <c r="K133" s="89"/>
      <c r="L133" s="91">
        <v>2.922857142857143</v>
      </c>
      <c r="M133" s="93" t="s">
        <v>1208</v>
      </c>
    </row>
    <row r="134" spans="1:13" s="92" customFormat="1" x14ac:dyDescent="0.3">
      <c r="A134" s="88">
        <v>17</v>
      </c>
      <c r="B134" s="88" t="s">
        <v>887</v>
      </c>
      <c r="C134" s="89" t="s">
        <v>1133</v>
      </c>
      <c r="D134" s="90" t="s">
        <v>935</v>
      </c>
      <c r="E134" s="88" t="s">
        <v>977</v>
      </c>
      <c r="F134" s="89" t="s">
        <v>334</v>
      </c>
      <c r="G134" s="89" t="s">
        <v>1346</v>
      </c>
      <c r="H134" s="89" t="s">
        <v>28</v>
      </c>
      <c r="I134" s="89" t="s">
        <v>25</v>
      </c>
      <c r="J134" s="95">
        <v>7.3167999999999997</v>
      </c>
      <c r="K134" s="89"/>
      <c r="L134" s="91">
        <v>6.6769999999999996</v>
      </c>
      <c r="M134" s="89"/>
    </row>
    <row r="135" spans="1:13" s="92" customFormat="1" ht="33" x14ac:dyDescent="0.3">
      <c r="A135" s="88">
        <v>18</v>
      </c>
      <c r="B135" s="88" t="s">
        <v>888</v>
      </c>
      <c r="C135" s="89" t="s">
        <v>1133</v>
      </c>
      <c r="D135" s="90" t="s">
        <v>940</v>
      </c>
      <c r="E135" s="88" t="s">
        <v>23</v>
      </c>
      <c r="F135" s="89" t="s">
        <v>267</v>
      </c>
      <c r="G135" s="89" t="s">
        <v>25</v>
      </c>
      <c r="H135" s="89" t="s">
        <v>25</v>
      </c>
      <c r="I135" s="89" t="s">
        <v>28</v>
      </c>
      <c r="J135" s="95">
        <v>28.3474</v>
      </c>
      <c r="K135" s="89"/>
      <c r="L135" s="91">
        <v>2.0816666666666666</v>
      </c>
      <c r="M135" s="93" t="s">
        <v>1209</v>
      </c>
    </row>
    <row r="136" spans="1:13" s="92" customFormat="1" ht="33" x14ac:dyDescent="0.3">
      <c r="A136" s="88">
        <v>18</v>
      </c>
      <c r="B136" s="88" t="s">
        <v>888</v>
      </c>
      <c r="C136" s="89" t="s">
        <v>1133</v>
      </c>
      <c r="D136" s="90" t="s">
        <v>941</v>
      </c>
      <c r="E136" s="94" t="s">
        <v>1041</v>
      </c>
      <c r="F136" s="89" t="s">
        <v>521</v>
      </c>
      <c r="G136" s="89" t="s">
        <v>25</v>
      </c>
      <c r="H136" s="89" t="s">
        <v>25</v>
      </c>
      <c r="I136" s="89" t="s">
        <v>25</v>
      </c>
      <c r="J136" s="95">
        <v>48.190600000000003</v>
      </c>
      <c r="K136" s="89"/>
      <c r="L136" s="91">
        <v>44.5</v>
      </c>
      <c r="M136" s="89"/>
    </row>
    <row r="137" spans="1:13" s="92" customFormat="1" x14ac:dyDescent="0.3">
      <c r="A137" s="88">
        <v>18</v>
      </c>
      <c r="B137" s="88" t="s">
        <v>888</v>
      </c>
      <c r="C137" s="89" t="s">
        <v>1133</v>
      </c>
      <c r="D137" s="90" t="s">
        <v>929</v>
      </c>
      <c r="E137" s="94" t="s">
        <v>1042</v>
      </c>
      <c r="F137" s="89" t="s">
        <v>1498</v>
      </c>
      <c r="G137" s="89" t="s">
        <v>25</v>
      </c>
      <c r="H137" s="89" t="s">
        <v>25</v>
      </c>
      <c r="I137" s="89" t="s">
        <v>25</v>
      </c>
      <c r="J137" s="95">
        <v>81.924000000000007</v>
      </c>
      <c r="K137" s="89"/>
      <c r="L137" s="91">
        <v>51.9</v>
      </c>
      <c r="M137" s="89"/>
    </row>
    <row r="138" spans="1:13" s="92" customFormat="1" x14ac:dyDescent="0.3">
      <c r="A138" s="88">
        <v>18</v>
      </c>
      <c r="B138" s="88" t="s">
        <v>889</v>
      </c>
      <c r="C138" s="89" t="s">
        <v>1133</v>
      </c>
      <c r="D138" s="90" t="s">
        <v>941</v>
      </c>
      <c r="E138" s="88" t="s">
        <v>1043</v>
      </c>
      <c r="F138" s="89" t="s">
        <v>295</v>
      </c>
      <c r="G138" s="89" t="s">
        <v>1346</v>
      </c>
      <c r="H138" s="89" t="s">
        <v>28</v>
      </c>
      <c r="I138" s="89" t="s">
        <v>25</v>
      </c>
      <c r="J138" s="95">
        <v>48.190600000000003</v>
      </c>
      <c r="K138" s="89"/>
      <c r="L138" s="91">
        <v>58.73</v>
      </c>
      <c r="M138" s="89"/>
    </row>
    <row r="139" spans="1:13" s="92" customFormat="1" x14ac:dyDescent="0.3">
      <c r="A139" s="88">
        <v>18</v>
      </c>
      <c r="B139" s="88" t="s">
        <v>888</v>
      </c>
      <c r="C139" s="89" t="s">
        <v>1133</v>
      </c>
      <c r="D139" s="90" t="s">
        <v>940</v>
      </c>
      <c r="E139" s="88" t="s">
        <v>1044</v>
      </c>
      <c r="F139" s="89" t="s">
        <v>521</v>
      </c>
      <c r="G139" s="89" t="s">
        <v>25</v>
      </c>
      <c r="H139" s="89" t="s">
        <v>25</v>
      </c>
      <c r="I139" s="89" t="s">
        <v>25</v>
      </c>
      <c r="J139" s="95">
        <v>28.3474</v>
      </c>
      <c r="K139" s="89"/>
      <c r="L139" s="91"/>
      <c r="M139" s="89"/>
    </row>
    <row r="140" spans="1:13" s="92" customFormat="1" ht="33" x14ac:dyDescent="0.3">
      <c r="A140" s="88">
        <v>18</v>
      </c>
      <c r="B140" s="88" t="s">
        <v>889</v>
      </c>
      <c r="C140" s="89" t="s">
        <v>1133</v>
      </c>
      <c r="D140" s="90" t="s">
        <v>929</v>
      </c>
      <c r="E140" s="94" t="s">
        <v>1045</v>
      </c>
      <c r="F140" s="89" t="s">
        <v>521</v>
      </c>
      <c r="G140" s="89" t="s">
        <v>25</v>
      </c>
      <c r="H140" s="89" t="s">
        <v>25</v>
      </c>
      <c r="I140" s="89" t="s">
        <v>25</v>
      </c>
      <c r="J140" s="95">
        <v>81.924000000000007</v>
      </c>
      <c r="K140" s="89"/>
      <c r="L140" s="91"/>
      <c r="M140" s="89"/>
    </row>
    <row r="141" spans="1:13" s="92" customFormat="1" x14ac:dyDescent="0.3">
      <c r="A141" s="88">
        <v>18</v>
      </c>
      <c r="B141" s="88" t="s">
        <v>888</v>
      </c>
      <c r="C141" s="89" t="s">
        <v>1133</v>
      </c>
      <c r="D141" s="90" t="s">
        <v>940</v>
      </c>
      <c r="E141" s="88" t="s">
        <v>1043</v>
      </c>
      <c r="F141" s="89" t="s">
        <v>295</v>
      </c>
      <c r="G141" s="89" t="s">
        <v>1346</v>
      </c>
      <c r="H141" s="89" t="s">
        <v>28</v>
      </c>
      <c r="I141" s="89" t="s">
        <v>25</v>
      </c>
      <c r="J141" s="95">
        <v>28.3474</v>
      </c>
      <c r="K141" s="89"/>
      <c r="L141" s="91"/>
      <c r="M141" s="89"/>
    </row>
    <row r="142" spans="1:13" s="92" customFormat="1" x14ac:dyDescent="0.3">
      <c r="A142" s="88">
        <v>18</v>
      </c>
      <c r="B142" s="88" t="s">
        <v>889</v>
      </c>
      <c r="C142" s="89" t="s">
        <v>1133</v>
      </c>
      <c r="D142" s="90" t="s">
        <v>929</v>
      </c>
      <c r="E142" s="88" t="s">
        <v>1043</v>
      </c>
      <c r="F142" s="89" t="s">
        <v>295</v>
      </c>
      <c r="G142" s="89" t="s">
        <v>1346</v>
      </c>
      <c r="H142" s="89" t="s">
        <v>28</v>
      </c>
      <c r="I142" s="89" t="s">
        <v>25</v>
      </c>
      <c r="J142" s="95">
        <v>81.924000000000007</v>
      </c>
      <c r="K142" s="89"/>
      <c r="L142" s="91"/>
      <c r="M142" s="89"/>
    </row>
    <row r="143" spans="1:13" s="92" customFormat="1" x14ac:dyDescent="0.3">
      <c r="A143" s="88">
        <v>19</v>
      </c>
      <c r="B143" s="88" t="s">
        <v>890</v>
      </c>
      <c r="C143" s="89" t="s">
        <v>1133</v>
      </c>
      <c r="D143" s="90" t="s">
        <v>942</v>
      </c>
      <c r="E143" s="88" t="s">
        <v>1046</v>
      </c>
      <c r="F143" s="89" t="s">
        <v>307</v>
      </c>
      <c r="G143" s="89" t="s">
        <v>1346</v>
      </c>
      <c r="H143" s="89" t="s">
        <v>28</v>
      </c>
      <c r="I143" s="89" t="s">
        <v>28</v>
      </c>
      <c r="J143" s="95">
        <v>0.67989999999999995</v>
      </c>
      <c r="K143" s="89"/>
      <c r="L143" s="91">
        <v>0.1595</v>
      </c>
      <c r="M143" s="89" t="s">
        <v>1210</v>
      </c>
    </row>
    <row r="144" spans="1:13" s="92" customFormat="1" x14ac:dyDescent="0.3">
      <c r="A144" s="88">
        <v>19</v>
      </c>
      <c r="B144" s="88" t="s">
        <v>890</v>
      </c>
      <c r="C144" s="89" t="s">
        <v>1133</v>
      </c>
      <c r="D144" s="90" t="s">
        <v>942</v>
      </c>
      <c r="E144" s="88" t="s">
        <v>963</v>
      </c>
      <c r="F144" s="89" t="s">
        <v>1369</v>
      </c>
      <c r="G144" s="89" t="s">
        <v>25</v>
      </c>
      <c r="H144" s="89" t="s">
        <v>25</v>
      </c>
      <c r="I144" s="89" t="s">
        <v>28</v>
      </c>
      <c r="J144" s="95">
        <v>0.67989999999999995</v>
      </c>
      <c r="K144" s="89"/>
      <c r="L144" s="91">
        <v>0.17645833333333336</v>
      </c>
      <c r="M144" s="89" t="s">
        <v>1211</v>
      </c>
    </row>
    <row r="145" spans="1:13" s="92" customFormat="1" ht="33" x14ac:dyDescent="0.3">
      <c r="A145" s="88">
        <v>19</v>
      </c>
      <c r="B145" s="88" t="s">
        <v>890</v>
      </c>
      <c r="C145" s="89" t="s">
        <v>1133</v>
      </c>
      <c r="D145" s="90" t="s">
        <v>942</v>
      </c>
      <c r="E145" s="94" t="s">
        <v>1047</v>
      </c>
      <c r="F145" s="89" t="s">
        <v>376</v>
      </c>
      <c r="G145" s="89" t="s">
        <v>25</v>
      </c>
      <c r="H145" s="89" t="s">
        <v>25</v>
      </c>
      <c r="I145" s="89" t="s">
        <v>25</v>
      </c>
      <c r="J145" s="95">
        <v>0.67989999999999995</v>
      </c>
      <c r="K145" s="89"/>
      <c r="L145" s="91">
        <v>0.22600000000000001</v>
      </c>
      <c r="M145" s="89"/>
    </row>
    <row r="146" spans="1:13" s="92" customFormat="1" x14ac:dyDescent="0.3">
      <c r="A146" s="88">
        <v>20</v>
      </c>
      <c r="B146" s="88" t="s">
        <v>891</v>
      </c>
      <c r="C146" s="89" t="s">
        <v>1133</v>
      </c>
      <c r="D146" s="90" t="s">
        <v>938</v>
      </c>
      <c r="E146" s="88" t="s">
        <v>23</v>
      </c>
      <c r="F146" s="89" t="s">
        <v>267</v>
      </c>
      <c r="G146" s="89" t="s">
        <v>25</v>
      </c>
      <c r="H146" s="89" t="s">
        <v>25</v>
      </c>
      <c r="I146" s="89" t="s">
        <v>28</v>
      </c>
      <c r="J146" s="95">
        <v>7.6666999999999996</v>
      </c>
      <c r="K146" s="89"/>
      <c r="L146" s="91">
        <v>2.3000000000000003</v>
      </c>
      <c r="M146" s="89" t="s">
        <v>1212</v>
      </c>
    </row>
    <row r="147" spans="1:13" s="92" customFormat="1" x14ac:dyDescent="0.3">
      <c r="A147" s="88">
        <v>20</v>
      </c>
      <c r="B147" s="88" t="s">
        <v>891</v>
      </c>
      <c r="C147" s="89" t="s">
        <v>1133</v>
      </c>
      <c r="D147" s="90" t="s">
        <v>938</v>
      </c>
      <c r="E147" s="88" t="s">
        <v>974</v>
      </c>
      <c r="F147" s="89" t="s">
        <v>329</v>
      </c>
      <c r="G147" s="89" t="s">
        <v>25</v>
      </c>
      <c r="H147" s="89" t="s">
        <v>25</v>
      </c>
      <c r="I147" s="89" t="s">
        <v>28</v>
      </c>
      <c r="J147" s="95">
        <v>7.6666999999999996</v>
      </c>
      <c r="K147" s="89"/>
      <c r="L147" s="91">
        <v>3.3791666666666664</v>
      </c>
      <c r="M147" s="89" t="s">
        <v>1213</v>
      </c>
    </row>
    <row r="148" spans="1:13" s="92" customFormat="1" x14ac:dyDescent="0.3">
      <c r="A148" s="88">
        <v>20</v>
      </c>
      <c r="B148" s="88" t="s">
        <v>891</v>
      </c>
      <c r="C148" s="89" t="s">
        <v>1133</v>
      </c>
      <c r="D148" s="90" t="s">
        <v>938</v>
      </c>
      <c r="E148" s="88" t="s">
        <v>1048</v>
      </c>
      <c r="F148" s="89" t="s">
        <v>1502</v>
      </c>
      <c r="G148" s="89" t="s">
        <v>1346</v>
      </c>
      <c r="H148" s="89" t="s">
        <v>28</v>
      </c>
      <c r="I148" s="89" t="s">
        <v>25</v>
      </c>
      <c r="J148" s="95">
        <v>7.6666999999999996</v>
      </c>
      <c r="K148" s="89"/>
      <c r="L148" s="91">
        <v>24.832999999999998</v>
      </c>
      <c r="M148" s="89"/>
    </row>
    <row r="149" spans="1:13" s="92" customFormat="1" x14ac:dyDescent="0.3">
      <c r="A149" s="88">
        <v>20</v>
      </c>
      <c r="B149" s="88" t="s">
        <v>891</v>
      </c>
      <c r="C149" s="89" t="s">
        <v>1133</v>
      </c>
      <c r="D149" s="90" t="s">
        <v>571</v>
      </c>
      <c r="E149" s="88" t="s">
        <v>23</v>
      </c>
      <c r="F149" s="89" t="s">
        <v>267</v>
      </c>
      <c r="G149" s="89" t="s">
        <v>25</v>
      </c>
      <c r="H149" s="89" t="s">
        <v>25</v>
      </c>
      <c r="I149" s="89" t="s">
        <v>25</v>
      </c>
      <c r="J149" s="95">
        <v>3.0501999999999998</v>
      </c>
      <c r="K149" s="89"/>
      <c r="L149" s="91"/>
      <c r="M149" s="89"/>
    </row>
    <row r="150" spans="1:13" s="92" customFormat="1" x14ac:dyDescent="0.3">
      <c r="A150" s="88">
        <v>20</v>
      </c>
      <c r="B150" s="88" t="s">
        <v>891</v>
      </c>
      <c r="C150" s="89" t="s">
        <v>1133</v>
      </c>
      <c r="D150" s="90" t="s">
        <v>571</v>
      </c>
      <c r="E150" s="88" t="s">
        <v>183</v>
      </c>
      <c r="F150" s="89" t="s">
        <v>329</v>
      </c>
      <c r="G150" s="89" t="s">
        <v>25</v>
      </c>
      <c r="H150" s="89" t="s">
        <v>25</v>
      </c>
      <c r="I150" s="89" t="s">
        <v>25</v>
      </c>
      <c r="J150" s="95">
        <v>3.0501999999999998</v>
      </c>
      <c r="K150" s="89"/>
      <c r="L150" s="91"/>
      <c r="M150" s="89"/>
    </row>
    <row r="151" spans="1:13" s="92" customFormat="1" x14ac:dyDescent="0.3">
      <c r="A151" s="88">
        <v>21</v>
      </c>
      <c r="B151" s="88" t="s">
        <v>892</v>
      </c>
      <c r="C151" s="89" t="s">
        <v>1133</v>
      </c>
      <c r="D151" s="90" t="s">
        <v>940</v>
      </c>
      <c r="E151" s="88" t="s">
        <v>1014</v>
      </c>
      <c r="F151" s="89" t="s">
        <v>1463</v>
      </c>
      <c r="G151" s="89" t="s">
        <v>25</v>
      </c>
      <c r="H151" s="89" t="s">
        <v>25</v>
      </c>
      <c r="I151" s="89" t="s">
        <v>28</v>
      </c>
      <c r="J151" s="95">
        <v>0.34</v>
      </c>
      <c r="K151" s="89"/>
      <c r="L151" s="91">
        <v>1.4166666666666666E-2</v>
      </c>
      <c r="M151" s="89" t="s">
        <v>1214</v>
      </c>
    </row>
    <row r="152" spans="1:13" s="92" customFormat="1" x14ac:dyDescent="0.3">
      <c r="A152" s="88">
        <v>21</v>
      </c>
      <c r="B152" s="88" t="s">
        <v>892</v>
      </c>
      <c r="C152" s="89" t="s">
        <v>1133</v>
      </c>
      <c r="D152" s="90" t="s">
        <v>940</v>
      </c>
      <c r="E152" s="88" t="s">
        <v>88</v>
      </c>
      <c r="F152" s="89" t="s">
        <v>300</v>
      </c>
      <c r="G152" s="89" t="s">
        <v>25</v>
      </c>
      <c r="H152" s="89" t="s">
        <v>25</v>
      </c>
      <c r="I152" s="89" t="s">
        <v>28</v>
      </c>
      <c r="J152" s="95">
        <v>0.34</v>
      </c>
      <c r="K152" s="89"/>
      <c r="L152" s="91">
        <v>1.7899999999999999E-2</v>
      </c>
      <c r="M152" s="89" t="s">
        <v>1215</v>
      </c>
    </row>
    <row r="153" spans="1:13" s="92" customFormat="1" x14ac:dyDescent="0.3">
      <c r="A153" s="88">
        <v>21</v>
      </c>
      <c r="B153" s="88" t="s">
        <v>892</v>
      </c>
      <c r="C153" s="89" t="s">
        <v>1133</v>
      </c>
      <c r="D153" s="90" t="s">
        <v>943</v>
      </c>
      <c r="E153" s="88" t="s">
        <v>1049</v>
      </c>
      <c r="F153" s="89" t="s">
        <v>1504</v>
      </c>
      <c r="G153" s="89" t="s">
        <v>25</v>
      </c>
      <c r="H153" s="89" t="s">
        <v>25</v>
      </c>
      <c r="I153" s="89" t="s">
        <v>25</v>
      </c>
      <c r="J153" s="95">
        <v>0.2</v>
      </c>
      <c r="K153" s="89"/>
      <c r="L153" s="91">
        <v>0.02</v>
      </c>
      <c r="M153" s="89"/>
    </row>
    <row r="154" spans="1:13" s="92" customFormat="1" x14ac:dyDescent="0.3">
      <c r="A154" s="88">
        <v>21</v>
      </c>
      <c r="B154" s="88" t="s">
        <v>892</v>
      </c>
      <c r="C154" s="89" t="s">
        <v>1133</v>
      </c>
      <c r="D154" s="90" t="s">
        <v>943</v>
      </c>
      <c r="E154" s="88" t="s">
        <v>1050</v>
      </c>
      <c r="F154" s="89" t="s">
        <v>1506</v>
      </c>
      <c r="G154" s="89" t="s">
        <v>25</v>
      </c>
      <c r="H154" s="89" t="s">
        <v>25</v>
      </c>
      <c r="I154" s="89" t="s">
        <v>25</v>
      </c>
      <c r="J154" s="95">
        <v>0.2</v>
      </c>
      <c r="K154" s="89"/>
      <c r="L154" s="91">
        <v>2.1000000000000001E-2</v>
      </c>
      <c r="M154" s="89"/>
    </row>
    <row r="155" spans="1:13" s="92" customFormat="1" x14ac:dyDescent="0.3">
      <c r="A155" s="88">
        <v>21</v>
      </c>
      <c r="B155" s="88" t="s">
        <v>892</v>
      </c>
      <c r="C155" s="89" t="s">
        <v>1133</v>
      </c>
      <c r="D155" s="90" t="s">
        <v>940</v>
      </c>
      <c r="E155" s="88" t="s">
        <v>1051</v>
      </c>
      <c r="F155" s="89" t="s">
        <v>366</v>
      </c>
      <c r="G155" s="89" t="s">
        <v>25</v>
      </c>
      <c r="H155" s="89" t="s">
        <v>25</v>
      </c>
      <c r="I155" s="89" t="s">
        <v>28</v>
      </c>
      <c r="J155" s="95">
        <v>0.34</v>
      </c>
      <c r="K155" s="89"/>
      <c r="L155" s="91">
        <v>2.18E-2</v>
      </c>
      <c r="M155" s="89" t="s">
        <v>1217</v>
      </c>
    </row>
    <row r="156" spans="1:13" s="92" customFormat="1" x14ac:dyDescent="0.3">
      <c r="A156" s="88">
        <v>21</v>
      </c>
      <c r="B156" s="88" t="s">
        <v>892</v>
      </c>
      <c r="C156" s="89" t="s">
        <v>1133</v>
      </c>
      <c r="D156" s="90" t="s">
        <v>940</v>
      </c>
      <c r="E156" s="88" t="s">
        <v>1017</v>
      </c>
      <c r="F156" s="89" t="s">
        <v>1413</v>
      </c>
      <c r="G156" s="89" t="s">
        <v>25</v>
      </c>
      <c r="H156" s="89" t="s">
        <v>25</v>
      </c>
      <c r="I156" s="89" t="s">
        <v>28</v>
      </c>
      <c r="J156" s="95">
        <v>0.34</v>
      </c>
      <c r="K156" s="89"/>
      <c r="L156" s="91">
        <v>2.3E-2</v>
      </c>
      <c r="M156" s="89" t="s">
        <v>1218</v>
      </c>
    </row>
    <row r="157" spans="1:13" s="92" customFormat="1" x14ac:dyDescent="0.3">
      <c r="A157" s="88">
        <v>21</v>
      </c>
      <c r="B157" s="88" t="s">
        <v>892</v>
      </c>
      <c r="C157" s="89" t="s">
        <v>1133</v>
      </c>
      <c r="D157" s="90" t="s">
        <v>940</v>
      </c>
      <c r="E157" s="88" t="s">
        <v>55</v>
      </c>
      <c r="F157" s="89" t="s">
        <v>273</v>
      </c>
      <c r="G157" s="89" t="s">
        <v>25</v>
      </c>
      <c r="H157" s="89" t="s">
        <v>25</v>
      </c>
      <c r="I157" s="89" t="s">
        <v>28</v>
      </c>
      <c r="J157" s="95">
        <v>0.34</v>
      </c>
      <c r="K157" s="89"/>
      <c r="L157" s="91">
        <v>2.7200000000000002E-2</v>
      </c>
      <c r="M157" s="89" t="s">
        <v>1219</v>
      </c>
    </row>
    <row r="158" spans="1:13" s="92" customFormat="1" x14ac:dyDescent="0.3">
      <c r="A158" s="88">
        <v>21</v>
      </c>
      <c r="B158" s="88" t="s">
        <v>892</v>
      </c>
      <c r="C158" s="89" t="s">
        <v>1133</v>
      </c>
      <c r="D158" s="90" t="s">
        <v>940</v>
      </c>
      <c r="E158" s="88" t="s">
        <v>126</v>
      </c>
      <c r="F158" s="89" t="s">
        <v>310</v>
      </c>
      <c r="G158" s="89" t="s">
        <v>25</v>
      </c>
      <c r="H158" s="89" t="s">
        <v>25</v>
      </c>
      <c r="I158" s="89" t="s">
        <v>28</v>
      </c>
      <c r="J158" s="95">
        <v>0.34</v>
      </c>
      <c r="K158" s="89"/>
      <c r="L158" s="91">
        <v>2.9100000000000001E-2</v>
      </c>
      <c r="M158" s="89" t="s">
        <v>1220</v>
      </c>
    </row>
    <row r="159" spans="1:13" s="92" customFormat="1" x14ac:dyDescent="0.3">
      <c r="A159" s="88">
        <v>21</v>
      </c>
      <c r="B159" s="88" t="s">
        <v>892</v>
      </c>
      <c r="C159" s="89" t="s">
        <v>1133</v>
      </c>
      <c r="D159" s="90" t="s">
        <v>940</v>
      </c>
      <c r="E159" s="88" t="s">
        <v>1052</v>
      </c>
      <c r="F159" s="89" t="s">
        <v>1417</v>
      </c>
      <c r="G159" s="89" t="s">
        <v>25</v>
      </c>
      <c r="H159" s="89" t="s">
        <v>25</v>
      </c>
      <c r="I159" s="89" t="s">
        <v>28</v>
      </c>
      <c r="J159" s="95">
        <v>0.34</v>
      </c>
      <c r="K159" s="89"/>
      <c r="L159" s="91">
        <v>0.03</v>
      </c>
      <c r="M159" s="89" t="s">
        <v>1221</v>
      </c>
    </row>
    <row r="160" spans="1:13" s="92" customFormat="1" x14ac:dyDescent="0.3">
      <c r="A160" s="88">
        <v>21</v>
      </c>
      <c r="B160" s="88" t="s">
        <v>892</v>
      </c>
      <c r="C160" s="89" t="s">
        <v>1133</v>
      </c>
      <c r="D160" s="90" t="s">
        <v>940</v>
      </c>
      <c r="E160" s="88" t="s">
        <v>978</v>
      </c>
      <c r="F160" s="89" t="s">
        <v>210</v>
      </c>
      <c r="G160" s="89" t="s">
        <v>25</v>
      </c>
      <c r="H160" s="89" t="s">
        <v>25</v>
      </c>
      <c r="I160" s="89" t="s">
        <v>25</v>
      </c>
      <c r="J160" s="95">
        <v>0.34</v>
      </c>
      <c r="K160" s="89"/>
      <c r="L160" s="91">
        <v>4.2000000000000003E-2</v>
      </c>
      <c r="M160" s="89"/>
    </row>
    <row r="161" spans="1:13" s="92" customFormat="1" x14ac:dyDescent="0.3">
      <c r="A161" s="88">
        <v>21</v>
      </c>
      <c r="B161" s="88" t="s">
        <v>892</v>
      </c>
      <c r="C161" s="89" t="s">
        <v>1133</v>
      </c>
      <c r="D161" s="90" t="s">
        <v>940</v>
      </c>
      <c r="E161" s="88" t="s">
        <v>1053</v>
      </c>
      <c r="F161" s="89" t="s">
        <v>1509</v>
      </c>
      <c r="G161" s="89" t="s">
        <v>25</v>
      </c>
      <c r="H161" s="89" t="s">
        <v>25</v>
      </c>
      <c r="I161" s="89" t="s">
        <v>28</v>
      </c>
      <c r="J161" s="95">
        <v>0.34</v>
      </c>
      <c r="K161" s="89"/>
      <c r="L161" s="91">
        <v>1.8000000000000002E-2</v>
      </c>
      <c r="M161" s="89" t="s">
        <v>1216</v>
      </c>
    </row>
    <row r="162" spans="1:13" s="92" customFormat="1" x14ac:dyDescent="0.3">
      <c r="A162" s="88">
        <v>21</v>
      </c>
      <c r="B162" s="88" t="s">
        <v>892</v>
      </c>
      <c r="C162" s="89" t="s">
        <v>1133</v>
      </c>
      <c r="D162" s="90" t="s">
        <v>940</v>
      </c>
      <c r="E162" s="88" t="s">
        <v>1032</v>
      </c>
      <c r="F162" s="89" t="s">
        <v>1492</v>
      </c>
      <c r="G162" s="89" t="s">
        <v>25</v>
      </c>
      <c r="H162" s="89" t="s">
        <v>25</v>
      </c>
      <c r="I162" s="89" t="s">
        <v>25</v>
      </c>
      <c r="J162" s="95">
        <v>0.34</v>
      </c>
      <c r="K162" s="89"/>
      <c r="L162" s="91"/>
      <c r="M162" s="89"/>
    </row>
    <row r="163" spans="1:13" s="92" customFormat="1" x14ac:dyDescent="0.3">
      <c r="A163" s="88">
        <v>21</v>
      </c>
      <c r="B163" s="88" t="s">
        <v>892</v>
      </c>
      <c r="C163" s="89" t="s">
        <v>1133</v>
      </c>
      <c r="D163" s="90" t="s">
        <v>943</v>
      </c>
      <c r="E163" s="88" t="s">
        <v>1052</v>
      </c>
      <c r="F163" s="89" t="s">
        <v>1417</v>
      </c>
      <c r="G163" s="89" t="s">
        <v>25</v>
      </c>
      <c r="H163" s="89" t="s">
        <v>25</v>
      </c>
      <c r="I163" s="89" t="s">
        <v>25</v>
      </c>
      <c r="J163" s="95">
        <v>0.2</v>
      </c>
      <c r="K163" s="89"/>
      <c r="L163" s="91"/>
      <c r="M163" s="89"/>
    </row>
    <row r="164" spans="1:13" s="92" customFormat="1" x14ac:dyDescent="0.3">
      <c r="A164" s="88">
        <v>21</v>
      </c>
      <c r="B164" s="88" t="s">
        <v>892</v>
      </c>
      <c r="C164" s="89" t="s">
        <v>1133</v>
      </c>
      <c r="D164" s="90" t="s">
        <v>940</v>
      </c>
      <c r="E164" s="88" t="s">
        <v>1049</v>
      </c>
      <c r="F164" s="89" t="s">
        <v>1504</v>
      </c>
      <c r="G164" s="89" t="s">
        <v>25</v>
      </c>
      <c r="H164" s="89" t="s">
        <v>25</v>
      </c>
      <c r="I164" s="89" t="s">
        <v>25</v>
      </c>
      <c r="J164" s="95">
        <v>0.34</v>
      </c>
      <c r="K164" s="89"/>
      <c r="L164" s="91"/>
      <c r="M164" s="89"/>
    </row>
    <row r="165" spans="1:13" s="92" customFormat="1" x14ac:dyDescent="0.3">
      <c r="A165" s="88">
        <v>22</v>
      </c>
      <c r="B165" s="88" t="s">
        <v>893</v>
      </c>
      <c r="C165" s="89" t="s">
        <v>1133</v>
      </c>
      <c r="D165" s="90" t="s">
        <v>929</v>
      </c>
      <c r="E165" s="88" t="s">
        <v>1054</v>
      </c>
      <c r="F165" s="89" t="s">
        <v>1511</v>
      </c>
      <c r="G165" s="89" t="s">
        <v>25</v>
      </c>
      <c r="H165" s="89" t="s">
        <v>25</v>
      </c>
      <c r="I165" s="89" t="s">
        <v>28</v>
      </c>
      <c r="J165" s="95">
        <v>1.3627</v>
      </c>
      <c r="K165" s="89"/>
      <c r="L165" s="91">
        <v>1.0580000000000001</v>
      </c>
      <c r="M165" s="89" t="s">
        <v>1223</v>
      </c>
    </row>
    <row r="166" spans="1:13" s="92" customFormat="1" x14ac:dyDescent="0.3">
      <c r="A166" s="88">
        <v>22</v>
      </c>
      <c r="B166" s="88" t="s">
        <v>893</v>
      </c>
      <c r="C166" s="89" t="s">
        <v>1133</v>
      </c>
      <c r="D166" s="90" t="s">
        <v>929</v>
      </c>
      <c r="E166" s="88" t="s">
        <v>1055</v>
      </c>
      <c r="F166" s="89" t="s">
        <v>1513</v>
      </c>
      <c r="G166" s="89" t="s">
        <v>25</v>
      </c>
      <c r="H166" s="89" t="s">
        <v>25</v>
      </c>
      <c r="I166" s="89" t="s">
        <v>28</v>
      </c>
      <c r="J166" s="95">
        <v>1.3627</v>
      </c>
      <c r="K166" s="89"/>
      <c r="L166" s="91">
        <v>1.085</v>
      </c>
      <c r="M166" s="89" t="s">
        <v>1222</v>
      </c>
    </row>
    <row r="167" spans="1:13" s="92" customFormat="1" x14ac:dyDescent="0.3">
      <c r="A167" s="88">
        <v>22</v>
      </c>
      <c r="B167" s="88" t="s">
        <v>893</v>
      </c>
      <c r="C167" s="89" t="s">
        <v>1133</v>
      </c>
      <c r="D167" s="90" t="s">
        <v>929</v>
      </c>
      <c r="E167" s="88" t="s">
        <v>544</v>
      </c>
      <c r="F167" s="89" t="s">
        <v>543</v>
      </c>
      <c r="G167" s="89" t="s">
        <v>25</v>
      </c>
      <c r="H167" s="89" t="s">
        <v>25</v>
      </c>
      <c r="I167" s="89" t="s">
        <v>28</v>
      </c>
      <c r="J167" s="95">
        <v>1.3627</v>
      </c>
      <c r="K167" s="89"/>
      <c r="L167" s="91">
        <v>1.1320000000000001</v>
      </c>
      <c r="M167" s="89" t="s">
        <v>1224</v>
      </c>
    </row>
    <row r="168" spans="1:13" s="92" customFormat="1" x14ac:dyDescent="0.3">
      <c r="A168" s="88">
        <v>22</v>
      </c>
      <c r="B168" s="88" t="s">
        <v>893</v>
      </c>
      <c r="C168" s="89" t="s">
        <v>1133</v>
      </c>
      <c r="D168" s="90" t="s">
        <v>937</v>
      </c>
      <c r="E168" s="88" t="s">
        <v>961</v>
      </c>
      <c r="F168" s="89" t="s">
        <v>497</v>
      </c>
      <c r="G168" s="89" t="s">
        <v>1346</v>
      </c>
      <c r="H168" s="89" t="s">
        <v>28</v>
      </c>
      <c r="I168" s="89" t="s">
        <v>25</v>
      </c>
      <c r="J168" s="95">
        <v>2.3166000000000002</v>
      </c>
      <c r="K168" s="89"/>
      <c r="L168" s="91">
        <v>7.0780000000000003</v>
      </c>
      <c r="M168" s="89"/>
    </row>
    <row r="169" spans="1:13" s="92" customFormat="1" x14ac:dyDescent="0.3">
      <c r="A169" s="88">
        <v>22</v>
      </c>
      <c r="B169" s="88" t="s">
        <v>893</v>
      </c>
      <c r="C169" s="89" t="s">
        <v>1133</v>
      </c>
      <c r="D169" s="90" t="s">
        <v>940</v>
      </c>
      <c r="E169" s="88" t="s">
        <v>544</v>
      </c>
      <c r="F169" s="89" t="s">
        <v>543</v>
      </c>
      <c r="G169" s="89" t="s">
        <v>25</v>
      </c>
      <c r="H169" s="89" t="s">
        <v>25</v>
      </c>
      <c r="I169" s="89" t="s">
        <v>25</v>
      </c>
      <c r="J169" s="95">
        <v>0.47149999999999997</v>
      </c>
      <c r="K169" s="89"/>
      <c r="L169" s="91"/>
      <c r="M169" s="89"/>
    </row>
    <row r="170" spans="1:13" s="92" customFormat="1" x14ac:dyDescent="0.3">
      <c r="A170" s="88">
        <v>22</v>
      </c>
      <c r="B170" s="88" t="s">
        <v>893</v>
      </c>
      <c r="C170" s="89" t="s">
        <v>1133</v>
      </c>
      <c r="D170" s="90" t="s">
        <v>937</v>
      </c>
      <c r="E170" s="94" t="s">
        <v>1056</v>
      </c>
      <c r="F170" s="89" t="s">
        <v>543</v>
      </c>
      <c r="G170" s="89" t="s">
        <v>25</v>
      </c>
      <c r="H170" s="89" t="s">
        <v>25</v>
      </c>
      <c r="I170" s="89" t="s">
        <v>25</v>
      </c>
      <c r="J170" s="95">
        <v>2.3166000000000002</v>
      </c>
      <c r="K170" s="89"/>
      <c r="L170" s="91"/>
      <c r="M170" s="89"/>
    </row>
    <row r="171" spans="1:13" s="92" customFormat="1" x14ac:dyDescent="0.3">
      <c r="A171" s="88">
        <v>22</v>
      </c>
      <c r="B171" s="88" t="s">
        <v>893</v>
      </c>
      <c r="C171" s="89" t="s">
        <v>1133</v>
      </c>
      <c r="D171" s="90" t="s">
        <v>937</v>
      </c>
      <c r="E171" s="88" t="s">
        <v>1057</v>
      </c>
      <c r="F171" s="89" t="s">
        <v>1511</v>
      </c>
      <c r="G171" s="89" t="s">
        <v>25</v>
      </c>
      <c r="H171" s="89" t="s">
        <v>25</v>
      </c>
      <c r="I171" s="89" t="s">
        <v>25</v>
      </c>
      <c r="J171" s="95">
        <v>2.3166000000000002</v>
      </c>
      <c r="K171" s="89"/>
      <c r="L171" s="91"/>
      <c r="M171" s="89"/>
    </row>
    <row r="172" spans="1:13" s="92" customFormat="1" x14ac:dyDescent="0.3">
      <c r="A172" s="88">
        <v>22</v>
      </c>
      <c r="B172" s="88" t="s">
        <v>893</v>
      </c>
      <c r="C172" s="89" t="s">
        <v>1133</v>
      </c>
      <c r="D172" s="90" t="s">
        <v>940</v>
      </c>
      <c r="E172" s="88" t="s">
        <v>961</v>
      </c>
      <c r="F172" s="89" t="s">
        <v>497</v>
      </c>
      <c r="G172" s="89" t="s">
        <v>1346</v>
      </c>
      <c r="H172" s="89" t="s">
        <v>28</v>
      </c>
      <c r="I172" s="89" t="s">
        <v>25</v>
      </c>
      <c r="J172" s="95">
        <v>0.47149999999999997</v>
      </c>
      <c r="K172" s="89"/>
      <c r="L172" s="91"/>
      <c r="M172" s="89"/>
    </row>
    <row r="173" spans="1:13" s="92" customFormat="1" x14ac:dyDescent="0.3">
      <c r="A173" s="88">
        <v>22</v>
      </c>
      <c r="B173" s="88" t="s">
        <v>893</v>
      </c>
      <c r="C173" s="89" t="s">
        <v>1133</v>
      </c>
      <c r="D173" s="90" t="s">
        <v>929</v>
      </c>
      <c r="E173" s="88" t="s">
        <v>961</v>
      </c>
      <c r="F173" s="89" t="s">
        <v>497</v>
      </c>
      <c r="G173" s="89" t="s">
        <v>1346</v>
      </c>
      <c r="H173" s="89" t="s">
        <v>28</v>
      </c>
      <c r="I173" s="89" t="s">
        <v>25</v>
      </c>
      <c r="J173" s="95">
        <v>1.3627</v>
      </c>
      <c r="K173" s="89"/>
      <c r="L173" s="91"/>
      <c r="M173" s="89"/>
    </row>
    <row r="174" spans="1:13" s="92" customFormat="1" ht="14.25" customHeight="1" x14ac:dyDescent="0.3">
      <c r="A174" s="88">
        <v>22</v>
      </c>
      <c r="B174" s="88" t="s">
        <v>893</v>
      </c>
      <c r="C174" s="89" t="s">
        <v>1133</v>
      </c>
      <c r="D174" s="90" t="s">
        <v>936</v>
      </c>
      <c r="E174" s="88" t="s">
        <v>961</v>
      </c>
      <c r="F174" s="89" t="s">
        <v>497</v>
      </c>
      <c r="G174" s="89" t="s">
        <v>1346</v>
      </c>
      <c r="H174" s="89" t="s">
        <v>28</v>
      </c>
      <c r="I174" s="89" t="s">
        <v>25</v>
      </c>
      <c r="J174" s="95">
        <v>3.1598000000000002</v>
      </c>
      <c r="K174" s="89"/>
      <c r="L174" s="91"/>
      <c r="M174" s="89"/>
    </row>
    <row r="175" spans="1:13" s="92" customFormat="1" x14ac:dyDescent="0.3">
      <c r="A175" s="88">
        <v>23</v>
      </c>
      <c r="B175" s="88" t="s">
        <v>894</v>
      </c>
      <c r="C175" s="89" t="s">
        <v>1133</v>
      </c>
      <c r="D175" s="90" t="s">
        <v>571</v>
      </c>
      <c r="E175" s="88" t="s">
        <v>1058</v>
      </c>
      <c r="F175" s="89" t="s">
        <v>1418</v>
      </c>
      <c r="G175" s="89" t="s">
        <v>25</v>
      </c>
      <c r="H175" s="89" t="s">
        <v>25</v>
      </c>
      <c r="I175" s="89" t="s">
        <v>25</v>
      </c>
      <c r="J175" s="95">
        <v>0.2</v>
      </c>
      <c r="K175" s="89"/>
      <c r="L175" s="91">
        <v>0.19900000000000001</v>
      </c>
      <c r="M175" s="89"/>
    </row>
    <row r="176" spans="1:13" s="92" customFormat="1" x14ac:dyDescent="0.3">
      <c r="A176" s="88">
        <v>23</v>
      </c>
      <c r="B176" s="88" t="s">
        <v>1623</v>
      </c>
      <c r="C176" s="89" t="s">
        <v>1133</v>
      </c>
      <c r="D176" s="90" t="s">
        <v>936</v>
      </c>
      <c r="E176" s="88" t="s">
        <v>1059</v>
      </c>
      <c r="F176" s="89" t="s">
        <v>1624</v>
      </c>
      <c r="G176" s="89" t="s">
        <v>1346</v>
      </c>
      <c r="H176" s="89" t="s">
        <v>28</v>
      </c>
      <c r="I176" s="89" t="s">
        <v>25</v>
      </c>
      <c r="J176" s="95">
        <v>0.34</v>
      </c>
      <c r="K176" s="89"/>
      <c r="L176" s="91">
        <v>30.14</v>
      </c>
      <c r="M176" s="89"/>
    </row>
    <row r="177" spans="1:13" s="92" customFormat="1" x14ac:dyDescent="0.3">
      <c r="A177" s="88">
        <v>23</v>
      </c>
      <c r="B177" s="88" t="s">
        <v>894</v>
      </c>
      <c r="C177" s="89" t="s">
        <v>1133</v>
      </c>
      <c r="D177" s="90" t="s">
        <v>936</v>
      </c>
      <c r="E177" s="88" t="s">
        <v>1060</v>
      </c>
      <c r="F177" s="89" t="s">
        <v>1516</v>
      </c>
      <c r="G177" s="89" t="s">
        <v>25</v>
      </c>
      <c r="H177" s="89" t="s">
        <v>25</v>
      </c>
      <c r="I177" s="89" t="s">
        <v>25</v>
      </c>
      <c r="J177" s="95">
        <v>0.34</v>
      </c>
      <c r="K177" s="89"/>
      <c r="L177" s="91"/>
      <c r="M177" s="89"/>
    </row>
    <row r="178" spans="1:13" s="92" customFormat="1" x14ac:dyDescent="0.3">
      <c r="A178" s="88">
        <v>23</v>
      </c>
      <c r="B178" s="88" t="s">
        <v>894</v>
      </c>
      <c r="C178" s="89" t="s">
        <v>1133</v>
      </c>
      <c r="D178" s="90" t="s">
        <v>936</v>
      </c>
      <c r="E178" s="88" t="s">
        <v>1058</v>
      </c>
      <c r="F178" s="89" t="s">
        <v>1418</v>
      </c>
      <c r="G178" s="89" t="s">
        <v>25</v>
      </c>
      <c r="H178" s="89" t="s">
        <v>25</v>
      </c>
      <c r="I178" s="89" t="s">
        <v>25</v>
      </c>
      <c r="J178" s="95">
        <v>0.34</v>
      </c>
      <c r="K178" s="89"/>
      <c r="L178" s="91"/>
      <c r="M178" s="89"/>
    </row>
    <row r="179" spans="1:13" s="92" customFormat="1" x14ac:dyDescent="0.3">
      <c r="A179" s="88">
        <v>24</v>
      </c>
      <c r="B179" s="88" t="s">
        <v>895</v>
      </c>
      <c r="C179" s="89" t="s">
        <v>1133</v>
      </c>
      <c r="D179" s="90" t="s">
        <v>928</v>
      </c>
      <c r="E179" s="88" t="s">
        <v>189</v>
      </c>
      <c r="F179" s="89" t="s">
        <v>331</v>
      </c>
      <c r="G179" s="89" t="s">
        <v>25</v>
      </c>
      <c r="H179" s="89" t="s">
        <v>25</v>
      </c>
      <c r="I179" s="89" t="s">
        <v>28</v>
      </c>
      <c r="J179" s="95">
        <v>9.5280000000000005</v>
      </c>
      <c r="K179" s="89"/>
      <c r="L179" s="91">
        <v>2.8626666666666667</v>
      </c>
      <c r="M179" s="89" t="s">
        <v>1225</v>
      </c>
    </row>
    <row r="180" spans="1:13" s="92" customFormat="1" x14ac:dyDescent="0.3">
      <c r="A180" s="88">
        <v>24</v>
      </c>
      <c r="B180" s="88" t="s">
        <v>895</v>
      </c>
      <c r="C180" s="89" t="s">
        <v>1133</v>
      </c>
      <c r="D180" s="90" t="s">
        <v>928</v>
      </c>
      <c r="E180" s="88" t="s">
        <v>183</v>
      </c>
      <c r="F180" s="89" t="s">
        <v>329</v>
      </c>
      <c r="G180" s="89" t="s">
        <v>25</v>
      </c>
      <c r="H180" s="89" t="s">
        <v>25</v>
      </c>
      <c r="I180" s="89" t="s">
        <v>28</v>
      </c>
      <c r="J180" s="95">
        <v>9.5280000000000005</v>
      </c>
      <c r="K180" s="89"/>
      <c r="L180" s="91">
        <v>4.3209999999999997</v>
      </c>
      <c r="M180" s="89" t="s">
        <v>1226</v>
      </c>
    </row>
    <row r="181" spans="1:13" s="92" customFormat="1" x14ac:dyDescent="0.3">
      <c r="A181" s="88">
        <v>24</v>
      </c>
      <c r="B181" s="88" t="s">
        <v>895</v>
      </c>
      <c r="C181" s="89" t="s">
        <v>1133</v>
      </c>
      <c r="D181" s="90" t="s">
        <v>928</v>
      </c>
      <c r="E181" s="88" t="s">
        <v>1061</v>
      </c>
      <c r="F181" s="89" t="s">
        <v>456</v>
      </c>
      <c r="G181" s="89" t="s">
        <v>1346</v>
      </c>
      <c r="H181" s="89" t="s">
        <v>28</v>
      </c>
      <c r="I181" s="89" t="s">
        <v>25</v>
      </c>
      <c r="J181" s="95">
        <v>9.5280000000000005</v>
      </c>
      <c r="K181" s="89"/>
      <c r="L181" s="91">
        <v>36.299999999999997</v>
      </c>
      <c r="M181" s="89"/>
    </row>
    <row r="182" spans="1:13" s="92" customFormat="1" x14ac:dyDescent="0.3">
      <c r="A182" s="88">
        <v>25</v>
      </c>
      <c r="B182" s="88" t="s">
        <v>896</v>
      </c>
      <c r="C182" s="89" t="s">
        <v>1133</v>
      </c>
      <c r="D182" s="90" t="s">
        <v>940</v>
      </c>
      <c r="E182" s="88" t="s">
        <v>1062</v>
      </c>
      <c r="F182" s="89" t="s">
        <v>1519</v>
      </c>
      <c r="G182" s="89" t="s">
        <v>25</v>
      </c>
      <c r="H182" s="89" t="s">
        <v>25</v>
      </c>
      <c r="I182" s="89" t="s">
        <v>28</v>
      </c>
      <c r="J182" s="95">
        <v>0.2</v>
      </c>
      <c r="K182" s="89"/>
      <c r="L182" s="91">
        <v>1.5800000000000002E-2</v>
      </c>
      <c r="M182" s="89" t="s">
        <v>1227</v>
      </c>
    </row>
    <row r="183" spans="1:13" s="92" customFormat="1" x14ac:dyDescent="0.3">
      <c r="A183" s="88">
        <v>25</v>
      </c>
      <c r="B183" s="88" t="s">
        <v>896</v>
      </c>
      <c r="C183" s="89" t="s">
        <v>1133</v>
      </c>
      <c r="D183" s="90" t="s">
        <v>940</v>
      </c>
      <c r="E183" s="88" t="s">
        <v>1063</v>
      </c>
      <c r="F183" s="89" t="s">
        <v>1530</v>
      </c>
      <c r="G183" s="89" t="s">
        <v>25</v>
      </c>
      <c r="H183" s="89" t="s">
        <v>25</v>
      </c>
      <c r="I183" s="89" t="s">
        <v>28</v>
      </c>
      <c r="J183" s="95">
        <v>0.2</v>
      </c>
      <c r="K183" s="89"/>
      <c r="L183" s="91">
        <v>0.05</v>
      </c>
      <c r="M183" s="89" t="s">
        <v>1228</v>
      </c>
    </row>
    <row r="184" spans="1:13" s="92" customFormat="1" x14ac:dyDescent="0.3">
      <c r="A184" s="88">
        <v>25</v>
      </c>
      <c r="B184" s="88" t="s">
        <v>896</v>
      </c>
      <c r="C184" s="89" t="s">
        <v>1133</v>
      </c>
      <c r="D184" s="90" t="s">
        <v>940</v>
      </c>
      <c r="E184" s="88" t="s">
        <v>1052</v>
      </c>
      <c r="F184" s="89" t="s">
        <v>1417</v>
      </c>
      <c r="G184" s="89" t="s">
        <v>25</v>
      </c>
      <c r="H184" s="89" t="s">
        <v>25</v>
      </c>
      <c r="I184" s="89" t="s">
        <v>25</v>
      </c>
      <c r="J184" s="95">
        <v>0.2</v>
      </c>
      <c r="K184" s="89"/>
      <c r="L184" s="91">
        <v>5.0999999999999997E-2</v>
      </c>
      <c r="M184" s="89"/>
    </row>
    <row r="185" spans="1:13" s="92" customFormat="1" x14ac:dyDescent="0.3">
      <c r="A185" s="88">
        <v>26</v>
      </c>
      <c r="B185" s="88" t="s">
        <v>897</v>
      </c>
      <c r="C185" s="89" t="s">
        <v>1133</v>
      </c>
      <c r="D185" s="90" t="s">
        <v>934</v>
      </c>
      <c r="E185" s="88" t="s">
        <v>55</v>
      </c>
      <c r="F185" s="89" t="s">
        <v>273</v>
      </c>
      <c r="G185" s="89" t="s">
        <v>25</v>
      </c>
      <c r="H185" s="89" t="s">
        <v>25</v>
      </c>
      <c r="I185" s="89" t="s">
        <v>28</v>
      </c>
      <c r="J185" s="95">
        <v>12.8622</v>
      </c>
      <c r="K185" s="89"/>
      <c r="L185" s="91">
        <v>0.16466666666666668</v>
      </c>
      <c r="M185" s="89" t="s">
        <v>1229</v>
      </c>
    </row>
    <row r="186" spans="1:13" s="92" customFormat="1" x14ac:dyDescent="0.3">
      <c r="A186" s="88">
        <v>26</v>
      </c>
      <c r="B186" s="88" t="s">
        <v>897</v>
      </c>
      <c r="C186" s="89" t="s">
        <v>1133</v>
      </c>
      <c r="D186" s="90" t="s">
        <v>934</v>
      </c>
      <c r="E186" s="88" t="s">
        <v>1064</v>
      </c>
      <c r="F186" s="89" t="s">
        <v>1521</v>
      </c>
      <c r="G186" s="89" t="s">
        <v>25</v>
      </c>
      <c r="H186" s="89" t="s">
        <v>25</v>
      </c>
      <c r="I186" s="89" t="s">
        <v>28</v>
      </c>
      <c r="J186" s="95">
        <v>12.8622</v>
      </c>
      <c r="K186" s="89"/>
      <c r="L186" s="91">
        <v>0.75</v>
      </c>
      <c r="M186" s="89" t="s">
        <v>1230</v>
      </c>
    </row>
    <row r="187" spans="1:13" s="92" customFormat="1" x14ac:dyDescent="0.3">
      <c r="A187" s="88">
        <v>26</v>
      </c>
      <c r="B187" s="88" t="s">
        <v>897</v>
      </c>
      <c r="C187" s="89" t="s">
        <v>1133</v>
      </c>
      <c r="D187" s="90" t="s">
        <v>934</v>
      </c>
      <c r="E187" s="88" t="s">
        <v>544</v>
      </c>
      <c r="F187" s="89" t="s">
        <v>543</v>
      </c>
      <c r="G187" s="89" t="s">
        <v>25</v>
      </c>
      <c r="H187" s="89" t="s">
        <v>25</v>
      </c>
      <c r="I187" s="89" t="s">
        <v>28</v>
      </c>
      <c r="J187" s="95">
        <v>12.8622</v>
      </c>
      <c r="K187" s="89"/>
      <c r="L187" s="91">
        <v>1.0900000000000001</v>
      </c>
      <c r="M187" s="89" t="s">
        <v>1231</v>
      </c>
    </row>
    <row r="188" spans="1:13" s="92" customFormat="1" x14ac:dyDescent="0.3">
      <c r="A188" s="88">
        <v>26</v>
      </c>
      <c r="B188" s="88" t="s">
        <v>897</v>
      </c>
      <c r="C188" s="89" t="s">
        <v>1133</v>
      </c>
      <c r="D188" s="90" t="s">
        <v>934</v>
      </c>
      <c r="E188" s="88" t="s">
        <v>1044</v>
      </c>
      <c r="F188" s="89" t="s">
        <v>521</v>
      </c>
      <c r="G188" s="89" t="s">
        <v>25</v>
      </c>
      <c r="H188" s="89" t="s">
        <v>25</v>
      </c>
      <c r="I188" s="89" t="s">
        <v>28</v>
      </c>
      <c r="J188" s="95">
        <v>12.8622</v>
      </c>
      <c r="K188" s="89"/>
      <c r="L188" s="91">
        <v>1.1478571428571429</v>
      </c>
      <c r="M188" s="89" t="s">
        <v>1232</v>
      </c>
    </row>
    <row r="189" spans="1:13" s="92" customFormat="1" x14ac:dyDescent="0.3">
      <c r="A189" s="88">
        <v>26</v>
      </c>
      <c r="B189" s="88" t="s">
        <v>897</v>
      </c>
      <c r="C189" s="89" t="s">
        <v>1133</v>
      </c>
      <c r="D189" s="90" t="s">
        <v>934</v>
      </c>
      <c r="E189" s="88" t="s">
        <v>1065</v>
      </c>
      <c r="F189" s="89" t="s">
        <v>535</v>
      </c>
      <c r="G189" s="89" t="s">
        <v>1346</v>
      </c>
      <c r="H189" s="89" t="s">
        <v>28</v>
      </c>
      <c r="I189" s="89" t="s">
        <v>25</v>
      </c>
      <c r="J189" s="95">
        <v>12.8622</v>
      </c>
      <c r="K189" s="89"/>
      <c r="L189" s="91">
        <v>11</v>
      </c>
      <c r="M189" s="89"/>
    </row>
    <row r="190" spans="1:13" s="92" customFormat="1" x14ac:dyDescent="0.3">
      <c r="A190" s="88">
        <v>26</v>
      </c>
      <c r="B190" s="88" t="s">
        <v>897</v>
      </c>
      <c r="C190" s="89" t="s">
        <v>1133</v>
      </c>
      <c r="D190" s="90" t="s">
        <v>934</v>
      </c>
      <c r="E190" s="88" t="s">
        <v>107</v>
      </c>
      <c r="F190" s="89" t="s">
        <v>376</v>
      </c>
      <c r="G190" s="89" t="s">
        <v>25</v>
      </c>
      <c r="H190" s="89" t="s">
        <v>25</v>
      </c>
      <c r="I190" s="89" t="s">
        <v>25</v>
      </c>
      <c r="J190" s="95">
        <v>12.8622</v>
      </c>
      <c r="K190" s="89"/>
      <c r="L190" s="91">
        <v>11.388</v>
      </c>
      <c r="M190" s="89"/>
    </row>
    <row r="191" spans="1:13" s="92" customFormat="1" x14ac:dyDescent="0.3">
      <c r="A191" s="88">
        <v>27</v>
      </c>
      <c r="B191" s="88" t="s">
        <v>898</v>
      </c>
      <c r="C191" s="89" t="s">
        <v>28</v>
      </c>
      <c r="D191" s="90" t="s">
        <v>933</v>
      </c>
      <c r="E191" s="88" t="s">
        <v>55</v>
      </c>
      <c r="F191" s="89" t="s">
        <v>273</v>
      </c>
      <c r="G191" s="89" t="s">
        <v>25</v>
      </c>
      <c r="H191" s="89" t="s">
        <v>25</v>
      </c>
      <c r="I191" s="89" t="s">
        <v>28</v>
      </c>
      <c r="J191" s="95">
        <v>6.4272999999999998</v>
      </c>
      <c r="K191" s="89"/>
      <c r="L191" s="91">
        <v>0.16433333333333333</v>
      </c>
      <c r="M191" s="89" t="s">
        <v>1233</v>
      </c>
    </row>
    <row r="192" spans="1:13" s="92" customFormat="1" x14ac:dyDescent="0.3">
      <c r="A192" s="88">
        <v>27</v>
      </c>
      <c r="B192" s="88" t="s">
        <v>898</v>
      </c>
      <c r="C192" s="89" t="s">
        <v>28</v>
      </c>
      <c r="D192" s="90" t="s">
        <v>944</v>
      </c>
      <c r="E192" s="88" t="s">
        <v>1066</v>
      </c>
      <c r="F192" s="89" t="s">
        <v>267</v>
      </c>
      <c r="G192" s="89" t="s">
        <v>25</v>
      </c>
      <c r="H192" s="89" t="s">
        <v>25</v>
      </c>
      <c r="I192" s="89" t="s">
        <v>28</v>
      </c>
      <c r="J192" s="95">
        <v>5.4180000000000001</v>
      </c>
      <c r="K192" s="89"/>
      <c r="L192" s="91">
        <v>0.21285714285714286</v>
      </c>
      <c r="M192" s="89" t="s">
        <v>1234</v>
      </c>
    </row>
    <row r="193" spans="1:13" s="92" customFormat="1" x14ac:dyDescent="0.3">
      <c r="A193" s="88">
        <v>27</v>
      </c>
      <c r="B193" s="88" t="s">
        <v>898</v>
      </c>
      <c r="C193" s="89" t="s">
        <v>28</v>
      </c>
      <c r="D193" s="90" t="s">
        <v>944</v>
      </c>
      <c r="E193" s="88" t="s">
        <v>1067</v>
      </c>
      <c r="F193" s="89" t="s">
        <v>341</v>
      </c>
      <c r="G193" s="89" t="s">
        <v>25</v>
      </c>
      <c r="H193" s="89" t="s">
        <v>25</v>
      </c>
      <c r="I193" s="89" t="s">
        <v>28</v>
      </c>
      <c r="J193" s="95">
        <v>5.4180000000000001</v>
      </c>
      <c r="K193" s="89"/>
      <c r="L193" s="91">
        <v>0.47199999999999998</v>
      </c>
      <c r="M193" s="89" t="s">
        <v>1235</v>
      </c>
    </row>
    <row r="194" spans="1:13" s="92" customFormat="1" x14ac:dyDescent="0.3">
      <c r="A194" s="88">
        <v>27</v>
      </c>
      <c r="B194" s="88" t="s">
        <v>898</v>
      </c>
      <c r="C194" s="89" t="s">
        <v>28</v>
      </c>
      <c r="D194" s="90" t="s">
        <v>944</v>
      </c>
      <c r="E194" s="88" t="s">
        <v>34</v>
      </c>
      <c r="F194" s="89" t="s">
        <v>269</v>
      </c>
      <c r="G194" s="89" t="s">
        <v>25</v>
      </c>
      <c r="H194" s="89" t="s">
        <v>25</v>
      </c>
      <c r="I194" s="89" t="s">
        <v>28</v>
      </c>
      <c r="J194" s="95">
        <v>5.4180000000000001</v>
      </c>
      <c r="K194" s="89"/>
      <c r="L194" s="91">
        <v>0.65800000000000003</v>
      </c>
      <c r="M194" s="89" t="s">
        <v>1237</v>
      </c>
    </row>
    <row r="195" spans="1:13" s="92" customFormat="1" x14ac:dyDescent="0.3">
      <c r="A195" s="88">
        <v>27</v>
      </c>
      <c r="B195" s="88" t="s">
        <v>898</v>
      </c>
      <c r="C195" s="89" t="s">
        <v>28</v>
      </c>
      <c r="D195" s="90" t="s">
        <v>933</v>
      </c>
      <c r="E195" s="88" t="s">
        <v>1054</v>
      </c>
      <c r="F195" s="89" t="s">
        <v>1511</v>
      </c>
      <c r="G195" s="89" t="s">
        <v>25</v>
      </c>
      <c r="H195" s="89" t="s">
        <v>25</v>
      </c>
      <c r="I195" s="89" t="s">
        <v>28</v>
      </c>
      <c r="J195" s="95">
        <v>6.4272999999999998</v>
      </c>
      <c r="K195" s="89"/>
      <c r="L195" s="91">
        <v>0.71857142857142864</v>
      </c>
      <c r="M195" s="89" t="s">
        <v>1236</v>
      </c>
    </row>
    <row r="196" spans="1:13" s="92" customFormat="1" x14ac:dyDescent="0.3">
      <c r="A196" s="88">
        <v>27</v>
      </c>
      <c r="B196" s="88" t="s">
        <v>898</v>
      </c>
      <c r="C196" s="89" t="s">
        <v>28</v>
      </c>
      <c r="D196" s="90" t="s">
        <v>944</v>
      </c>
      <c r="E196" s="88" t="s">
        <v>1068</v>
      </c>
      <c r="F196" s="89" t="s">
        <v>376</v>
      </c>
      <c r="G196" s="89" t="s">
        <v>25</v>
      </c>
      <c r="H196" s="89" t="s">
        <v>25</v>
      </c>
      <c r="I196" s="89" t="s">
        <v>28</v>
      </c>
      <c r="J196" s="95">
        <v>5.4180000000000001</v>
      </c>
      <c r="K196" s="89"/>
      <c r="L196" s="91">
        <v>0.93200000000000005</v>
      </c>
      <c r="M196" s="89" t="s">
        <v>1238</v>
      </c>
    </row>
    <row r="197" spans="1:13" s="92" customFormat="1" x14ac:dyDescent="0.3">
      <c r="A197" s="88">
        <v>27</v>
      </c>
      <c r="B197" s="88" t="s">
        <v>898</v>
      </c>
      <c r="C197" s="89" t="s">
        <v>28</v>
      </c>
      <c r="D197" s="90" t="s">
        <v>933</v>
      </c>
      <c r="E197" s="88" t="s">
        <v>1069</v>
      </c>
      <c r="F197" s="89" t="s">
        <v>1398</v>
      </c>
      <c r="G197" s="89" t="s">
        <v>25</v>
      </c>
      <c r="H197" s="89" t="s">
        <v>25</v>
      </c>
      <c r="I197" s="89" t="s">
        <v>25</v>
      </c>
      <c r="J197" s="95">
        <v>6.4272999999999998</v>
      </c>
      <c r="K197" s="89"/>
      <c r="L197" s="91">
        <v>2.0499999999999998</v>
      </c>
      <c r="M197" s="89"/>
    </row>
    <row r="198" spans="1:13" s="92" customFormat="1" x14ac:dyDescent="0.3">
      <c r="A198" s="88">
        <v>27</v>
      </c>
      <c r="B198" s="88" t="s">
        <v>898</v>
      </c>
      <c r="C198" s="89" t="s">
        <v>28</v>
      </c>
      <c r="D198" s="90" t="s">
        <v>944</v>
      </c>
      <c r="E198" s="88" t="s">
        <v>1070</v>
      </c>
      <c r="F198" s="89" t="s">
        <v>339</v>
      </c>
      <c r="G198" s="89" t="s">
        <v>1346</v>
      </c>
      <c r="H198" s="89" t="s">
        <v>28</v>
      </c>
      <c r="I198" s="89" t="s">
        <v>25</v>
      </c>
      <c r="J198" s="95">
        <v>5.4180000000000001</v>
      </c>
      <c r="K198" s="89"/>
      <c r="L198" s="91">
        <v>5.4180000000000001</v>
      </c>
      <c r="M198" s="89"/>
    </row>
    <row r="199" spans="1:13" s="92" customFormat="1" x14ac:dyDescent="0.3">
      <c r="A199" s="88">
        <v>27</v>
      </c>
      <c r="B199" s="88" t="s">
        <v>898</v>
      </c>
      <c r="C199" s="89" t="s">
        <v>28</v>
      </c>
      <c r="D199" s="90" t="s">
        <v>933</v>
      </c>
      <c r="E199" s="88" t="s">
        <v>1066</v>
      </c>
      <c r="F199" s="89" t="s">
        <v>267</v>
      </c>
      <c r="G199" s="89" t="s">
        <v>25</v>
      </c>
      <c r="H199" s="89" t="s">
        <v>25</v>
      </c>
      <c r="I199" s="89" t="s">
        <v>25</v>
      </c>
      <c r="J199" s="95">
        <v>6.4272999999999998</v>
      </c>
      <c r="K199" s="89"/>
      <c r="L199" s="91"/>
      <c r="M199" s="89"/>
    </row>
    <row r="200" spans="1:13" s="92" customFormat="1" x14ac:dyDescent="0.3">
      <c r="A200" s="88">
        <v>27</v>
      </c>
      <c r="B200" s="88" t="s">
        <v>898</v>
      </c>
      <c r="C200" s="89" t="s">
        <v>28</v>
      </c>
      <c r="D200" s="90" t="s">
        <v>944</v>
      </c>
      <c r="E200" s="88" t="s">
        <v>55</v>
      </c>
      <c r="F200" s="89" t="s">
        <v>273</v>
      </c>
      <c r="G200" s="89" t="s">
        <v>25</v>
      </c>
      <c r="H200" s="89" t="s">
        <v>25</v>
      </c>
      <c r="I200" s="89" t="s">
        <v>25</v>
      </c>
      <c r="J200" s="95">
        <v>5.4180000000000001</v>
      </c>
      <c r="K200" s="89"/>
      <c r="L200" s="91"/>
      <c r="M200" s="89"/>
    </row>
    <row r="201" spans="1:13" s="92" customFormat="1" x14ac:dyDescent="0.3">
      <c r="A201" s="88">
        <v>27</v>
      </c>
      <c r="B201" s="88" t="s">
        <v>898</v>
      </c>
      <c r="C201" s="89" t="s">
        <v>28</v>
      </c>
      <c r="D201" s="90" t="s">
        <v>933</v>
      </c>
      <c r="E201" s="88" t="s">
        <v>1067</v>
      </c>
      <c r="F201" s="89" t="s">
        <v>341</v>
      </c>
      <c r="G201" s="89" t="s">
        <v>25</v>
      </c>
      <c r="H201" s="89" t="s">
        <v>25</v>
      </c>
      <c r="I201" s="89" t="s">
        <v>25</v>
      </c>
      <c r="J201" s="95">
        <v>6.4272999999999998</v>
      </c>
      <c r="K201" s="89"/>
      <c r="L201" s="91"/>
      <c r="M201" s="89"/>
    </row>
    <row r="202" spans="1:13" s="92" customFormat="1" x14ac:dyDescent="0.3">
      <c r="A202" s="88">
        <v>27</v>
      </c>
      <c r="B202" s="88" t="s">
        <v>898</v>
      </c>
      <c r="C202" s="89" t="s">
        <v>28</v>
      </c>
      <c r="D202" s="90" t="s">
        <v>933</v>
      </c>
      <c r="E202" s="88" t="s">
        <v>1068</v>
      </c>
      <c r="F202" s="89" t="s">
        <v>376</v>
      </c>
      <c r="G202" s="89" t="s">
        <v>25</v>
      </c>
      <c r="H202" s="89" t="s">
        <v>25</v>
      </c>
      <c r="I202" s="89" t="s">
        <v>25</v>
      </c>
      <c r="J202" s="95">
        <v>6.4272999999999998</v>
      </c>
      <c r="K202" s="89"/>
      <c r="L202" s="91"/>
      <c r="M202" s="89"/>
    </row>
    <row r="203" spans="1:13" s="92" customFormat="1" x14ac:dyDescent="0.3">
      <c r="A203" s="88">
        <v>27</v>
      </c>
      <c r="B203" s="88" t="s">
        <v>898</v>
      </c>
      <c r="C203" s="89" t="s">
        <v>28</v>
      </c>
      <c r="D203" s="90" t="s">
        <v>933</v>
      </c>
      <c r="E203" s="88" t="s">
        <v>34</v>
      </c>
      <c r="F203" s="89" t="s">
        <v>269</v>
      </c>
      <c r="G203" s="89" t="s">
        <v>25</v>
      </c>
      <c r="H203" s="89" t="s">
        <v>25</v>
      </c>
      <c r="I203" s="89" t="s">
        <v>25</v>
      </c>
      <c r="J203" s="95">
        <v>6.4272999999999998</v>
      </c>
      <c r="K203" s="89"/>
      <c r="L203" s="91"/>
      <c r="M203" s="89"/>
    </row>
    <row r="204" spans="1:13" s="92" customFormat="1" x14ac:dyDescent="0.3">
      <c r="A204" s="88">
        <v>27</v>
      </c>
      <c r="B204" s="88" t="s">
        <v>898</v>
      </c>
      <c r="C204" s="89" t="s">
        <v>28</v>
      </c>
      <c r="D204" s="90" t="s">
        <v>933</v>
      </c>
      <c r="E204" s="88" t="s">
        <v>1070</v>
      </c>
      <c r="F204" s="89" t="s">
        <v>339</v>
      </c>
      <c r="G204" s="89" t="s">
        <v>1346</v>
      </c>
      <c r="H204" s="89" t="s">
        <v>28</v>
      </c>
      <c r="I204" s="89" t="s">
        <v>25</v>
      </c>
      <c r="J204" s="95">
        <v>6.4272999999999998</v>
      </c>
      <c r="K204" s="89"/>
      <c r="L204" s="91"/>
      <c r="M204" s="89"/>
    </row>
    <row r="205" spans="1:13" s="92" customFormat="1" x14ac:dyDescent="0.3">
      <c r="A205" s="88">
        <v>28</v>
      </c>
      <c r="B205" s="88" t="s">
        <v>899</v>
      </c>
      <c r="C205" s="89" t="s">
        <v>1353</v>
      </c>
      <c r="D205" s="90" t="s">
        <v>945</v>
      </c>
      <c r="E205" s="88" t="s">
        <v>117</v>
      </c>
      <c r="F205" s="89" t="s">
        <v>372</v>
      </c>
      <c r="G205" s="89" t="s">
        <v>25</v>
      </c>
      <c r="H205" s="89" t="s">
        <v>25</v>
      </c>
      <c r="I205" s="89" t="s">
        <v>28</v>
      </c>
      <c r="J205" s="95">
        <v>6.7786</v>
      </c>
      <c r="K205" s="89"/>
      <c r="L205" s="91">
        <v>1.5960000000000001</v>
      </c>
      <c r="M205" s="89" t="s">
        <v>1239</v>
      </c>
    </row>
    <row r="206" spans="1:13" s="92" customFormat="1" x14ac:dyDescent="0.3">
      <c r="A206" s="88">
        <v>28</v>
      </c>
      <c r="B206" s="88" t="s">
        <v>899</v>
      </c>
      <c r="C206" s="89" t="s">
        <v>1133</v>
      </c>
      <c r="D206" s="90" t="s">
        <v>945</v>
      </c>
      <c r="E206" s="88" t="s">
        <v>1071</v>
      </c>
      <c r="F206" s="89" t="s">
        <v>1419</v>
      </c>
      <c r="G206" s="89" t="s">
        <v>25</v>
      </c>
      <c r="H206" s="89" t="s">
        <v>25</v>
      </c>
      <c r="I206" s="89" t="s">
        <v>28</v>
      </c>
      <c r="J206" s="95">
        <v>6.7786</v>
      </c>
      <c r="K206" s="89"/>
      <c r="L206" s="91">
        <v>1.6328571428571428</v>
      </c>
      <c r="M206" s="89" t="s">
        <v>1240</v>
      </c>
    </row>
    <row r="207" spans="1:13" s="92" customFormat="1" x14ac:dyDescent="0.3">
      <c r="A207" s="88">
        <v>28</v>
      </c>
      <c r="B207" s="88" t="s">
        <v>899</v>
      </c>
      <c r="C207" s="89" t="s">
        <v>1133</v>
      </c>
      <c r="D207" s="90" t="s">
        <v>945</v>
      </c>
      <c r="E207" s="88" t="s">
        <v>994</v>
      </c>
      <c r="F207" s="89" t="s">
        <v>339</v>
      </c>
      <c r="G207" s="89" t="s">
        <v>1346</v>
      </c>
      <c r="H207" s="89" t="s">
        <v>28</v>
      </c>
      <c r="I207" s="89" t="s">
        <v>25</v>
      </c>
      <c r="J207" s="95">
        <v>6.7786</v>
      </c>
      <c r="K207" s="89"/>
      <c r="L207" s="91">
        <v>4.7140000000000004</v>
      </c>
      <c r="M207" s="89"/>
    </row>
    <row r="208" spans="1:13" s="92" customFormat="1" x14ac:dyDescent="0.3">
      <c r="A208" s="88">
        <v>28</v>
      </c>
      <c r="B208" s="88" t="s">
        <v>899</v>
      </c>
      <c r="C208" s="89" t="s">
        <v>1133</v>
      </c>
      <c r="D208" s="90" t="s">
        <v>945</v>
      </c>
      <c r="E208" s="88" t="s">
        <v>196</v>
      </c>
      <c r="F208" s="89" t="s">
        <v>333</v>
      </c>
      <c r="G208" s="89" t="s">
        <v>25</v>
      </c>
      <c r="H208" s="89" t="s">
        <v>25</v>
      </c>
      <c r="I208" s="89" t="s">
        <v>28</v>
      </c>
      <c r="J208" s="95">
        <v>6.7786</v>
      </c>
      <c r="K208" s="89"/>
      <c r="L208" s="91">
        <v>2.5985714285714288</v>
      </c>
      <c r="M208" s="93" t="s">
        <v>1241</v>
      </c>
    </row>
    <row r="209" spans="1:13" s="92" customFormat="1" x14ac:dyDescent="0.3">
      <c r="A209" s="88">
        <v>29</v>
      </c>
      <c r="B209" s="88" t="s">
        <v>900</v>
      </c>
      <c r="C209" s="89" t="s">
        <v>1133</v>
      </c>
      <c r="D209" s="90" t="s">
        <v>946</v>
      </c>
      <c r="E209" s="88" t="s">
        <v>1072</v>
      </c>
      <c r="F209" s="89" t="s">
        <v>1525</v>
      </c>
      <c r="G209" s="89" t="s">
        <v>25</v>
      </c>
      <c r="H209" s="89" t="s">
        <v>25</v>
      </c>
      <c r="I209" s="89" t="s">
        <v>28</v>
      </c>
      <c r="J209" s="96">
        <v>5.5</v>
      </c>
      <c r="K209" s="89"/>
      <c r="L209" s="91">
        <v>0.38</v>
      </c>
      <c r="M209" s="89" t="s">
        <v>1242</v>
      </c>
    </row>
    <row r="210" spans="1:13" s="92" customFormat="1" x14ac:dyDescent="0.3">
      <c r="A210" s="88">
        <v>29</v>
      </c>
      <c r="B210" s="88" t="s">
        <v>900</v>
      </c>
      <c r="C210" s="89" t="s">
        <v>1133</v>
      </c>
      <c r="D210" s="90" t="s">
        <v>946</v>
      </c>
      <c r="E210" s="94" t="s">
        <v>1073</v>
      </c>
      <c r="F210" s="89" t="s">
        <v>350</v>
      </c>
      <c r="G210" s="89" t="s">
        <v>25</v>
      </c>
      <c r="H210" s="89" t="s">
        <v>25</v>
      </c>
      <c r="I210" s="89" t="s">
        <v>28</v>
      </c>
      <c r="J210" s="96">
        <v>5.5</v>
      </c>
      <c r="K210" s="89"/>
      <c r="L210" s="91">
        <v>0.39</v>
      </c>
      <c r="M210" s="89" t="s">
        <v>1243</v>
      </c>
    </row>
    <row r="211" spans="1:13" s="92" customFormat="1" ht="33" x14ac:dyDescent="0.3">
      <c r="A211" s="88">
        <v>29</v>
      </c>
      <c r="B211" s="88" t="s">
        <v>900</v>
      </c>
      <c r="C211" s="89" t="s">
        <v>1133</v>
      </c>
      <c r="D211" s="90" t="s">
        <v>946</v>
      </c>
      <c r="E211" s="94" t="s">
        <v>1074</v>
      </c>
      <c r="F211" s="89" t="s">
        <v>312</v>
      </c>
      <c r="G211" s="89" t="s">
        <v>25</v>
      </c>
      <c r="H211" s="89" t="s">
        <v>25</v>
      </c>
      <c r="I211" s="89" t="s">
        <v>28</v>
      </c>
      <c r="J211" s="96">
        <v>5.5</v>
      </c>
      <c r="K211" s="89"/>
      <c r="L211" s="91">
        <v>0.77142857142857146</v>
      </c>
      <c r="M211" s="89" t="s">
        <v>1244</v>
      </c>
    </row>
    <row r="212" spans="1:13" s="92" customFormat="1" x14ac:dyDescent="0.3">
      <c r="A212" s="88">
        <v>29</v>
      </c>
      <c r="B212" s="88" t="s">
        <v>900</v>
      </c>
      <c r="C212" s="89" t="s">
        <v>1133</v>
      </c>
      <c r="D212" s="90" t="s">
        <v>946</v>
      </c>
      <c r="E212" s="88" t="s">
        <v>218</v>
      </c>
      <c r="F212" s="89" t="s">
        <v>338</v>
      </c>
      <c r="G212" s="89" t="s">
        <v>25</v>
      </c>
      <c r="H212" s="89" t="s">
        <v>25</v>
      </c>
      <c r="I212" s="89" t="s">
        <v>28</v>
      </c>
      <c r="J212" s="96">
        <v>5.5</v>
      </c>
      <c r="K212" s="89"/>
      <c r="L212" s="91">
        <v>1.0592857142857144</v>
      </c>
      <c r="M212" s="89" t="s">
        <v>1245</v>
      </c>
    </row>
    <row r="213" spans="1:13" s="92" customFormat="1" x14ac:dyDescent="0.3">
      <c r="A213" s="88">
        <v>29</v>
      </c>
      <c r="B213" s="88" t="s">
        <v>900</v>
      </c>
      <c r="C213" s="89" t="s">
        <v>1133</v>
      </c>
      <c r="D213" s="90" t="s">
        <v>946</v>
      </c>
      <c r="E213" s="88" t="s">
        <v>1075</v>
      </c>
      <c r="F213" s="89" t="s">
        <v>1527</v>
      </c>
      <c r="G213" s="89" t="s">
        <v>1346</v>
      </c>
      <c r="H213" s="89" t="s">
        <v>28</v>
      </c>
      <c r="I213" s="89" t="s">
        <v>25</v>
      </c>
      <c r="J213" s="96">
        <v>5.5</v>
      </c>
      <c r="K213" s="89"/>
      <c r="L213" s="91">
        <v>5.4930000000000003</v>
      </c>
      <c r="M213" s="89"/>
    </row>
    <row r="214" spans="1:13" s="92" customFormat="1" x14ac:dyDescent="0.3">
      <c r="A214" s="88">
        <v>29</v>
      </c>
      <c r="B214" s="88" t="s">
        <v>900</v>
      </c>
      <c r="C214" s="89" t="s">
        <v>1133</v>
      </c>
      <c r="D214" s="90" t="s">
        <v>927</v>
      </c>
      <c r="E214" s="88" t="s">
        <v>1076</v>
      </c>
      <c r="F214" s="89" t="s">
        <v>312</v>
      </c>
      <c r="G214" s="89" t="s">
        <v>25</v>
      </c>
      <c r="H214" s="89" t="s">
        <v>25</v>
      </c>
      <c r="I214" s="89" t="s">
        <v>25</v>
      </c>
      <c r="J214" s="96">
        <v>3.2353000000000001</v>
      </c>
      <c r="K214" s="89"/>
      <c r="L214" s="91"/>
      <c r="M214" s="89"/>
    </row>
    <row r="215" spans="1:13" s="92" customFormat="1" x14ac:dyDescent="0.3">
      <c r="A215" s="88">
        <v>30</v>
      </c>
      <c r="B215" s="88" t="s">
        <v>901</v>
      </c>
      <c r="C215" s="89" t="s">
        <v>1135</v>
      </c>
      <c r="D215" s="90" t="s">
        <v>927</v>
      </c>
      <c r="E215" s="88" t="s">
        <v>1077</v>
      </c>
      <c r="F215" s="89" t="s">
        <v>1532</v>
      </c>
      <c r="G215" s="89" t="s">
        <v>25</v>
      </c>
      <c r="H215" s="89" t="s">
        <v>25</v>
      </c>
      <c r="I215" s="89" t="s">
        <v>28</v>
      </c>
      <c r="J215" s="95">
        <v>6.3697999999999997</v>
      </c>
      <c r="K215" s="89"/>
      <c r="L215" s="91">
        <v>1.5285714285714285</v>
      </c>
      <c r="M215" s="89" t="s">
        <v>1248</v>
      </c>
    </row>
    <row r="216" spans="1:13" s="92" customFormat="1" x14ac:dyDescent="0.3">
      <c r="A216" s="88">
        <v>30</v>
      </c>
      <c r="B216" s="88" t="s">
        <v>901</v>
      </c>
      <c r="C216" s="89" t="s">
        <v>1135</v>
      </c>
      <c r="D216" s="90" t="s">
        <v>946</v>
      </c>
      <c r="E216" s="88" t="s">
        <v>1078</v>
      </c>
      <c r="F216" s="89" t="s">
        <v>368</v>
      </c>
      <c r="G216" s="89" t="s">
        <v>25</v>
      </c>
      <c r="H216" s="89" t="s">
        <v>25</v>
      </c>
      <c r="I216" s="89" t="s">
        <v>28</v>
      </c>
      <c r="J216" s="95">
        <v>10.8286</v>
      </c>
      <c r="K216" s="89"/>
      <c r="L216" s="91">
        <v>1.7716666666666667</v>
      </c>
      <c r="M216" s="93" t="s">
        <v>1247</v>
      </c>
    </row>
    <row r="217" spans="1:13" s="92" customFormat="1" x14ac:dyDescent="0.3">
      <c r="A217" s="88">
        <v>30</v>
      </c>
      <c r="B217" s="88" t="s">
        <v>901</v>
      </c>
      <c r="C217" s="89" t="s">
        <v>1135</v>
      </c>
      <c r="D217" s="90" t="s">
        <v>946</v>
      </c>
      <c r="E217" s="88" t="s">
        <v>67</v>
      </c>
      <c r="F217" s="89" t="s">
        <v>282</v>
      </c>
      <c r="G217" s="89" t="s">
        <v>25</v>
      </c>
      <c r="H217" s="89" t="s">
        <v>25</v>
      </c>
      <c r="I217" s="89" t="s">
        <v>28</v>
      </c>
      <c r="J217" s="95">
        <v>10.8286</v>
      </c>
      <c r="K217" s="89"/>
      <c r="L217" s="91">
        <v>3.632857142857143</v>
      </c>
      <c r="M217" s="89" t="s">
        <v>1246</v>
      </c>
    </row>
    <row r="218" spans="1:13" s="92" customFormat="1" x14ac:dyDescent="0.3">
      <c r="A218" s="88">
        <v>30</v>
      </c>
      <c r="B218" s="88" t="s">
        <v>901</v>
      </c>
      <c r="C218" s="89" t="s">
        <v>28</v>
      </c>
      <c r="D218" s="90" t="s">
        <v>946</v>
      </c>
      <c r="E218" s="88" t="s">
        <v>1079</v>
      </c>
      <c r="F218" s="89" t="s">
        <v>1534</v>
      </c>
      <c r="G218" s="89" t="s">
        <v>1346</v>
      </c>
      <c r="H218" s="89" t="s">
        <v>28</v>
      </c>
      <c r="I218" s="89" t="s">
        <v>25</v>
      </c>
      <c r="J218" s="95">
        <v>10.8286</v>
      </c>
      <c r="K218" s="89"/>
      <c r="L218" s="91">
        <v>11.920999999999999</v>
      </c>
      <c r="M218" s="89"/>
    </row>
    <row r="219" spans="1:13" s="92" customFormat="1" x14ac:dyDescent="0.3">
      <c r="A219" s="88">
        <v>30</v>
      </c>
      <c r="B219" s="88" t="s">
        <v>901</v>
      </c>
      <c r="C219" s="89" t="s">
        <v>28</v>
      </c>
      <c r="D219" s="90" t="s">
        <v>946</v>
      </c>
      <c r="E219" s="88" t="s">
        <v>1077</v>
      </c>
      <c r="F219" s="89" t="s">
        <v>1532</v>
      </c>
      <c r="G219" s="89" t="s">
        <v>25</v>
      </c>
      <c r="H219" s="89" t="s">
        <v>25</v>
      </c>
      <c r="I219" s="89" t="s">
        <v>25</v>
      </c>
      <c r="J219" s="95">
        <v>10.8286</v>
      </c>
      <c r="K219" s="89"/>
      <c r="L219" s="91"/>
      <c r="M219" s="89"/>
    </row>
    <row r="220" spans="1:13" s="92" customFormat="1" x14ac:dyDescent="0.3">
      <c r="A220" s="88">
        <v>30</v>
      </c>
      <c r="B220" s="88" t="s">
        <v>901</v>
      </c>
      <c r="C220" s="89" t="s">
        <v>28</v>
      </c>
      <c r="D220" s="90" t="s">
        <v>927</v>
      </c>
      <c r="E220" s="88" t="s">
        <v>67</v>
      </c>
      <c r="F220" s="89" t="s">
        <v>282</v>
      </c>
      <c r="G220" s="89" t="s">
        <v>25</v>
      </c>
      <c r="H220" s="89" t="s">
        <v>25</v>
      </c>
      <c r="I220" s="89" t="s">
        <v>25</v>
      </c>
      <c r="J220" s="95">
        <v>6.3697999999999997</v>
      </c>
      <c r="K220" s="89"/>
      <c r="L220" s="91"/>
      <c r="M220" s="89"/>
    </row>
    <row r="221" spans="1:13" s="92" customFormat="1" x14ac:dyDescent="0.3">
      <c r="A221" s="88">
        <v>30</v>
      </c>
      <c r="B221" s="88" t="s">
        <v>901</v>
      </c>
      <c r="C221" s="89" t="s">
        <v>28</v>
      </c>
      <c r="D221" s="90" t="s">
        <v>927</v>
      </c>
      <c r="E221" s="88" t="s">
        <v>1078</v>
      </c>
      <c r="F221" s="89" t="s">
        <v>368</v>
      </c>
      <c r="G221" s="89" t="s">
        <v>25</v>
      </c>
      <c r="H221" s="89" t="s">
        <v>25</v>
      </c>
      <c r="I221" s="89" t="s">
        <v>25</v>
      </c>
      <c r="J221" s="95">
        <v>6.3697999999999997</v>
      </c>
      <c r="K221" s="89"/>
      <c r="L221" s="91"/>
      <c r="M221" s="89"/>
    </row>
    <row r="222" spans="1:13" s="92" customFormat="1" x14ac:dyDescent="0.3">
      <c r="A222" s="88">
        <v>30</v>
      </c>
      <c r="B222" s="88" t="s">
        <v>901</v>
      </c>
      <c r="C222" s="89" t="s">
        <v>28</v>
      </c>
      <c r="D222" s="90" t="s">
        <v>927</v>
      </c>
      <c r="E222" s="88" t="s">
        <v>1079</v>
      </c>
      <c r="F222" s="89" t="s">
        <v>1534</v>
      </c>
      <c r="G222" s="89" t="s">
        <v>1346</v>
      </c>
      <c r="H222" s="89" t="s">
        <v>28</v>
      </c>
      <c r="I222" s="89" t="s">
        <v>25</v>
      </c>
      <c r="J222" s="95">
        <v>6.3697999999999997</v>
      </c>
      <c r="K222" s="89"/>
      <c r="L222" s="91"/>
      <c r="M222" s="89"/>
    </row>
    <row r="223" spans="1:13" s="92" customFormat="1" x14ac:dyDescent="0.3">
      <c r="A223" s="88">
        <v>31</v>
      </c>
      <c r="B223" s="88" t="s">
        <v>902</v>
      </c>
      <c r="C223" s="89" t="s">
        <v>1133</v>
      </c>
      <c r="D223" s="90" t="s">
        <v>935</v>
      </c>
      <c r="E223" s="88" t="s">
        <v>1080</v>
      </c>
      <c r="F223" s="89" t="s">
        <v>1536</v>
      </c>
      <c r="G223" s="89" t="s">
        <v>25</v>
      </c>
      <c r="H223" s="89" t="s">
        <v>25</v>
      </c>
      <c r="I223" s="89" t="s">
        <v>28</v>
      </c>
      <c r="J223" s="95">
        <v>0.7833</v>
      </c>
      <c r="K223" s="89"/>
      <c r="L223" s="91">
        <v>7.8333333333333338E-2</v>
      </c>
      <c r="M223" s="89" t="s">
        <v>1252</v>
      </c>
    </row>
    <row r="224" spans="1:13" s="92" customFormat="1" x14ac:dyDescent="0.3">
      <c r="A224" s="88">
        <v>31</v>
      </c>
      <c r="B224" s="88" t="s">
        <v>902</v>
      </c>
      <c r="C224" s="89" t="s">
        <v>1133</v>
      </c>
      <c r="D224" s="90" t="s">
        <v>935</v>
      </c>
      <c r="E224" s="88" t="s">
        <v>1081</v>
      </c>
      <c r="F224" s="89" t="s">
        <v>1537</v>
      </c>
      <c r="G224" s="89" t="s">
        <v>25</v>
      </c>
      <c r="H224" s="89" t="s">
        <v>25</v>
      </c>
      <c r="I224" s="89" t="s">
        <v>28</v>
      </c>
      <c r="J224" s="95">
        <v>0.7833</v>
      </c>
      <c r="K224" s="89"/>
      <c r="L224" s="91">
        <v>8.8666666666666671E-2</v>
      </c>
      <c r="M224" s="89" t="s">
        <v>1249</v>
      </c>
    </row>
    <row r="225" spans="1:13" s="92" customFormat="1" x14ac:dyDescent="0.3">
      <c r="A225" s="88">
        <v>31</v>
      </c>
      <c r="B225" s="88" t="s">
        <v>902</v>
      </c>
      <c r="C225" s="89" t="s">
        <v>1353</v>
      </c>
      <c r="D225" s="90" t="s">
        <v>935</v>
      </c>
      <c r="E225" s="88" t="s">
        <v>1082</v>
      </c>
      <c r="F225" s="89" t="s">
        <v>314</v>
      </c>
      <c r="G225" s="89" t="s">
        <v>25</v>
      </c>
      <c r="H225" s="89" t="s">
        <v>25</v>
      </c>
      <c r="I225" s="89" t="s">
        <v>28</v>
      </c>
      <c r="J225" s="95">
        <v>0.7833</v>
      </c>
      <c r="K225" s="89"/>
      <c r="L225" s="91">
        <v>9.583333333333334E-2</v>
      </c>
      <c r="M225" s="89" t="s">
        <v>1250</v>
      </c>
    </row>
    <row r="226" spans="1:13" s="92" customFormat="1" x14ac:dyDescent="0.3">
      <c r="A226" s="88">
        <v>31</v>
      </c>
      <c r="B226" s="88" t="s">
        <v>902</v>
      </c>
      <c r="C226" s="89" t="s">
        <v>1133</v>
      </c>
      <c r="D226" s="90" t="s">
        <v>935</v>
      </c>
      <c r="E226" s="88" t="s">
        <v>34</v>
      </c>
      <c r="F226" s="89" t="s">
        <v>269</v>
      </c>
      <c r="G226" s="89" t="s">
        <v>25</v>
      </c>
      <c r="H226" s="89" t="s">
        <v>25</v>
      </c>
      <c r="I226" s="89" t="s">
        <v>28</v>
      </c>
      <c r="J226" s="95">
        <v>0.7833</v>
      </c>
      <c r="K226" s="89"/>
      <c r="L226" s="91">
        <v>0.11933333333333333</v>
      </c>
      <c r="M226" s="89" t="s">
        <v>1251</v>
      </c>
    </row>
    <row r="227" spans="1:13" s="92" customFormat="1" x14ac:dyDescent="0.3">
      <c r="A227" s="88">
        <v>31</v>
      </c>
      <c r="B227" s="88" t="s">
        <v>902</v>
      </c>
      <c r="C227" s="89" t="s">
        <v>1133</v>
      </c>
      <c r="D227" s="90" t="s">
        <v>935</v>
      </c>
      <c r="E227" s="88" t="s">
        <v>1083</v>
      </c>
      <c r="F227" s="89" t="s">
        <v>1541</v>
      </c>
      <c r="G227" s="89" t="s">
        <v>25</v>
      </c>
      <c r="H227" s="89" t="s">
        <v>25</v>
      </c>
      <c r="I227" s="89" t="s">
        <v>25</v>
      </c>
      <c r="J227" s="95">
        <v>0.7833</v>
      </c>
      <c r="K227" s="89"/>
      <c r="L227" s="91">
        <v>0.156</v>
      </c>
      <c r="M227" s="89"/>
    </row>
    <row r="228" spans="1:13" s="92" customFormat="1" x14ac:dyDescent="0.3">
      <c r="A228" s="88">
        <v>31</v>
      </c>
      <c r="B228" s="88" t="s">
        <v>902</v>
      </c>
      <c r="C228" s="89" t="s">
        <v>1133</v>
      </c>
      <c r="D228" s="90" t="s">
        <v>935</v>
      </c>
      <c r="E228" s="88" t="s">
        <v>1084</v>
      </c>
      <c r="F228" s="89" t="s">
        <v>330</v>
      </c>
      <c r="G228" s="89" t="s">
        <v>1346</v>
      </c>
      <c r="H228" s="89" t="s">
        <v>28</v>
      </c>
      <c r="I228" s="89" t="s">
        <v>25</v>
      </c>
      <c r="J228" s="95">
        <v>0.7833</v>
      </c>
      <c r="K228" s="89"/>
      <c r="L228" s="91"/>
      <c r="M228" s="89"/>
    </row>
    <row r="229" spans="1:13" s="92" customFormat="1" x14ac:dyDescent="0.3">
      <c r="A229" s="88">
        <v>32</v>
      </c>
      <c r="B229" s="88" t="s">
        <v>903</v>
      </c>
      <c r="C229" s="89" t="s">
        <v>1133</v>
      </c>
      <c r="D229" s="90" t="s">
        <v>937</v>
      </c>
      <c r="E229" s="88" t="s">
        <v>55</v>
      </c>
      <c r="F229" s="89" t="s">
        <v>273</v>
      </c>
      <c r="G229" s="89" t="s">
        <v>25</v>
      </c>
      <c r="H229" s="89" t="s">
        <v>25</v>
      </c>
      <c r="I229" s="89" t="s">
        <v>28</v>
      </c>
      <c r="J229" s="95">
        <v>5</v>
      </c>
      <c r="K229" s="89"/>
      <c r="L229" s="91">
        <v>0.3126666666666667</v>
      </c>
      <c r="M229" s="89" t="s">
        <v>1256</v>
      </c>
    </row>
    <row r="230" spans="1:13" s="92" customFormat="1" x14ac:dyDescent="0.3">
      <c r="A230" s="88">
        <v>32</v>
      </c>
      <c r="B230" s="88" t="s">
        <v>903</v>
      </c>
      <c r="C230" s="89" t="s">
        <v>1133</v>
      </c>
      <c r="D230" s="90" t="s">
        <v>937</v>
      </c>
      <c r="E230" s="88" t="s">
        <v>1013</v>
      </c>
      <c r="F230" s="89" t="s">
        <v>1461</v>
      </c>
      <c r="G230" s="89" t="s">
        <v>25</v>
      </c>
      <c r="H230" s="89" t="s">
        <v>25</v>
      </c>
      <c r="I230" s="89" t="s">
        <v>28</v>
      </c>
      <c r="J230" s="95">
        <v>5</v>
      </c>
      <c r="K230" s="89"/>
      <c r="L230" s="91">
        <v>0.38999999999999996</v>
      </c>
      <c r="M230" s="89" t="s">
        <v>1253</v>
      </c>
    </row>
    <row r="231" spans="1:13" s="92" customFormat="1" x14ac:dyDescent="0.3">
      <c r="A231" s="88">
        <v>32</v>
      </c>
      <c r="B231" s="88" t="s">
        <v>903</v>
      </c>
      <c r="C231" s="89" t="s">
        <v>1133</v>
      </c>
      <c r="D231" s="90" t="s">
        <v>937</v>
      </c>
      <c r="E231" s="88" t="s">
        <v>172</v>
      </c>
      <c r="F231" s="89" t="s">
        <v>324</v>
      </c>
      <c r="G231" s="89" t="s">
        <v>25</v>
      </c>
      <c r="H231" s="89" t="s">
        <v>25</v>
      </c>
      <c r="I231" s="89" t="s">
        <v>28</v>
      </c>
      <c r="J231" s="95">
        <v>5</v>
      </c>
      <c r="K231" s="89"/>
      <c r="L231" s="91">
        <v>0.5665</v>
      </c>
      <c r="M231" s="89" t="s">
        <v>1254</v>
      </c>
    </row>
    <row r="232" spans="1:13" s="92" customFormat="1" x14ac:dyDescent="0.3">
      <c r="A232" s="88">
        <v>32</v>
      </c>
      <c r="B232" s="88" t="s">
        <v>903</v>
      </c>
      <c r="C232" s="89" t="s">
        <v>1133</v>
      </c>
      <c r="D232" s="90" t="s">
        <v>937</v>
      </c>
      <c r="E232" s="88" t="s">
        <v>968</v>
      </c>
      <c r="F232" s="89" t="s">
        <v>1377</v>
      </c>
      <c r="G232" s="89" t="s">
        <v>25</v>
      </c>
      <c r="H232" s="89" t="s">
        <v>25</v>
      </c>
      <c r="I232" s="89" t="s">
        <v>28</v>
      </c>
      <c r="J232" s="95">
        <v>5</v>
      </c>
      <c r="K232" s="89"/>
      <c r="L232" s="91">
        <v>0.6825</v>
      </c>
      <c r="M232" s="89" t="s">
        <v>1255</v>
      </c>
    </row>
    <row r="233" spans="1:13" s="92" customFormat="1" x14ac:dyDescent="0.3">
      <c r="A233" s="88">
        <v>32</v>
      </c>
      <c r="B233" s="88" t="s">
        <v>903</v>
      </c>
      <c r="C233" s="89" t="s">
        <v>1133</v>
      </c>
      <c r="D233" s="90" t="s">
        <v>937</v>
      </c>
      <c r="E233" s="88" t="s">
        <v>183</v>
      </c>
      <c r="F233" s="89" t="s">
        <v>329</v>
      </c>
      <c r="G233" s="89" t="s">
        <v>25</v>
      </c>
      <c r="H233" s="89" t="s">
        <v>25</v>
      </c>
      <c r="I233" s="89" t="s">
        <v>25</v>
      </c>
      <c r="J233" s="95">
        <v>5</v>
      </c>
      <c r="K233" s="89"/>
      <c r="L233" s="91">
        <v>0.873</v>
      </c>
      <c r="M233" s="89"/>
    </row>
    <row r="234" spans="1:13" s="92" customFormat="1" x14ac:dyDescent="0.3">
      <c r="A234" s="88">
        <v>32</v>
      </c>
      <c r="B234" s="88" t="s">
        <v>903</v>
      </c>
      <c r="C234" s="89" t="s">
        <v>1133</v>
      </c>
      <c r="D234" s="90" t="s">
        <v>937</v>
      </c>
      <c r="E234" s="88" t="s">
        <v>1043</v>
      </c>
      <c r="F234" s="89" t="s">
        <v>295</v>
      </c>
      <c r="G234" s="89" t="s">
        <v>1346</v>
      </c>
      <c r="H234" s="89" t="s">
        <v>28</v>
      </c>
      <c r="I234" s="89" t="s">
        <v>25</v>
      </c>
      <c r="J234" s="95">
        <v>5</v>
      </c>
      <c r="K234" s="89"/>
      <c r="L234" s="91"/>
      <c r="M234" s="89"/>
    </row>
    <row r="235" spans="1:13" s="92" customFormat="1" x14ac:dyDescent="0.3">
      <c r="A235" s="88">
        <v>33</v>
      </c>
      <c r="B235" s="88" t="s">
        <v>904</v>
      </c>
      <c r="C235" s="89" t="s">
        <v>1133</v>
      </c>
      <c r="D235" s="90" t="s">
        <v>941</v>
      </c>
      <c r="E235" s="88" t="s">
        <v>65</v>
      </c>
      <c r="F235" s="89" t="s">
        <v>281</v>
      </c>
      <c r="G235" s="89" t="s">
        <v>25</v>
      </c>
      <c r="H235" s="89" t="s">
        <v>25</v>
      </c>
      <c r="I235" s="89" t="s">
        <v>28</v>
      </c>
      <c r="J235" s="95">
        <v>1.885</v>
      </c>
      <c r="K235" s="89"/>
      <c r="L235" s="91">
        <v>1.3900000000000001</v>
      </c>
      <c r="M235" s="89" t="s">
        <v>1257</v>
      </c>
    </row>
    <row r="236" spans="1:13" s="92" customFormat="1" x14ac:dyDescent="0.3">
      <c r="A236" s="88">
        <v>33</v>
      </c>
      <c r="B236" s="88" t="s">
        <v>904</v>
      </c>
      <c r="C236" s="89" t="s">
        <v>1133</v>
      </c>
      <c r="D236" s="90" t="s">
        <v>941</v>
      </c>
      <c r="E236" s="88" t="s">
        <v>218</v>
      </c>
      <c r="F236" s="89" t="s">
        <v>338</v>
      </c>
      <c r="G236" s="89" t="s">
        <v>25</v>
      </c>
      <c r="H236" s="89" t="s">
        <v>25</v>
      </c>
      <c r="I236" s="89" t="s">
        <v>28</v>
      </c>
      <c r="J236" s="95">
        <v>1.885</v>
      </c>
      <c r="K236" s="89"/>
      <c r="L236" s="91">
        <v>1.4957142857142858</v>
      </c>
      <c r="M236" s="93" t="s">
        <v>1258</v>
      </c>
    </row>
    <row r="237" spans="1:13" s="92" customFormat="1" x14ac:dyDescent="0.3">
      <c r="A237" s="88">
        <v>33</v>
      </c>
      <c r="B237" s="88" t="s">
        <v>904</v>
      </c>
      <c r="C237" s="89" t="s">
        <v>1133</v>
      </c>
      <c r="D237" s="90" t="s">
        <v>941</v>
      </c>
      <c r="E237" s="88" t="s">
        <v>1043</v>
      </c>
      <c r="F237" s="89" t="s">
        <v>295</v>
      </c>
      <c r="G237" s="89" t="s">
        <v>28</v>
      </c>
      <c r="H237" s="89" t="s">
        <v>28</v>
      </c>
      <c r="I237" s="89" t="s">
        <v>25</v>
      </c>
      <c r="J237" s="95">
        <v>1.885</v>
      </c>
      <c r="K237" s="89"/>
      <c r="L237" s="91"/>
      <c r="M237" s="89"/>
    </row>
    <row r="238" spans="1:13" s="92" customFormat="1" x14ac:dyDescent="0.3">
      <c r="A238" s="88">
        <v>34</v>
      </c>
      <c r="B238" s="88" t="s">
        <v>905</v>
      </c>
      <c r="C238" s="89" t="s">
        <v>1133</v>
      </c>
      <c r="D238" s="90" t="s">
        <v>947</v>
      </c>
      <c r="E238" s="88" t="s">
        <v>443</v>
      </c>
      <c r="F238" s="89" t="s">
        <v>442</v>
      </c>
      <c r="G238" s="89" t="s">
        <v>25</v>
      </c>
      <c r="H238" s="89" t="s">
        <v>25</v>
      </c>
      <c r="I238" s="89" t="s">
        <v>28</v>
      </c>
      <c r="J238" s="95">
        <v>2.0790000000000002</v>
      </c>
      <c r="K238" s="89"/>
      <c r="L238" s="91">
        <v>0.44850000000000001</v>
      </c>
      <c r="M238" s="89" t="s">
        <v>1260</v>
      </c>
    </row>
    <row r="239" spans="1:13" s="92" customFormat="1" x14ac:dyDescent="0.3">
      <c r="A239" s="88">
        <v>34</v>
      </c>
      <c r="B239" s="88" t="s">
        <v>905</v>
      </c>
      <c r="C239" s="89" t="s">
        <v>1133</v>
      </c>
      <c r="D239" s="90" t="s">
        <v>947</v>
      </c>
      <c r="E239" s="88" t="s">
        <v>1038</v>
      </c>
      <c r="F239" s="89" t="s">
        <v>1416</v>
      </c>
      <c r="G239" s="89" t="s">
        <v>25</v>
      </c>
      <c r="H239" s="89" t="s">
        <v>25</v>
      </c>
      <c r="I239" s="89" t="s">
        <v>28</v>
      </c>
      <c r="J239" s="95">
        <v>2.0790000000000002</v>
      </c>
      <c r="K239" s="89"/>
      <c r="L239" s="91">
        <v>0.5033333333333333</v>
      </c>
      <c r="M239" s="89" t="s">
        <v>1261</v>
      </c>
    </row>
    <row r="240" spans="1:13" s="92" customFormat="1" x14ac:dyDescent="0.3">
      <c r="A240" s="88">
        <v>34</v>
      </c>
      <c r="B240" s="88" t="s">
        <v>905</v>
      </c>
      <c r="C240" s="89" t="s">
        <v>1133</v>
      </c>
      <c r="D240" s="90" t="s">
        <v>947</v>
      </c>
      <c r="E240" s="88" t="s">
        <v>183</v>
      </c>
      <c r="F240" s="89" t="s">
        <v>329</v>
      </c>
      <c r="G240" s="89" t="s">
        <v>25</v>
      </c>
      <c r="H240" s="89" t="s">
        <v>25</v>
      </c>
      <c r="I240" s="89" t="s">
        <v>28</v>
      </c>
      <c r="J240" s="95">
        <v>2.0790000000000002</v>
      </c>
      <c r="K240" s="89"/>
      <c r="L240" s="91">
        <v>0.7</v>
      </c>
      <c r="M240" s="89" t="s">
        <v>1262</v>
      </c>
    </row>
    <row r="241" spans="1:13" s="92" customFormat="1" ht="33" x14ac:dyDescent="0.3">
      <c r="A241" s="88">
        <v>34</v>
      </c>
      <c r="B241" s="88" t="s">
        <v>905</v>
      </c>
      <c r="C241" s="89" t="s">
        <v>1133</v>
      </c>
      <c r="D241" s="90" t="s">
        <v>947</v>
      </c>
      <c r="E241" s="94" t="s">
        <v>1259</v>
      </c>
      <c r="F241" s="89" t="s">
        <v>341</v>
      </c>
      <c r="G241" s="89" t="s">
        <v>25</v>
      </c>
      <c r="H241" s="89" t="s">
        <v>25</v>
      </c>
      <c r="I241" s="89" t="s">
        <v>28</v>
      </c>
      <c r="J241" s="95">
        <v>2.0790000000000002</v>
      </c>
      <c r="K241" s="89"/>
      <c r="L241" s="91">
        <v>0.91600000000000004</v>
      </c>
      <c r="M241" s="89" t="s">
        <v>1263</v>
      </c>
    </row>
    <row r="242" spans="1:13" s="92" customFormat="1" x14ac:dyDescent="0.3">
      <c r="A242" s="88">
        <v>34</v>
      </c>
      <c r="B242" s="88" t="s">
        <v>905</v>
      </c>
      <c r="C242" s="89" t="s">
        <v>1133</v>
      </c>
      <c r="D242" s="90" t="s">
        <v>947</v>
      </c>
      <c r="E242" s="88" t="s">
        <v>1086</v>
      </c>
      <c r="F242" s="89" t="s">
        <v>332</v>
      </c>
      <c r="G242" s="89" t="s">
        <v>28</v>
      </c>
      <c r="H242" s="89" t="s">
        <v>28</v>
      </c>
      <c r="I242" s="89" t="s">
        <v>25</v>
      </c>
      <c r="J242" s="95">
        <v>2.0790000000000002</v>
      </c>
      <c r="K242" s="89"/>
      <c r="L242" s="91">
        <v>4.8</v>
      </c>
      <c r="M242" s="89"/>
    </row>
    <row r="243" spans="1:13" s="92" customFormat="1" x14ac:dyDescent="0.3">
      <c r="A243" s="88">
        <v>35</v>
      </c>
      <c r="B243" s="88" t="s">
        <v>1264</v>
      </c>
      <c r="C243" s="89" t="s">
        <v>25</v>
      </c>
      <c r="D243" s="90" t="s">
        <v>1265</v>
      </c>
      <c r="E243" s="88" t="s">
        <v>1266</v>
      </c>
      <c r="F243" s="89" t="s">
        <v>1546</v>
      </c>
      <c r="G243" s="89" t="s">
        <v>25</v>
      </c>
      <c r="H243" s="89" t="s">
        <v>25</v>
      </c>
      <c r="I243" s="89" t="s">
        <v>28</v>
      </c>
      <c r="J243" s="95">
        <v>0.2</v>
      </c>
      <c r="K243" s="89"/>
      <c r="L243" s="91">
        <v>8.3800000000000013E-2</v>
      </c>
      <c r="M243" s="89" t="s">
        <v>1269</v>
      </c>
    </row>
    <row r="244" spans="1:13" s="92" customFormat="1" x14ac:dyDescent="0.3">
      <c r="A244" s="88">
        <v>35</v>
      </c>
      <c r="B244" s="88" t="s">
        <v>1264</v>
      </c>
      <c r="C244" s="89" t="s">
        <v>25</v>
      </c>
      <c r="D244" s="90" t="s">
        <v>1265</v>
      </c>
      <c r="E244" s="88" t="s">
        <v>1267</v>
      </c>
      <c r="F244" s="89" t="s">
        <v>1548</v>
      </c>
      <c r="G244" s="89" t="s">
        <v>25</v>
      </c>
      <c r="H244" s="89" t="s">
        <v>25</v>
      </c>
      <c r="I244" s="89" t="s">
        <v>28</v>
      </c>
      <c r="J244" s="95">
        <v>0.2</v>
      </c>
      <c r="K244" s="89"/>
      <c r="L244" s="91">
        <v>9.6799999999999997E-2</v>
      </c>
      <c r="M244" s="89" t="s">
        <v>1270</v>
      </c>
    </row>
    <row r="245" spans="1:13" s="92" customFormat="1" x14ac:dyDescent="0.3">
      <c r="A245" s="88">
        <v>35</v>
      </c>
      <c r="B245" s="88" t="s">
        <v>1264</v>
      </c>
      <c r="C245" s="89" t="s">
        <v>25</v>
      </c>
      <c r="D245" s="90" t="s">
        <v>1265</v>
      </c>
      <c r="E245" s="88" t="s">
        <v>1268</v>
      </c>
      <c r="F245" s="89" t="s">
        <v>1550</v>
      </c>
      <c r="G245" s="89" t="s">
        <v>25</v>
      </c>
      <c r="H245" s="89" t="s">
        <v>25</v>
      </c>
      <c r="I245" s="89" t="s">
        <v>28</v>
      </c>
      <c r="J245" s="95">
        <v>0.2</v>
      </c>
      <c r="K245" s="89"/>
      <c r="L245" s="91">
        <v>0.1197</v>
      </c>
      <c r="M245" s="89" t="s">
        <v>1271</v>
      </c>
    </row>
    <row r="246" spans="1:13" s="92" customFormat="1" x14ac:dyDescent="0.3">
      <c r="A246" s="88">
        <v>35</v>
      </c>
      <c r="B246" s="88" t="s">
        <v>1264</v>
      </c>
      <c r="C246" s="89" t="s">
        <v>25</v>
      </c>
      <c r="D246" s="90" t="s">
        <v>1265</v>
      </c>
      <c r="E246" s="88" t="s">
        <v>133</v>
      </c>
      <c r="F246" s="89" t="s">
        <v>314</v>
      </c>
      <c r="G246" s="89" t="s">
        <v>25</v>
      </c>
      <c r="H246" s="89" t="s">
        <v>25</v>
      </c>
      <c r="I246" s="89" t="s">
        <v>28</v>
      </c>
      <c r="J246" s="95">
        <v>0.2</v>
      </c>
      <c r="K246" s="89"/>
      <c r="L246" s="91">
        <v>0.12390000000000001</v>
      </c>
      <c r="M246" s="89" t="s">
        <v>1272</v>
      </c>
    </row>
    <row r="247" spans="1:13" s="92" customFormat="1" x14ac:dyDescent="0.3">
      <c r="A247" s="88">
        <v>35</v>
      </c>
      <c r="B247" s="88" t="s">
        <v>1264</v>
      </c>
      <c r="C247" s="89" t="s">
        <v>25</v>
      </c>
      <c r="D247" s="90" t="s">
        <v>1265</v>
      </c>
      <c r="E247" s="88" t="s">
        <v>1273</v>
      </c>
      <c r="F247" s="89" t="s">
        <v>1506</v>
      </c>
      <c r="G247" s="89" t="s">
        <v>25</v>
      </c>
      <c r="H247" s="89" t="s">
        <v>25</v>
      </c>
      <c r="I247" s="89" t="s">
        <v>25</v>
      </c>
      <c r="J247" s="95">
        <v>0.2</v>
      </c>
      <c r="K247" s="89"/>
      <c r="L247" s="91">
        <v>0.128</v>
      </c>
      <c r="M247" s="89"/>
    </row>
    <row r="248" spans="1:13" s="92" customFormat="1" x14ac:dyDescent="0.3">
      <c r="A248" s="88">
        <v>35</v>
      </c>
      <c r="B248" s="88" t="s">
        <v>1264</v>
      </c>
      <c r="C248" s="89" t="s">
        <v>25</v>
      </c>
      <c r="D248" s="90" t="s">
        <v>1265</v>
      </c>
      <c r="E248" s="88" t="s">
        <v>1275</v>
      </c>
      <c r="F248" s="89" t="s">
        <v>1552</v>
      </c>
      <c r="G248" s="89" t="s">
        <v>25</v>
      </c>
      <c r="H248" s="89" t="s">
        <v>25</v>
      </c>
      <c r="I248" s="89" t="s">
        <v>25</v>
      </c>
      <c r="J248" s="95">
        <v>0.2</v>
      </c>
      <c r="K248" s="89"/>
      <c r="L248" s="91">
        <v>0.13800000000000001</v>
      </c>
      <c r="M248" s="89"/>
    </row>
    <row r="249" spans="1:13" s="92" customFormat="1" x14ac:dyDescent="0.3">
      <c r="A249" s="88">
        <v>36</v>
      </c>
      <c r="B249" s="88" t="s">
        <v>906</v>
      </c>
      <c r="C249" s="89" t="s">
        <v>1133</v>
      </c>
      <c r="D249" s="90" t="s">
        <v>948</v>
      </c>
      <c r="E249" s="88" t="s">
        <v>1087</v>
      </c>
      <c r="F249" s="89" t="s">
        <v>1554</v>
      </c>
      <c r="G249" s="89" t="s">
        <v>25</v>
      </c>
      <c r="H249" s="89" t="s">
        <v>25</v>
      </c>
      <c r="I249" s="89" t="s">
        <v>28</v>
      </c>
      <c r="J249" s="95">
        <v>8.4499999999999993</v>
      </c>
      <c r="K249" s="89"/>
      <c r="L249" s="91">
        <v>0.63</v>
      </c>
      <c r="M249" s="89" t="s">
        <v>1276</v>
      </c>
    </row>
    <row r="250" spans="1:13" s="92" customFormat="1" x14ac:dyDescent="0.3">
      <c r="A250" s="88">
        <v>36</v>
      </c>
      <c r="B250" s="88" t="s">
        <v>906</v>
      </c>
      <c r="C250" s="89" t="s">
        <v>1133</v>
      </c>
      <c r="D250" s="90" t="s">
        <v>948</v>
      </c>
      <c r="E250" s="88" t="s">
        <v>55</v>
      </c>
      <c r="F250" s="89" t="s">
        <v>273</v>
      </c>
      <c r="G250" s="89" t="s">
        <v>25</v>
      </c>
      <c r="H250" s="89" t="s">
        <v>25</v>
      </c>
      <c r="I250" s="89" t="s">
        <v>28</v>
      </c>
      <c r="J250" s="95">
        <v>8.4499999999999993</v>
      </c>
      <c r="K250" s="89"/>
      <c r="L250" s="91">
        <v>0.9592857142857143</v>
      </c>
      <c r="M250" s="89" t="s">
        <v>1277</v>
      </c>
    </row>
    <row r="251" spans="1:13" s="92" customFormat="1" x14ac:dyDescent="0.3">
      <c r="A251" s="88">
        <v>36</v>
      </c>
      <c r="B251" s="88" t="s">
        <v>906</v>
      </c>
      <c r="C251" s="89" t="s">
        <v>1133</v>
      </c>
      <c r="D251" s="90" t="s">
        <v>948</v>
      </c>
      <c r="E251" s="88" t="s">
        <v>993</v>
      </c>
      <c r="F251" s="89" t="s">
        <v>350</v>
      </c>
      <c r="G251" s="89" t="s">
        <v>25</v>
      </c>
      <c r="H251" s="89" t="s">
        <v>25</v>
      </c>
      <c r="I251" s="89" t="s">
        <v>28</v>
      </c>
      <c r="J251" s="95">
        <v>8.4499999999999993</v>
      </c>
      <c r="K251" s="89"/>
      <c r="L251" s="91">
        <v>1.28</v>
      </c>
      <c r="M251" s="89" t="s">
        <v>1278</v>
      </c>
    </row>
    <row r="252" spans="1:13" s="92" customFormat="1" x14ac:dyDescent="0.3">
      <c r="A252" s="88">
        <v>36</v>
      </c>
      <c r="B252" s="88" t="s">
        <v>906</v>
      </c>
      <c r="C252" s="89" t="s">
        <v>1133</v>
      </c>
      <c r="D252" s="90" t="s">
        <v>948</v>
      </c>
      <c r="E252" s="88" t="s">
        <v>75</v>
      </c>
      <c r="F252" s="89" t="s">
        <v>263</v>
      </c>
      <c r="G252" s="89" t="s">
        <v>25</v>
      </c>
      <c r="H252" s="89" t="s">
        <v>25</v>
      </c>
      <c r="I252" s="89" t="s">
        <v>28</v>
      </c>
      <c r="J252" s="95">
        <v>8.4499999999999993</v>
      </c>
      <c r="K252" s="89"/>
      <c r="L252" s="91">
        <v>1.4600000000000002</v>
      </c>
      <c r="M252" s="89" t="s">
        <v>1279</v>
      </c>
    </row>
    <row r="253" spans="1:13" s="92" customFormat="1" x14ac:dyDescent="0.3">
      <c r="A253" s="88">
        <v>36</v>
      </c>
      <c r="B253" s="88" t="s">
        <v>906</v>
      </c>
      <c r="C253" s="89" t="s">
        <v>1133</v>
      </c>
      <c r="D253" s="90" t="s">
        <v>948</v>
      </c>
      <c r="E253" s="88" t="s">
        <v>189</v>
      </c>
      <c r="F253" s="89" t="s">
        <v>331</v>
      </c>
      <c r="G253" s="89" t="s">
        <v>25</v>
      </c>
      <c r="H253" s="89" t="s">
        <v>25</v>
      </c>
      <c r="I253" s="89" t="s">
        <v>28</v>
      </c>
      <c r="J253" s="95">
        <v>8.4499999999999993</v>
      </c>
      <c r="K253" s="89"/>
      <c r="L253" s="91">
        <v>1.93</v>
      </c>
      <c r="M253" s="89" t="s">
        <v>1280</v>
      </c>
    </row>
    <row r="254" spans="1:13" s="92" customFormat="1" x14ac:dyDescent="0.3">
      <c r="A254" s="88">
        <v>36</v>
      </c>
      <c r="B254" s="88" t="s">
        <v>906</v>
      </c>
      <c r="C254" s="89" t="s">
        <v>1133</v>
      </c>
      <c r="D254" s="90" t="s">
        <v>948</v>
      </c>
      <c r="E254" s="88" t="s">
        <v>1088</v>
      </c>
      <c r="F254" s="89" t="s">
        <v>376</v>
      </c>
      <c r="G254" s="89" t="s">
        <v>25</v>
      </c>
      <c r="H254" s="89" t="s">
        <v>25</v>
      </c>
      <c r="I254" s="89" t="s">
        <v>28</v>
      </c>
      <c r="J254" s="95">
        <v>8.4499999999999993</v>
      </c>
      <c r="K254" s="89"/>
      <c r="L254" s="91">
        <v>2.25</v>
      </c>
      <c r="M254" s="89" t="s">
        <v>1281</v>
      </c>
    </row>
    <row r="255" spans="1:13" s="92" customFormat="1" x14ac:dyDescent="0.3">
      <c r="A255" s="88">
        <v>36</v>
      </c>
      <c r="B255" s="88" t="s">
        <v>906</v>
      </c>
      <c r="C255" s="89" t="s">
        <v>1133</v>
      </c>
      <c r="D255" s="90" t="s">
        <v>948</v>
      </c>
      <c r="E255" s="88" t="s">
        <v>1089</v>
      </c>
      <c r="F255" s="89" t="s">
        <v>327</v>
      </c>
      <c r="G255" s="89" t="s">
        <v>25</v>
      </c>
      <c r="H255" s="89" t="s">
        <v>25</v>
      </c>
      <c r="I255" s="89" t="s">
        <v>25</v>
      </c>
      <c r="J255" s="95">
        <v>8.4499999999999993</v>
      </c>
      <c r="K255" s="89"/>
      <c r="L255" s="91">
        <v>3.28</v>
      </c>
      <c r="M255" s="89"/>
    </row>
    <row r="256" spans="1:13" s="92" customFormat="1" x14ac:dyDescent="0.3">
      <c r="A256" s="88">
        <v>36</v>
      </c>
      <c r="B256" s="88" t="s">
        <v>906</v>
      </c>
      <c r="C256" s="89" t="s">
        <v>1133</v>
      </c>
      <c r="D256" s="90" t="s">
        <v>948</v>
      </c>
      <c r="E256" s="88" t="s">
        <v>961</v>
      </c>
      <c r="F256" s="89" t="s">
        <v>497</v>
      </c>
      <c r="G256" s="89" t="s">
        <v>28</v>
      </c>
      <c r="H256" s="89" t="s">
        <v>28</v>
      </c>
      <c r="I256" s="89" t="s">
        <v>25</v>
      </c>
      <c r="J256" s="95">
        <v>8.4499999999999993</v>
      </c>
      <c r="K256" s="89"/>
      <c r="L256" s="91">
        <v>8.4290000000000003</v>
      </c>
      <c r="M256" s="89"/>
    </row>
    <row r="257" spans="1:13" s="92" customFormat="1" x14ac:dyDescent="0.3">
      <c r="A257" s="88">
        <v>36</v>
      </c>
      <c r="B257" s="88" t="s">
        <v>906</v>
      </c>
      <c r="C257" s="89" t="s">
        <v>1133</v>
      </c>
      <c r="D257" s="90" t="s">
        <v>948</v>
      </c>
      <c r="E257" s="88" t="s">
        <v>964</v>
      </c>
      <c r="F257" s="89" t="s">
        <v>263</v>
      </c>
      <c r="G257" s="89" t="s">
        <v>25</v>
      </c>
      <c r="H257" s="89" t="s">
        <v>25</v>
      </c>
      <c r="I257" s="89" t="s">
        <v>25</v>
      </c>
      <c r="J257" s="95">
        <v>8.4499999999999993</v>
      </c>
      <c r="K257" s="89"/>
      <c r="L257" s="91"/>
      <c r="M257" s="89"/>
    </row>
    <row r="258" spans="1:13" s="92" customFormat="1" x14ac:dyDescent="0.3">
      <c r="A258" s="88">
        <v>37</v>
      </c>
      <c r="B258" s="88" t="s">
        <v>907</v>
      </c>
      <c r="C258" s="89" t="s">
        <v>1133</v>
      </c>
      <c r="D258" s="90" t="s">
        <v>933</v>
      </c>
      <c r="E258" s="88" t="s">
        <v>23</v>
      </c>
      <c r="F258" s="89" t="s">
        <v>267</v>
      </c>
      <c r="G258" s="89" t="s">
        <v>25</v>
      </c>
      <c r="H258" s="89" t="s">
        <v>25</v>
      </c>
      <c r="I258" s="89" t="s">
        <v>28</v>
      </c>
      <c r="J258" s="95">
        <v>66.287899999999993</v>
      </c>
      <c r="K258" s="89"/>
      <c r="L258" s="91">
        <v>1.5999999999999999</v>
      </c>
      <c r="M258" s="89" t="s">
        <v>1285</v>
      </c>
    </row>
    <row r="259" spans="1:13" s="92" customFormat="1" x14ac:dyDescent="0.3">
      <c r="A259" s="88">
        <v>37</v>
      </c>
      <c r="B259" s="88" t="s">
        <v>907</v>
      </c>
      <c r="C259" s="89" t="s">
        <v>1133</v>
      </c>
      <c r="D259" s="90" t="s">
        <v>933</v>
      </c>
      <c r="E259" s="88" t="s">
        <v>1090</v>
      </c>
      <c r="F259" s="89" t="s">
        <v>1557</v>
      </c>
      <c r="G259" s="89" t="s">
        <v>25</v>
      </c>
      <c r="H259" s="89" t="s">
        <v>25</v>
      </c>
      <c r="I259" s="89" t="s">
        <v>28</v>
      </c>
      <c r="J259" s="95">
        <v>66.287899999999993</v>
      </c>
      <c r="K259" s="89"/>
      <c r="L259" s="91">
        <v>1.9642857142857142</v>
      </c>
      <c r="M259" s="89" t="s">
        <v>1282</v>
      </c>
    </row>
    <row r="260" spans="1:13" s="92" customFormat="1" x14ac:dyDescent="0.3">
      <c r="A260" s="88">
        <v>37</v>
      </c>
      <c r="B260" s="88" t="s">
        <v>907</v>
      </c>
      <c r="C260" s="89" t="s">
        <v>1133</v>
      </c>
      <c r="D260" s="90" t="s">
        <v>933</v>
      </c>
      <c r="E260" s="88" t="s">
        <v>43</v>
      </c>
      <c r="F260" s="89" t="s">
        <v>408</v>
      </c>
      <c r="G260" s="89" t="s">
        <v>25</v>
      </c>
      <c r="H260" s="89" t="s">
        <v>25</v>
      </c>
      <c r="I260" s="89" t="s">
        <v>28</v>
      </c>
      <c r="J260" s="95">
        <v>66.287899999999993</v>
      </c>
      <c r="K260" s="89"/>
      <c r="L260" s="91">
        <v>7.15</v>
      </c>
      <c r="M260" s="89" t="s">
        <v>1284</v>
      </c>
    </row>
    <row r="261" spans="1:13" s="92" customFormat="1" ht="33" x14ac:dyDescent="0.3">
      <c r="A261" s="88">
        <v>37</v>
      </c>
      <c r="B261" s="88" t="s">
        <v>907</v>
      </c>
      <c r="C261" s="89" t="s">
        <v>1133</v>
      </c>
      <c r="D261" s="90" t="s">
        <v>933</v>
      </c>
      <c r="E261" s="94" t="s">
        <v>1091</v>
      </c>
      <c r="F261" s="89" t="s">
        <v>376</v>
      </c>
      <c r="G261" s="89" t="s">
        <v>25</v>
      </c>
      <c r="H261" s="89" t="s">
        <v>25</v>
      </c>
      <c r="I261" s="89" t="s">
        <v>25</v>
      </c>
      <c r="J261" s="95">
        <v>66.287899999999993</v>
      </c>
      <c r="K261" s="89"/>
      <c r="L261" s="91">
        <v>8.3930000000000007</v>
      </c>
      <c r="M261" s="89"/>
    </row>
    <row r="262" spans="1:13" s="92" customFormat="1" x14ac:dyDescent="0.3">
      <c r="A262" s="88">
        <v>37</v>
      </c>
      <c r="B262" s="88" t="s">
        <v>907</v>
      </c>
      <c r="C262" s="89" t="s">
        <v>1133</v>
      </c>
      <c r="D262" s="90" t="s">
        <v>933</v>
      </c>
      <c r="E262" s="88" t="s">
        <v>1092</v>
      </c>
      <c r="F262" s="89" t="s">
        <v>295</v>
      </c>
      <c r="G262" s="89" t="s">
        <v>28</v>
      </c>
      <c r="H262" s="89" t="s">
        <v>28</v>
      </c>
      <c r="I262" s="89" t="s">
        <v>25</v>
      </c>
      <c r="J262" s="95">
        <v>66.287899999999993</v>
      </c>
      <c r="K262" s="89"/>
      <c r="L262" s="91">
        <v>15.356999999999999</v>
      </c>
      <c r="M262" s="89"/>
    </row>
    <row r="263" spans="1:13" s="92" customFormat="1" x14ac:dyDescent="0.3">
      <c r="A263" s="88">
        <v>37</v>
      </c>
      <c r="B263" s="88" t="s">
        <v>907</v>
      </c>
      <c r="C263" s="89" t="s">
        <v>1133</v>
      </c>
      <c r="D263" s="90" t="s">
        <v>933</v>
      </c>
      <c r="E263" s="88" t="s">
        <v>964</v>
      </c>
      <c r="F263" s="89" t="s">
        <v>263</v>
      </c>
      <c r="G263" s="89" t="s">
        <v>25</v>
      </c>
      <c r="H263" s="89" t="s">
        <v>25</v>
      </c>
      <c r="I263" s="89" t="s">
        <v>28</v>
      </c>
      <c r="J263" s="95">
        <v>66.287899999999993</v>
      </c>
      <c r="K263" s="89"/>
      <c r="L263" s="91">
        <v>4.3928571428571432</v>
      </c>
      <c r="M263" s="89" t="s">
        <v>1283</v>
      </c>
    </row>
    <row r="264" spans="1:13" s="92" customFormat="1" x14ac:dyDescent="0.3">
      <c r="A264" s="88">
        <v>37</v>
      </c>
      <c r="B264" s="88" t="s">
        <v>907</v>
      </c>
      <c r="C264" s="89" t="s">
        <v>1133</v>
      </c>
      <c r="D264" s="90" t="s">
        <v>933</v>
      </c>
      <c r="E264" s="88" t="s">
        <v>75</v>
      </c>
      <c r="F264" s="89" t="s">
        <v>263</v>
      </c>
      <c r="G264" s="89" t="s">
        <v>25</v>
      </c>
      <c r="H264" s="89" t="s">
        <v>25</v>
      </c>
      <c r="I264" s="89" t="s">
        <v>25</v>
      </c>
      <c r="J264" s="95">
        <v>66.287899999999993</v>
      </c>
      <c r="K264" s="89"/>
      <c r="L264" s="91"/>
      <c r="M264" s="89"/>
    </row>
    <row r="265" spans="1:13" s="92" customFormat="1" x14ac:dyDescent="0.3">
      <c r="A265" s="88">
        <v>38</v>
      </c>
      <c r="B265" s="88" t="s">
        <v>908</v>
      </c>
      <c r="C265" s="89" t="s">
        <v>1133</v>
      </c>
      <c r="D265" s="90" t="s">
        <v>941</v>
      </c>
      <c r="E265" s="88" t="s">
        <v>23</v>
      </c>
      <c r="F265" s="89" t="s">
        <v>267</v>
      </c>
      <c r="G265" s="89" t="s">
        <v>25</v>
      </c>
      <c r="H265" s="89" t="s">
        <v>25</v>
      </c>
      <c r="I265" s="89" t="s">
        <v>28</v>
      </c>
      <c r="J265" s="95">
        <v>4.0892999999999997</v>
      </c>
      <c r="K265" s="89"/>
      <c r="L265" s="91">
        <v>0.45</v>
      </c>
      <c r="M265" s="89" t="s">
        <v>1288</v>
      </c>
    </row>
    <row r="266" spans="1:13" s="92" customFormat="1" x14ac:dyDescent="0.3">
      <c r="A266" s="88">
        <v>38</v>
      </c>
      <c r="B266" s="88" t="s">
        <v>908</v>
      </c>
      <c r="C266" s="89" t="s">
        <v>1133</v>
      </c>
      <c r="D266" s="90" t="s">
        <v>941</v>
      </c>
      <c r="E266" s="88" t="s">
        <v>67</v>
      </c>
      <c r="F266" s="89" t="s">
        <v>282</v>
      </c>
      <c r="G266" s="89" t="s">
        <v>25</v>
      </c>
      <c r="H266" s="89" t="s">
        <v>25</v>
      </c>
      <c r="I266" s="89" t="s">
        <v>28</v>
      </c>
      <c r="J266" s="95">
        <v>4.0892999999999997</v>
      </c>
      <c r="K266" s="89"/>
      <c r="L266" s="91">
        <v>0.79928571428571427</v>
      </c>
      <c r="M266" s="89" t="s">
        <v>1289</v>
      </c>
    </row>
    <row r="267" spans="1:13" s="92" customFormat="1" x14ac:dyDescent="0.3">
      <c r="A267" s="88">
        <v>38</v>
      </c>
      <c r="B267" s="88" t="s">
        <v>908</v>
      </c>
      <c r="C267" s="89" t="s">
        <v>1133</v>
      </c>
      <c r="D267" s="90" t="s">
        <v>941</v>
      </c>
      <c r="E267" s="88" t="s">
        <v>174</v>
      </c>
      <c r="F267" s="89" t="s">
        <v>325</v>
      </c>
      <c r="G267" s="89" t="s">
        <v>25</v>
      </c>
      <c r="H267" s="89" t="s">
        <v>25</v>
      </c>
      <c r="I267" s="89" t="s">
        <v>28</v>
      </c>
      <c r="J267" s="95">
        <v>4.0892999999999997</v>
      </c>
      <c r="K267" s="89"/>
      <c r="L267" s="91">
        <v>0.84428571428571431</v>
      </c>
      <c r="M267" s="89" t="s">
        <v>1290</v>
      </c>
    </row>
    <row r="268" spans="1:13" s="92" customFormat="1" x14ac:dyDescent="0.3">
      <c r="A268" s="88">
        <v>38</v>
      </c>
      <c r="B268" s="88" t="s">
        <v>908</v>
      </c>
      <c r="C268" s="89" t="s">
        <v>1133</v>
      </c>
      <c r="D268" s="90" t="s">
        <v>941</v>
      </c>
      <c r="E268" s="88" t="s">
        <v>202</v>
      </c>
      <c r="F268" s="89" t="s">
        <v>335</v>
      </c>
      <c r="G268" s="89" t="s">
        <v>25</v>
      </c>
      <c r="H268" s="89" t="s">
        <v>25</v>
      </c>
      <c r="I268" s="89" t="s">
        <v>28</v>
      </c>
      <c r="J268" s="95">
        <v>4.0892999999999997</v>
      </c>
      <c r="K268" s="89"/>
      <c r="L268" s="91">
        <v>0.95</v>
      </c>
      <c r="M268" s="89" t="s">
        <v>1291</v>
      </c>
    </row>
    <row r="269" spans="1:13" s="92" customFormat="1" x14ac:dyDescent="0.3">
      <c r="A269" s="88">
        <v>38</v>
      </c>
      <c r="B269" s="88" t="s">
        <v>908</v>
      </c>
      <c r="C269" s="89" t="s">
        <v>1133</v>
      </c>
      <c r="D269" s="90" t="s">
        <v>941</v>
      </c>
      <c r="E269" s="94" t="s">
        <v>1093</v>
      </c>
      <c r="F269" s="89" t="s">
        <v>376</v>
      </c>
      <c r="G269" s="89" t="s">
        <v>25</v>
      </c>
      <c r="H269" s="89" t="s">
        <v>25</v>
      </c>
      <c r="I269" s="89" t="s">
        <v>28</v>
      </c>
      <c r="J269" s="95">
        <v>4.0892999999999997</v>
      </c>
      <c r="K269" s="89"/>
      <c r="L269" s="91">
        <v>0.9642857142857143</v>
      </c>
      <c r="M269" s="89" t="s">
        <v>1292</v>
      </c>
    </row>
    <row r="270" spans="1:13" s="92" customFormat="1" x14ac:dyDescent="0.3">
      <c r="A270" s="88">
        <v>38</v>
      </c>
      <c r="B270" s="88" t="s">
        <v>908</v>
      </c>
      <c r="C270" s="89" t="s">
        <v>1133</v>
      </c>
      <c r="D270" s="90" t="s">
        <v>941</v>
      </c>
      <c r="E270" s="88" t="s">
        <v>1094</v>
      </c>
      <c r="F270" s="89" t="s">
        <v>327</v>
      </c>
      <c r="G270" s="89" t="s">
        <v>25</v>
      </c>
      <c r="H270" s="89" t="s">
        <v>25</v>
      </c>
      <c r="I270" s="89" t="s">
        <v>28</v>
      </c>
      <c r="J270" s="95">
        <v>4.0892999999999997</v>
      </c>
      <c r="K270" s="89"/>
      <c r="L270" s="91">
        <v>1.1779999999999999</v>
      </c>
      <c r="M270" s="89" t="s">
        <v>1293</v>
      </c>
    </row>
    <row r="271" spans="1:13" s="92" customFormat="1" ht="33" x14ac:dyDescent="0.3">
      <c r="A271" s="88">
        <v>38</v>
      </c>
      <c r="B271" s="88" t="s">
        <v>908</v>
      </c>
      <c r="C271" s="89" t="s">
        <v>1133</v>
      </c>
      <c r="D271" s="90" t="s">
        <v>941</v>
      </c>
      <c r="E271" s="94" t="s">
        <v>1287</v>
      </c>
      <c r="F271" s="89" t="s">
        <v>1383</v>
      </c>
      <c r="G271" s="89" t="s">
        <v>25</v>
      </c>
      <c r="H271" s="89" t="s">
        <v>25</v>
      </c>
      <c r="I271" s="89" t="s">
        <v>25</v>
      </c>
      <c r="J271" s="95">
        <v>4.0892999999999997</v>
      </c>
      <c r="K271" s="89"/>
      <c r="L271" s="91">
        <v>1.23</v>
      </c>
      <c r="M271" s="89"/>
    </row>
    <row r="272" spans="1:13" s="92" customFormat="1" x14ac:dyDescent="0.3">
      <c r="A272" s="88">
        <v>38</v>
      </c>
      <c r="B272" s="88" t="s">
        <v>908</v>
      </c>
      <c r="C272" s="89" t="s">
        <v>1133</v>
      </c>
      <c r="D272" s="90" t="s">
        <v>941</v>
      </c>
      <c r="E272" s="88" t="s">
        <v>1095</v>
      </c>
      <c r="F272" s="89" t="s">
        <v>421</v>
      </c>
      <c r="G272" s="89" t="s">
        <v>25</v>
      </c>
      <c r="H272" s="89" t="s">
        <v>25</v>
      </c>
      <c r="I272" s="89" t="s">
        <v>25</v>
      </c>
      <c r="J272" s="95">
        <v>4.0892999999999997</v>
      </c>
      <c r="K272" s="89"/>
      <c r="L272" s="91">
        <v>1.329</v>
      </c>
      <c r="M272" s="89"/>
    </row>
    <row r="273" spans="1:13" s="92" customFormat="1" x14ac:dyDescent="0.3">
      <c r="A273" s="88">
        <v>38</v>
      </c>
      <c r="B273" s="88" t="s">
        <v>908</v>
      </c>
      <c r="C273" s="89" t="s">
        <v>1133</v>
      </c>
      <c r="D273" s="90" t="s">
        <v>941</v>
      </c>
      <c r="E273" s="88" t="s">
        <v>1061</v>
      </c>
      <c r="F273" s="89" t="s">
        <v>456</v>
      </c>
      <c r="G273" s="89" t="s">
        <v>28</v>
      </c>
      <c r="H273" s="89" t="s">
        <v>28</v>
      </c>
      <c r="I273" s="89" t="s">
        <v>25</v>
      </c>
      <c r="J273" s="95">
        <v>4.0892999999999997</v>
      </c>
      <c r="K273" s="89"/>
      <c r="L273" s="91">
        <v>2.83</v>
      </c>
      <c r="M273" s="89"/>
    </row>
    <row r="274" spans="1:13" s="92" customFormat="1" x14ac:dyDescent="0.3">
      <c r="A274" s="88">
        <v>39</v>
      </c>
      <c r="B274" s="88" t="s">
        <v>909</v>
      </c>
      <c r="C274" s="89" t="s">
        <v>1133</v>
      </c>
      <c r="D274" s="90" t="s">
        <v>934</v>
      </c>
      <c r="E274" s="88" t="s">
        <v>225</v>
      </c>
      <c r="F274" s="89" t="s">
        <v>341</v>
      </c>
      <c r="G274" s="89" t="s">
        <v>25</v>
      </c>
      <c r="H274" s="89" t="s">
        <v>25</v>
      </c>
      <c r="I274" s="89" t="s">
        <v>28</v>
      </c>
      <c r="J274" s="95">
        <v>0.2</v>
      </c>
      <c r="K274" s="89"/>
      <c r="L274" s="91">
        <v>7.4099999999999999E-2</v>
      </c>
      <c r="M274" s="89" t="s">
        <v>1294</v>
      </c>
    </row>
    <row r="275" spans="1:13" s="92" customFormat="1" x14ac:dyDescent="0.3">
      <c r="A275" s="88">
        <v>39</v>
      </c>
      <c r="B275" s="88" t="s">
        <v>909</v>
      </c>
      <c r="C275" s="89" t="s">
        <v>1133</v>
      </c>
      <c r="D275" s="90" t="s">
        <v>934</v>
      </c>
      <c r="E275" s="88" t="s">
        <v>1096</v>
      </c>
      <c r="F275" s="89" t="s">
        <v>1559</v>
      </c>
      <c r="G275" s="89" t="s">
        <v>25</v>
      </c>
      <c r="H275" s="89" t="s">
        <v>25</v>
      </c>
      <c r="I275" s="89" t="s">
        <v>28</v>
      </c>
      <c r="J275" s="95">
        <v>0.2</v>
      </c>
      <c r="K275" s="89"/>
      <c r="L275" s="91">
        <v>7.8700000000000006E-2</v>
      </c>
      <c r="M275" s="89" t="s">
        <v>1295</v>
      </c>
    </row>
    <row r="276" spans="1:13" s="92" customFormat="1" ht="33" x14ac:dyDescent="0.3">
      <c r="A276" s="88">
        <v>39</v>
      </c>
      <c r="B276" s="88" t="s">
        <v>909</v>
      </c>
      <c r="C276" s="89" t="s">
        <v>1133</v>
      </c>
      <c r="D276" s="90" t="s">
        <v>934</v>
      </c>
      <c r="E276" s="94" t="s">
        <v>1097</v>
      </c>
      <c r="F276" s="89" t="s">
        <v>304</v>
      </c>
      <c r="G276" s="89" t="s">
        <v>25</v>
      </c>
      <c r="H276" s="89" t="s">
        <v>25</v>
      </c>
      <c r="I276" s="89" t="s">
        <v>28</v>
      </c>
      <c r="J276" s="95">
        <v>0.2</v>
      </c>
      <c r="K276" s="89"/>
      <c r="L276" s="91">
        <v>8.1444444444444444E-2</v>
      </c>
      <c r="M276" s="89" t="s">
        <v>1296</v>
      </c>
    </row>
    <row r="277" spans="1:13" s="92" customFormat="1" x14ac:dyDescent="0.3">
      <c r="A277" s="88">
        <v>39</v>
      </c>
      <c r="B277" s="88" t="s">
        <v>909</v>
      </c>
      <c r="C277" s="89" t="s">
        <v>1133</v>
      </c>
      <c r="D277" s="90" t="s">
        <v>934</v>
      </c>
      <c r="E277" s="88" t="s">
        <v>93</v>
      </c>
      <c r="F277" s="89" t="s">
        <v>302</v>
      </c>
      <c r="G277" s="89" t="s">
        <v>25</v>
      </c>
      <c r="H277" s="89" t="s">
        <v>25</v>
      </c>
      <c r="I277" s="89" t="s">
        <v>28</v>
      </c>
      <c r="J277" s="95">
        <v>0.2</v>
      </c>
      <c r="K277" s="89"/>
      <c r="L277" s="91">
        <v>8.1699999999999995E-2</v>
      </c>
      <c r="M277" s="89" t="s">
        <v>1297</v>
      </c>
    </row>
    <row r="278" spans="1:13" s="92" customFormat="1" x14ac:dyDescent="0.3">
      <c r="A278" s="88">
        <v>39</v>
      </c>
      <c r="B278" s="88" t="s">
        <v>909</v>
      </c>
      <c r="C278" s="89" t="s">
        <v>1133</v>
      </c>
      <c r="D278" s="90" t="s">
        <v>934</v>
      </c>
      <c r="E278" s="88" t="s">
        <v>1098</v>
      </c>
      <c r="F278" s="89" t="s">
        <v>1562</v>
      </c>
      <c r="G278" s="89" t="s">
        <v>25</v>
      </c>
      <c r="H278" s="89" t="s">
        <v>25</v>
      </c>
      <c r="I278" s="89" t="s">
        <v>25</v>
      </c>
      <c r="J278" s="95">
        <v>0.2</v>
      </c>
      <c r="K278" s="89"/>
      <c r="L278" s="91">
        <v>8.3000000000000004E-2</v>
      </c>
      <c r="M278" s="89"/>
    </row>
    <row r="279" spans="1:13" s="92" customFormat="1" x14ac:dyDescent="0.3">
      <c r="A279" s="88">
        <v>39</v>
      </c>
      <c r="B279" s="88" t="s">
        <v>909</v>
      </c>
      <c r="C279" s="89" t="s">
        <v>1133</v>
      </c>
      <c r="D279" s="90" t="s">
        <v>934</v>
      </c>
      <c r="E279" s="88" t="s">
        <v>1099</v>
      </c>
      <c r="F279" s="89" t="s">
        <v>1564</v>
      </c>
      <c r="G279" s="89" t="s">
        <v>25</v>
      </c>
      <c r="H279" s="89" t="s">
        <v>25</v>
      </c>
      <c r="I279" s="89" t="s">
        <v>25</v>
      </c>
      <c r="J279" s="95">
        <v>0.2</v>
      </c>
      <c r="K279" s="89"/>
      <c r="L279" s="91">
        <v>8.5999999999999993E-2</v>
      </c>
      <c r="M279" s="89"/>
    </row>
    <row r="280" spans="1:13" s="92" customFormat="1" x14ac:dyDescent="0.3">
      <c r="A280" s="88">
        <v>40</v>
      </c>
      <c r="B280" s="88" t="s">
        <v>910</v>
      </c>
      <c r="C280" s="89" t="s">
        <v>1133</v>
      </c>
      <c r="D280" s="90" t="s">
        <v>935</v>
      </c>
      <c r="E280" s="88" t="s">
        <v>223</v>
      </c>
      <c r="F280" s="89" t="s">
        <v>340</v>
      </c>
      <c r="G280" s="89" t="s">
        <v>25</v>
      </c>
      <c r="H280" s="89" t="s">
        <v>25</v>
      </c>
      <c r="I280" s="89" t="s">
        <v>28</v>
      </c>
      <c r="J280" s="95">
        <v>3.09</v>
      </c>
      <c r="K280" s="89"/>
      <c r="L280" s="91">
        <v>2.4656250000000002</v>
      </c>
      <c r="M280" s="89" t="s">
        <v>1298</v>
      </c>
    </row>
    <row r="281" spans="1:13" s="92" customFormat="1" x14ac:dyDescent="0.3">
      <c r="A281" s="88">
        <v>40</v>
      </c>
      <c r="B281" s="88" t="s">
        <v>910</v>
      </c>
      <c r="C281" s="89" t="s">
        <v>1133</v>
      </c>
      <c r="D281" s="90" t="s">
        <v>935</v>
      </c>
      <c r="E281" s="88" t="s">
        <v>109</v>
      </c>
      <c r="F281" s="89" t="s">
        <v>408</v>
      </c>
      <c r="G281" s="89" t="s">
        <v>25</v>
      </c>
      <c r="H281" s="89" t="s">
        <v>25</v>
      </c>
      <c r="I281" s="89" t="s">
        <v>28</v>
      </c>
      <c r="J281" s="95">
        <v>3.09</v>
      </c>
      <c r="K281" s="89"/>
      <c r="L281" s="91">
        <v>2.5692857142857144</v>
      </c>
      <c r="M281" s="89" t="s">
        <v>1299</v>
      </c>
    </row>
    <row r="282" spans="1:13" s="92" customFormat="1" x14ac:dyDescent="0.3">
      <c r="A282" s="88">
        <v>40</v>
      </c>
      <c r="B282" s="88" t="s">
        <v>910</v>
      </c>
      <c r="C282" s="89" t="s">
        <v>1133</v>
      </c>
      <c r="D282" s="90" t="s">
        <v>935</v>
      </c>
      <c r="E282" s="88" t="s">
        <v>1065</v>
      </c>
      <c r="F282" s="89" t="s">
        <v>535</v>
      </c>
      <c r="G282" s="89" t="s">
        <v>28</v>
      </c>
      <c r="H282" s="89" t="s">
        <v>28</v>
      </c>
      <c r="I282" s="89" t="s">
        <v>25</v>
      </c>
      <c r="J282" s="95">
        <v>3.09</v>
      </c>
      <c r="K282" s="89"/>
      <c r="L282" s="91">
        <v>8.5890000000000004</v>
      </c>
      <c r="M282" s="89"/>
    </row>
    <row r="283" spans="1:13" s="92" customFormat="1" x14ac:dyDescent="0.3">
      <c r="A283" s="88">
        <v>40</v>
      </c>
      <c r="B283" s="88" t="s">
        <v>910</v>
      </c>
      <c r="C283" s="89" t="s">
        <v>1133</v>
      </c>
      <c r="D283" s="90" t="s">
        <v>935</v>
      </c>
      <c r="E283" s="88" t="s">
        <v>109</v>
      </c>
      <c r="F283" s="89" t="s">
        <v>408</v>
      </c>
      <c r="G283" s="89" t="s">
        <v>25</v>
      </c>
      <c r="H283" s="89" t="s">
        <v>25</v>
      </c>
      <c r="I283" s="89" t="s">
        <v>25</v>
      </c>
      <c r="J283" s="95">
        <v>3.09</v>
      </c>
      <c r="K283" s="89"/>
      <c r="L283" s="91"/>
      <c r="M283" s="89"/>
    </row>
    <row r="284" spans="1:13" s="92" customFormat="1" x14ac:dyDescent="0.3">
      <c r="A284" s="88">
        <v>41</v>
      </c>
      <c r="B284" s="88" t="s">
        <v>911</v>
      </c>
      <c r="C284" s="89" t="s">
        <v>1133</v>
      </c>
      <c r="D284" s="90" t="s">
        <v>934</v>
      </c>
      <c r="E284" s="88" t="s">
        <v>1100</v>
      </c>
      <c r="F284" s="89" t="s">
        <v>1566</v>
      </c>
      <c r="G284" s="89" t="s">
        <v>25</v>
      </c>
      <c r="H284" s="89" t="s">
        <v>25</v>
      </c>
      <c r="I284" s="89" t="s">
        <v>28</v>
      </c>
      <c r="J284" s="95">
        <v>0.51249999999999996</v>
      </c>
      <c r="K284" s="89"/>
      <c r="L284" s="91">
        <v>7.8E-2</v>
      </c>
      <c r="M284" s="89" t="s">
        <v>1300</v>
      </c>
    </row>
    <row r="285" spans="1:13" s="92" customFormat="1" x14ac:dyDescent="0.3">
      <c r="A285" s="88">
        <v>41</v>
      </c>
      <c r="B285" s="88" t="s">
        <v>911</v>
      </c>
      <c r="C285" s="89" t="s">
        <v>1133</v>
      </c>
      <c r="D285" s="90" t="s">
        <v>935</v>
      </c>
      <c r="E285" s="88" t="s">
        <v>1101</v>
      </c>
      <c r="F285" s="89" t="s">
        <v>1568</v>
      </c>
      <c r="G285" s="89" t="s">
        <v>25</v>
      </c>
      <c r="H285" s="89" t="s">
        <v>25</v>
      </c>
      <c r="I285" s="89" t="s">
        <v>25</v>
      </c>
      <c r="J285" s="95">
        <v>0.51249999999999996</v>
      </c>
      <c r="K285" s="89"/>
      <c r="L285" s="91">
        <v>7.8E-2</v>
      </c>
      <c r="M285" s="89"/>
    </row>
    <row r="286" spans="1:13" s="92" customFormat="1" x14ac:dyDescent="0.3">
      <c r="A286" s="88">
        <v>41</v>
      </c>
      <c r="B286" s="88" t="s">
        <v>911</v>
      </c>
      <c r="C286" s="89" t="s">
        <v>1133</v>
      </c>
      <c r="D286" s="90" t="s">
        <v>934</v>
      </c>
      <c r="E286" s="88" t="s">
        <v>1102</v>
      </c>
      <c r="F286" s="89" t="s">
        <v>1570</v>
      </c>
      <c r="G286" s="89" t="s">
        <v>25</v>
      </c>
      <c r="H286" s="89" t="s">
        <v>25</v>
      </c>
      <c r="I286" s="89" t="s">
        <v>28</v>
      </c>
      <c r="J286" s="95">
        <v>0.51249999999999996</v>
      </c>
      <c r="K286" s="89"/>
      <c r="L286" s="91">
        <v>0.11944444444444444</v>
      </c>
      <c r="M286" s="89" t="s">
        <v>1301</v>
      </c>
    </row>
    <row r="287" spans="1:13" s="92" customFormat="1" x14ac:dyDescent="0.3">
      <c r="A287" s="88">
        <v>41</v>
      </c>
      <c r="B287" s="88" t="s">
        <v>911</v>
      </c>
      <c r="C287" s="89" t="s">
        <v>1133</v>
      </c>
      <c r="D287" s="90" t="s">
        <v>934</v>
      </c>
      <c r="E287" s="88" t="s">
        <v>1103</v>
      </c>
      <c r="F287" s="89" t="s">
        <v>514</v>
      </c>
      <c r="G287" s="89" t="s">
        <v>25</v>
      </c>
      <c r="H287" s="89" t="s">
        <v>25</v>
      </c>
      <c r="I287" s="89" t="s">
        <v>28</v>
      </c>
      <c r="J287" s="95">
        <v>0.51249999999999996</v>
      </c>
      <c r="K287" s="89"/>
      <c r="L287" s="91">
        <v>0.12291666666666667</v>
      </c>
      <c r="M287" s="89" t="s">
        <v>1302</v>
      </c>
    </row>
    <row r="288" spans="1:13" s="92" customFormat="1" x14ac:dyDescent="0.3">
      <c r="A288" s="88">
        <v>41</v>
      </c>
      <c r="B288" s="88" t="s">
        <v>911</v>
      </c>
      <c r="C288" s="89" t="s">
        <v>1133</v>
      </c>
      <c r="D288" s="90" t="s">
        <v>934</v>
      </c>
      <c r="E288" s="88" t="s">
        <v>107</v>
      </c>
      <c r="F288" s="89" t="s">
        <v>376</v>
      </c>
      <c r="G288" s="89" t="s">
        <v>25</v>
      </c>
      <c r="H288" s="89" t="s">
        <v>25</v>
      </c>
      <c r="I288" s="89" t="s">
        <v>28</v>
      </c>
      <c r="J288" s="95">
        <v>0.51249999999999996</v>
      </c>
      <c r="K288" s="89"/>
      <c r="L288" s="91">
        <v>0.17666666666666667</v>
      </c>
      <c r="M288" s="89" t="s">
        <v>1303</v>
      </c>
    </row>
    <row r="289" spans="1:13" s="92" customFormat="1" x14ac:dyDescent="0.3">
      <c r="A289" s="88">
        <v>41</v>
      </c>
      <c r="B289" s="88" t="s">
        <v>911</v>
      </c>
      <c r="C289" s="89" t="s">
        <v>1133</v>
      </c>
      <c r="D289" s="90" t="s">
        <v>934</v>
      </c>
      <c r="E289" s="88" t="s">
        <v>1069</v>
      </c>
      <c r="F289" s="89" t="s">
        <v>1398</v>
      </c>
      <c r="G289" s="89" t="s">
        <v>25</v>
      </c>
      <c r="H289" s="89" t="s">
        <v>25</v>
      </c>
      <c r="I289" s="89" t="s">
        <v>28</v>
      </c>
      <c r="J289" s="95">
        <v>0.51249999999999996</v>
      </c>
      <c r="K289" s="89"/>
      <c r="L289" s="91">
        <v>0.2225</v>
      </c>
      <c r="M289" s="89" t="s">
        <v>1304</v>
      </c>
    </row>
    <row r="290" spans="1:13" s="92" customFormat="1" x14ac:dyDescent="0.3">
      <c r="A290" s="88">
        <v>41</v>
      </c>
      <c r="B290" s="88" t="s">
        <v>911</v>
      </c>
      <c r="C290" s="89" t="s">
        <v>1133</v>
      </c>
      <c r="D290" s="90" t="s">
        <v>934</v>
      </c>
      <c r="E290" s="88" t="s">
        <v>252</v>
      </c>
      <c r="F290" s="89" t="s">
        <v>347</v>
      </c>
      <c r="G290" s="89" t="s">
        <v>25</v>
      </c>
      <c r="H290" s="89" t="s">
        <v>25</v>
      </c>
      <c r="I290" s="89" t="s">
        <v>25</v>
      </c>
      <c r="J290" s="95">
        <v>0.51249999999999996</v>
      </c>
      <c r="K290" s="89"/>
      <c r="L290" s="91">
        <v>0.33300000000000002</v>
      </c>
      <c r="M290" s="89"/>
    </row>
    <row r="291" spans="1:13" s="92" customFormat="1" x14ac:dyDescent="0.3">
      <c r="A291" s="88">
        <v>41</v>
      </c>
      <c r="B291" s="88" t="s">
        <v>911</v>
      </c>
      <c r="C291" s="89" t="s">
        <v>1133</v>
      </c>
      <c r="D291" s="90" t="s">
        <v>934</v>
      </c>
      <c r="E291" s="88" t="s">
        <v>1104</v>
      </c>
      <c r="F291" s="89" t="s">
        <v>348</v>
      </c>
      <c r="G291" s="89" t="s">
        <v>28</v>
      </c>
      <c r="H291" s="89" t="s">
        <v>28</v>
      </c>
      <c r="I291" s="89" t="s">
        <v>25</v>
      </c>
      <c r="J291" s="95">
        <v>0.51249999999999996</v>
      </c>
      <c r="K291" s="89"/>
      <c r="L291" s="91">
        <v>3.254</v>
      </c>
      <c r="M291" s="89"/>
    </row>
    <row r="292" spans="1:13" s="92" customFormat="1" x14ac:dyDescent="0.3">
      <c r="A292" s="88">
        <v>42</v>
      </c>
      <c r="B292" s="88" t="s">
        <v>912</v>
      </c>
      <c r="C292" s="89" t="s">
        <v>1135</v>
      </c>
      <c r="D292" s="90" t="s">
        <v>939</v>
      </c>
      <c r="E292" s="88" t="s">
        <v>510</v>
      </c>
      <c r="F292" s="89" t="s">
        <v>509</v>
      </c>
      <c r="G292" s="89" t="s">
        <v>25</v>
      </c>
      <c r="H292" s="89" t="s">
        <v>25</v>
      </c>
      <c r="I292" s="89" t="s">
        <v>28</v>
      </c>
      <c r="J292" s="95">
        <v>0.43209999999999998</v>
      </c>
      <c r="K292" s="89"/>
      <c r="L292" s="91">
        <v>0.13600000000000001</v>
      </c>
      <c r="M292" s="89" t="s">
        <v>1308</v>
      </c>
    </row>
    <row r="293" spans="1:13" s="92" customFormat="1" x14ac:dyDescent="0.3">
      <c r="A293" s="88">
        <v>42</v>
      </c>
      <c r="B293" s="88" t="s">
        <v>912</v>
      </c>
      <c r="C293" s="89" t="s">
        <v>28</v>
      </c>
      <c r="D293" s="90" t="s">
        <v>949</v>
      </c>
      <c r="E293" s="88" t="s">
        <v>1105</v>
      </c>
      <c r="F293" s="89" t="s">
        <v>1574</v>
      </c>
      <c r="G293" s="89" t="s">
        <v>25</v>
      </c>
      <c r="H293" s="89" t="s">
        <v>25</v>
      </c>
      <c r="I293" s="89" t="s">
        <v>28</v>
      </c>
      <c r="J293" s="95">
        <v>0.73460000000000003</v>
      </c>
      <c r="K293" s="89"/>
      <c r="L293" s="91">
        <v>0.17428571428571429</v>
      </c>
      <c r="M293" s="89" t="s">
        <v>1305</v>
      </c>
    </row>
    <row r="294" spans="1:13" s="92" customFormat="1" x14ac:dyDescent="0.3">
      <c r="A294" s="88">
        <v>42</v>
      </c>
      <c r="B294" s="88" t="s">
        <v>912</v>
      </c>
      <c r="C294" s="89" t="s">
        <v>28</v>
      </c>
      <c r="D294" s="90" t="s">
        <v>949</v>
      </c>
      <c r="E294" s="88" t="s">
        <v>202</v>
      </c>
      <c r="F294" s="89" t="s">
        <v>335</v>
      </c>
      <c r="G294" s="89" t="s">
        <v>25</v>
      </c>
      <c r="H294" s="89" t="s">
        <v>25</v>
      </c>
      <c r="I294" s="89" t="s">
        <v>28</v>
      </c>
      <c r="J294" s="95">
        <v>0.73460000000000003</v>
      </c>
      <c r="K294" s="89"/>
      <c r="L294" s="91">
        <v>0.20833333333333334</v>
      </c>
      <c r="M294" s="89" t="s">
        <v>1306</v>
      </c>
    </row>
    <row r="295" spans="1:13" s="92" customFormat="1" x14ac:dyDescent="0.3">
      <c r="A295" s="88">
        <v>42</v>
      </c>
      <c r="B295" s="88" t="s">
        <v>912</v>
      </c>
      <c r="C295" s="89" t="s">
        <v>28</v>
      </c>
      <c r="D295" s="90" t="s">
        <v>949</v>
      </c>
      <c r="E295" s="88" t="s">
        <v>65</v>
      </c>
      <c r="F295" s="89" t="s">
        <v>281</v>
      </c>
      <c r="G295" s="89" t="s">
        <v>25</v>
      </c>
      <c r="H295" s="89" t="s">
        <v>25</v>
      </c>
      <c r="I295" s="89" t="s">
        <v>28</v>
      </c>
      <c r="J295" s="95">
        <v>0.73460000000000003</v>
      </c>
      <c r="K295" s="89"/>
      <c r="L295" s="91">
        <v>0.21892857142857142</v>
      </c>
      <c r="M295" s="89" t="s">
        <v>1307</v>
      </c>
    </row>
    <row r="296" spans="1:13" s="92" customFormat="1" x14ac:dyDescent="0.3">
      <c r="A296" s="88">
        <v>42</v>
      </c>
      <c r="B296" s="88" t="s">
        <v>912</v>
      </c>
      <c r="C296" s="89" t="s">
        <v>28</v>
      </c>
      <c r="D296" s="90" t="s">
        <v>949</v>
      </c>
      <c r="E296" s="88" t="s">
        <v>1106</v>
      </c>
      <c r="F296" s="89" t="s">
        <v>1420</v>
      </c>
      <c r="G296" s="89" t="s">
        <v>25</v>
      </c>
      <c r="H296" s="89" t="s">
        <v>25</v>
      </c>
      <c r="I296" s="89" t="s">
        <v>25</v>
      </c>
      <c r="J296" s="95">
        <v>0.73460000000000003</v>
      </c>
      <c r="K296" s="89"/>
      <c r="L296" s="91">
        <v>0.35299999999999998</v>
      </c>
      <c r="M296" s="89"/>
    </row>
    <row r="297" spans="1:13" s="92" customFormat="1" x14ac:dyDescent="0.3">
      <c r="A297" s="88">
        <v>42</v>
      </c>
      <c r="B297" s="88" t="s">
        <v>912</v>
      </c>
      <c r="C297" s="89" t="s">
        <v>28</v>
      </c>
      <c r="D297" s="90" t="s">
        <v>949</v>
      </c>
      <c r="E297" s="88" t="s">
        <v>1061</v>
      </c>
      <c r="F297" s="89" t="s">
        <v>456</v>
      </c>
      <c r="G297" s="89" t="s">
        <v>28</v>
      </c>
      <c r="H297" s="89" t="s">
        <v>28</v>
      </c>
      <c r="I297" s="89" t="s">
        <v>25</v>
      </c>
      <c r="J297" s="95">
        <v>0.73460000000000003</v>
      </c>
      <c r="K297" s="89"/>
      <c r="L297" s="91">
        <v>0.73</v>
      </c>
      <c r="M297" s="89"/>
    </row>
    <row r="298" spans="1:13" s="92" customFormat="1" x14ac:dyDescent="0.3">
      <c r="A298" s="88">
        <v>42</v>
      </c>
      <c r="B298" s="88" t="s">
        <v>912</v>
      </c>
      <c r="C298" s="89" t="s">
        <v>28</v>
      </c>
      <c r="D298" s="90" t="s">
        <v>949</v>
      </c>
      <c r="E298" s="88" t="s">
        <v>510</v>
      </c>
      <c r="F298" s="89" t="s">
        <v>509</v>
      </c>
      <c r="G298" s="89" t="s">
        <v>25</v>
      </c>
      <c r="H298" s="89" t="s">
        <v>25</v>
      </c>
      <c r="I298" s="89" t="s">
        <v>25</v>
      </c>
      <c r="J298" s="95">
        <v>0.73460000000000003</v>
      </c>
      <c r="K298" s="89"/>
      <c r="L298" s="91"/>
      <c r="M298" s="89"/>
    </row>
    <row r="299" spans="1:13" s="92" customFormat="1" x14ac:dyDescent="0.3">
      <c r="A299" s="88">
        <v>42</v>
      </c>
      <c r="B299" s="88" t="s">
        <v>912</v>
      </c>
      <c r="C299" s="89" t="s">
        <v>28</v>
      </c>
      <c r="D299" s="90" t="s">
        <v>949</v>
      </c>
      <c r="E299" s="88" t="s">
        <v>1107</v>
      </c>
      <c r="F299" s="89" t="s">
        <v>1576</v>
      </c>
      <c r="G299" s="89" t="s">
        <v>25</v>
      </c>
      <c r="H299" s="89" t="s">
        <v>25</v>
      </c>
      <c r="I299" s="89" t="s">
        <v>28</v>
      </c>
      <c r="J299" s="95">
        <v>0.73460000000000003</v>
      </c>
      <c r="K299" s="89"/>
      <c r="L299" s="91">
        <v>0.23972222222222225</v>
      </c>
      <c r="M299" s="89" t="s">
        <v>1309</v>
      </c>
    </row>
    <row r="300" spans="1:13" s="92" customFormat="1" x14ac:dyDescent="0.3">
      <c r="A300" s="88">
        <v>42</v>
      </c>
      <c r="B300" s="88" t="s">
        <v>912</v>
      </c>
      <c r="C300" s="89" t="s">
        <v>28</v>
      </c>
      <c r="D300" s="90" t="s">
        <v>939</v>
      </c>
      <c r="E300" s="88" t="s">
        <v>65</v>
      </c>
      <c r="F300" s="89" t="s">
        <v>281</v>
      </c>
      <c r="G300" s="89" t="s">
        <v>25</v>
      </c>
      <c r="H300" s="89" t="s">
        <v>25</v>
      </c>
      <c r="I300" s="89" t="s">
        <v>25</v>
      </c>
      <c r="J300" s="95">
        <v>0.43209999999999998</v>
      </c>
      <c r="K300" s="89"/>
      <c r="L300" s="91"/>
      <c r="M300" s="89"/>
    </row>
    <row r="301" spans="1:13" s="92" customFormat="1" x14ac:dyDescent="0.3">
      <c r="A301" s="88">
        <v>42</v>
      </c>
      <c r="B301" s="88" t="s">
        <v>912</v>
      </c>
      <c r="C301" s="89" t="s">
        <v>28</v>
      </c>
      <c r="D301" s="90" t="s">
        <v>950</v>
      </c>
      <c r="E301" s="88" t="s">
        <v>65</v>
      </c>
      <c r="F301" s="89" t="s">
        <v>281</v>
      </c>
      <c r="G301" s="89" t="s">
        <v>25</v>
      </c>
      <c r="H301" s="89" t="s">
        <v>25</v>
      </c>
      <c r="I301" s="89" t="s">
        <v>25</v>
      </c>
      <c r="J301" s="95">
        <v>1.2487999999999999</v>
      </c>
      <c r="K301" s="89"/>
      <c r="L301" s="91"/>
      <c r="M301" s="89"/>
    </row>
    <row r="302" spans="1:13" s="92" customFormat="1" x14ac:dyDescent="0.3">
      <c r="A302" s="88">
        <v>42</v>
      </c>
      <c r="B302" s="88" t="s">
        <v>912</v>
      </c>
      <c r="C302" s="89" t="s">
        <v>28</v>
      </c>
      <c r="D302" s="90" t="s">
        <v>950</v>
      </c>
      <c r="E302" s="88" t="s">
        <v>1061</v>
      </c>
      <c r="F302" s="89" t="s">
        <v>456</v>
      </c>
      <c r="G302" s="89" t="s">
        <v>28</v>
      </c>
      <c r="H302" s="89" t="s">
        <v>28</v>
      </c>
      <c r="I302" s="89" t="s">
        <v>25</v>
      </c>
      <c r="J302" s="95">
        <v>1.2487999999999999</v>
      </c>
      <c r="K302" s="89"/>
      <c r="L302" s="91"/>
      <c r="M302" s="89"/>
    </row>
    <row r="303" spans="1:13" s="92" customFormat="1" x14ac:dyDescent="0.3">
      <c r="A303" s="88">
        <v>42</v>
      </c>
      <c r="B303" s="88" t="s">
        <v>912</v>
      </c>
      <c r="C303" s="89" t="s">
        <v>28</v>
      </c>
      <c r="D303" s="90" t="s">
        <v>949</v>
      </c>
      <c r="E303" s="88" t="s">
        <v>1061</v>
      </c>
      <c r="F303" s="89" t="s">
        <v>456</v>
      </c>
      <c r="G303" s="89" t="s">
        <v>28</v>
      </c>
      <c r="H303" s="89" t="s">
        <v>28</v>
      </c>
      <c r="I303" s="89" t="s">
        <v>25</v>
      </c>
      <c r="J303" s="95">
        <v>0.73460000000000003</v>
      </c>
      <c r="K303" s="89"/>
      <c r="L303" s="91"/>
      <c r="M303" s="89"/>
    </row>
    <row r="304" spans="1:13" s="92" customFormat="1" x14ac:dyDescent="0.3">
      <c r="A304" s="88">
        <v>42</v>
      </c>
      <c r="B304" s="88" t="s">
        <v>912</v>
      </c>
      <c r="C304" s="89" t="s">
        <v>28</v>
      </c>
      <c r="D304" s="90" t="s">
        <v>950</v>
      </c>
      <c r="E304" s="88" t="s">
        <v>1061</v>
      </c>
      <c r="F304" s="89" t="s">
        <v>456</v>
      </c>
      <c r="G304" s="89" t="s">
        <v>28</v>
      </c>
      <c r="H304" s="89" t="s">
        <v>28</v>
      </c>
      <c r="I304" s="89" t="s">
        <v>25</v>
      </c>
      <c r="J304" s="95">
        <v>1.2487999999999999</v>
      </c>
      <c r="K304" s="89"/>
      <c r="L304" s="91"/>
      <c r="M304" s="89"/>
    </row>
    <row r="305" spans="1:13" s="92" customFormat="1" x14ac:dyDescent="0.3">
      <c r="A305" s="88">
        <v>43</v>
      </c>
      <c r="B305" s="88" t="s">
        <v>913</v>
      </c>
      <c r="C305" s="89" t="s">
        <v>1133</v>
      </c>
      <c r="D305" s="90" t="s">
        <v>932</v>
      </c>
      <c r="E305" s="88" t="s">
        <v>109</v>
      </c>
      <c r="F305" s="89" t="s">
        <v>408</v>
      </c>
      <c r="G305" s="89" t="s">
        <v>25</v>
      </c>
      <c r="H305" s="89" t="s">
        <v>25</v>
      </c>
      <c r="I305" s="89" t="s">
        <v>28</v>
      </c>
      <c r="J305" s="95">
        <v>71.756699999999995</v>
      </c>
      <c r="K305" s="89"/>
      <c r="L305" s="91">
        <v>29.833333333333332</v>
      </c>
      <c r="M305" s="89" t="s">
        <v>1310</v>
      </c>
    </row>
    <row r="306" spans="1:13" s="92" customFormat="1" x14ac:dyDescent="0.3">
      <c r="A306" s="88">
        <v>43</v>
      </c>
      <c r="B306" s="88" t="s">
        <v>913</v>
      </c>
      <c r="C306" s="89" t="s">
        <v>1133</v>
      </c>
      <c r="D306" s="90" t="s">
        <v>932</v>
      </c>
      <c r="E306" s="94" t="s">
        <v>1108</v>
      </c>
      <c r="F306" s="89" t="s">
        <v>1578</v>
      </c>
      <c r="G306" s="89" t="s">
        <v>25</v>
      </c>
      <c r="H306" s="89" t="s">
        <v>25</v>
      </c>
      <c r="I306" s="89" t="s">
        <v>28</v>
      </c>
      <c r="J306" s="95">
        <v>71.756699999999995</v>
      </c>
      <c r="K306" s="89"/>
      <c r="L306" s="91">
        <v>33.69</v>
      </c>
      <c r="M306" s="89" t="s">
        <v>1311</v>
      </c>
    </row>
    <row r="307" spans="1:13" s="92" customFormat="1" x14ac:dyDescent="0.3">
      <c r="A307" s="88">
        <v>43</v>
      </c>
      <c r="B307" s="88" t="s">
        <v>913</v>
      </c>
      <c r="C307" s="89" t="s">
        <v>1133</v>
      </c>
      <c r="D307" s="90" t="s">
        <v>932</v>
      </c>
      <c r="E307" s="88" t="s">
        <v>1109</v>
      </c>
      <c r="F307" s="89" t="s">
        <v>1580</v>
      </c>
      <c r="G307" s="89" t="s">
        <v>25</v>
      </c>
      <c r="H307" s="89" t="s">
        <v>25</v>
      </c>
      <c r="I307" s="89" t="s">
        <v>25</v>
      </c>
      <c r="J307" s="95">
        <v>71.756699999999995</v>
      </c>
      <c r="K307" s="89"/>
      <c r="L307" s="91">
        <v>62.667000000000002</v>
      </c>
      <c r="M307" s="89"/>
    </row>
    <row r="308" spans="1:13" s="92" customFormat="1" x14ac:dyDescent="0.3">
      <c r="A308" s="88">
        <v>43</v>
      </c>
      <c r="B308" s="88" t="s">
        <v>913</v>
      </c>
      <c r="C308" s="89" t="s">
        <v>1133</v>
      </c>
      <c r="D308" s="90" t="s">
        <v>932</v>
      </c>
      <c r="E308" s="88" t="s">
        <v>1110</v>
      </c>
      <c r="F308" s="89" t="s">
        <v>1581</v>
      </c>
      <c r="G308" s="89" t="s">
        <v>25</v>
      </c>
      <c r="H308" s="89" t="s">
        <v>25</v>
      </c>
      <c r="I308" s="89" t="s">
        <v>25</v>
      </c>
      <c r="J308" s="95">
        <v>71.756699999999995</v>
      </c>
      <c r="K308" s="89"/>
      <c r="L308" s="91"/>
      <c r="M308" s="89"/>
    </row>
    <row r="309" spans="1:13" s="92" customFormat="1" x14ac:dyDescent="0.3">
      <c r="A309" s="88">
        <v>43</v>
      </c>
      <c r="B309" s="88" t="s">
        <v>913</v>
      </c>
      <c r="C309" s="89" t="s">
        <v>1133</v>
      </c>
      <c r="D309" s="90" t="s">
        <v>951</v>
      </c>
      <c r="E309" s="88" t="s">
        <v>109</v>
      </c>
      <c r="F309" s="89" t="s">
        <v>408</v>
      </c>
      <c r="G309" s="89" t="s">
        <v>25</v>
      </c>
      <c r="H309" s="89" t="s">
        <v>25</v>
      </c>
      <c r="I309" s="89" t="s">
        <v>25</v>
      </c>
      <c r="J309" s="95">
        <v>121.986</v>
      </c>
      <c r="K309" s="89"/>
      <c r="L309" s="91"/>
      <c r="M309" s="89"/>
    </row>
    <row r="310" spans="1:13" s="92" customFormat="1" x14ac:dyDescent="0.3">
      <c r="A310" s="88">
        <v>43</v>
      </c>
      <c r="B310" s="88" t="s">
        <v>913</v>
      </c>
      <c r="C310" s="89" t="s">
        <v>1133</v>
      </c>
      <c r="D310" s="90" t="s">
        <v>951</v>
      </c>
      <c r="E310" s="88" t="s">
        <v>1109</v>
      </c>
      <c r="F310" s="89" t="s">
        <v>1580</v>
      </c>
      <c r="G310" s="89" t="s">
        <v>25</v>
      </c>
      <c r="H310" s="89" t="s">
        <v>25</v>
      </c>
      <c r="I310" s="89" t="s">
        <v>25</v>
      </c>
      <c r="J310" s="95">
        <v>121.986</v>
      </c>
      <c r="K310" s="89"/>
      <c r="L310" s="91"/>
      <c r="M310" s="89"/>
    </row>
    <row r="311" spans="1:13" s="92" customFormat="1" x14ac:dyDescent="0.3">
      <c r="A311" s="88">
        <v>44</v>
      </c>
      <c r="B311" s="88" t="s">
        <v>914</v>
      </c>
      <c r="C311" s="89" t="s">
        <v>1133</v>
      </c>
      <c r="D311" s="90" t="s">
        <v>951</v>
      </c>
      <c r="E311" s="88" t="s">
        <v>1111</v>
      </c>
      <c r="F311" s="89" t="s">
        <v>362</v>
      </c>
      <c r="G311" s="89" t="s">
        <v>25</v>
      </c>
      <c r="H311" s="89" t="s">
        <v>25</v>
      </c>
      <c r="I311" s="89" t="s">
        <v>28</v>
      </c>
      <c r="J311" s="95">
        <v>7.0880000000000001</v>
      </c>
      <c r="K311" s="89"/>
      <c r="L311" s="91">
        <v>2.544</v>
      </c>
      <c r="M311" s="89" t="s">
        <v>1312</v>
      </c>
    </row>
    <row r="312" spans="1:13" s="92" customFormat="1" x14ac:dyDescent="0.3">
      <c r="A312" s="88">
        <v>44</v>
      </c>
      <c r="B312" s="88" t="s">
        <v>914</v>
      </c>
      <c r="C312" s="89" t="s">
        <v>1133</v>
      </c>
      <c r="D312" s="90" t="s">
        <v>951</v>
      </c>
      <c r="E312" s="88" t="s">
        <v>994</v>
      </c>
      <c r="F312" s="89" t="s">
        <v>339</v>
      </c>
      <c r="G312" s="89" t="s">
        <v>28</v>
      </c>
      <c r="H312" s="89" t="s">
        <v>28</v>
      </c>
      <c r="I312" s="89" t="s">
        <v>25</v>
      </c>
      <c r="J312" s="95">
        <v>7.0880000000000001</v>
      </c>
      <c r="K312" s="89"/>
      <c r="L312" s="91">
        <v>7.16</v>
      </c>
      <c r="M312" s="89"/>
    </row>
    <row r="313" spans="1:13" s="92" customFormat="1" x14ac:dyDescent="0.3">
      <c r="A313" s="88">
        <v>44</v>
      </c>
      <c r="B313" s="88" t="s">
        <v>914</v>
      </c>
      <c r="C313" s="89" t="s">
        <v>1133</v>
      </c>
      <c r="D313" s="90" t="s">
        <v>932</v>
      </c>
      <c r="E313" s="88" t="s">
        <v>23</v>
      </c>
      <c r="F313" s="89" t="s">
        <v>267</v>
      </c>
      <c r="G313" s="89" t="s">
        <v>25</v>
      </c>
      <c r="H313" s="89" t="s">
        <v>25</v>
      </c>
      <c r="I313" s="89" t="s">
        <v>25</v>
      </c>
      <c r="J313" s="95">
        <v>4.1694000000000004</v>
      </c>
      <c r="K313" s="89"/>
      <c r="L313" s="91"/>
      <c r="M313" s="89"/>
    </row>
    <row r="314" spans="1:13" s="92" customFormat="1" x14ac:dyDescent="0.3">
      <c r="A314" s="88">
        <v>44</v>
      </c>
      <c r="B314" s="88" t="s">
        <v>914</v>
      </c>
      <c r="C314" s="89" t="s">
        <v>1133</v>
      </c>
      <c r="D314" s="90" t="s">
        <v>951</v>
      </c>
      <c r="E314" s="88" t="s">
        <v>23</v>
      </c>
      <c r="F314" s="89" t="s">
        <v>267</v>
      </c>
      <c r="G314" s="89" t="s">
        <v>25</v>
      </c>
      <c r="H314" s="89" t="s">
        <v>25</v>
      </c>
      <c r="I314" s="89" t="s">
        <v>28</v>
      </c>
      <c r="J314" s="95">
        <v>7.0880000000000001</v>
      </c>
      <c r="K314" s="89"/>
      <c r="L314" s="91">
        <v>1.796</v>
      </c>
      <c r="M314" s="89" t="s">
        <v>1313</v>
      </c>
    </row>
    <row r="315" spans="1:13" s="92" customFormat="1" x14ac:dyDescent="0.3">
      <c r="A315" s="88">
        <v>44</v>
      </c>
      <c r="B315" s="88" t="s">
        <v>914</v>
      </c>
      <c r="C315" s="89" t="s">
        <v>1133</v>
      </c>
      <c r="D315" s="90" t="s">
        <v>948</v>
      </c>
      <c r="E315" s="88" t="s">
        <v>23</v>
      </c>
      <c r="F315" s="89" t="s">
        <v>267</v>
      </c>
      <c r="G315" s="89" t="s">
        <v>25</v>
      </c>
      <c r="H315" s="89" t="s">
        <v>25</v>
      </c>
      <c r="I315" s="89" t="s">
        <v>25</v>
      </c>
      <c r="J315" s="95">
        <v>9.6677999999999997</v>
      </c>
      <c r="K315" s="89"/>
      <c r="L315" s="91"/>
      <c r="M315" s="89"/>
    </row>
    <row r="316" spans="1:13" s="92" customFormat="1" x14ac:dyDescent="0.3">
      <c r="A316" s="88">
        <v>44</v>
      </c>
      <c r="B316" s="88" t="s">
        <v>914</v>
      </c>
      <c r="C316" s="89" t="s">
        <v>1133</v>
      </c>
      <c r="D316" s="90" t="s">
        <v>952</v>
      </c>
      <c r="E316" s="88" t="s">
        <v>23</v>
      </c>
      <c r="F316" s="89" t="s">
        <v>267</v>
      </c>
      <c r="G316" s="89" t="s">
        <v>25</v>
      </c>
      <c r="H316" s="89" t="s">
        <v>25</v>
      </c>
      <c r="I316" s="89" t="s">
        <v>25</v>
      </c>
      <c r="J316" s="95">
        <v>12.0496</v>
      </c>
      <c r="K316" s="89"/>
      <c r="L316" s="91"/>
      <c r="M316" s="89"/>
    </row>
    <row r="317" spans="1:13" s="92" customFormat="1" x14ac:dyDescent="0.3">
      <c r="A317" s="88">
        <v>44</v>
      </c>
      <c r="B317" s="88" t="s">
        <v>914</v>
      </c>
      <c r="C317" s="89" t="s">
        <v>1133</v>
      </c>
      <c r="D317" s="90" t="s">
        <v>932</v>
      </c>
      <c r="E317" s="94" t="s">
        <v>1112</v>
      </c>
      <c r="F317" s="89" t="s">
        <v>362</v>
      </c>
      <c r="G317" s="89" t="s">
        <v>25</v>
      </c>
      <c r="H317" s="89" t="s">
        <v>25</v>
      </c>
      <c r="I317" s="89" t="s">
        <v>25</v>
      </c>
      <c r="J317" s="95">
        <v>4.1694000000000004</v>
      </c>
      <c r="K317" s="89"/>
      <c r="L317" s="91"/>
      <c r="M317" s="89"/>
    </row>
    <row r="318" spans="1:13" s="92" customFormat="1" x14ac:dyDescent="0.3">
      <c r="A318" s="88">
        <v>44</v>
      </c>
      <c r="B318" s="88" t="s">
        <v>914</v>
      </c>
      <c r="C318" s="89" t="s">
        <v>1133</v>
      </c>
      <c r="D318" s="90" t="s">
        <v>952</v>
      </c>
      <c r="E318" s="88" t="s">
        <v>1111</v>
      </c>
      <c r="F318" s="89" t="s">
        <v>362</v>
      </c>
      <c r="G318" s="89" t="s">
        <v>25</v>
      </c>
      <c r="H318" s="89" t="s">
        <v>25</v>
      </c>
      <c r="I318" s="89" t="s">
        <v>25</v>
      </c>
      <c r="J318" s="95">
        <v>12.0496</v>
      </c>
      <c r="K318" s="89"/>
      <c r="L318" s="91"/>
      <c r="M318" s="89"/>
    </row>
    <row r="319" spans="1:13" s="92" customFormat="1" x14ac:dyDescent="0.3">
      <c r="A319" s="88">
        <v>44</v>
      </c>
      <c r="B319" s="88" t="s">
        <v>914</v>
      </c>
      <c r="C319" s="89" t="s">
        <v>1133</v>
      </c>
      <c r="D319" s="90" t="s">
        <v>932</v>
      </c>
      <c r="E319" s="88" t="s">
        <v>994</v>
      </c>
      <c r="F319" s="89" t="s">
        <v>339</v>
      </c>
      <c r="G319" s="89" t="s">
        <v>28</v>
      </c>
      <c r="H319" s="89" t="s">
        <v>28</v>
      </c>
      <c r="I319" s="89" t="s">
        <v>25</v>
      </c>
      <c r="J319" s="95">
        <v>4.1694000000000004</v>
      </c>
      <c r="K319" s="89"/>
      <c r="L319" s="91"/>
      <c r="M319" s="89"/>
    </row>
    <row r="320" spans="1:13" s="92" customFormat="1" x14ac:dyDescent="0.3">
      <c r="A320" s="88">
        <v>44</v>
      </c>
      <c r="B320" s="88" t="s">
        <v>914</v>
      </c>
      <c r="C320" s="89" t="s">
        <v>1133</v>
      </c>
      <c r="D320" s="90" t="s">
        <v>948</v>
      </c>
      <c r="E320" s="88" t="s">
        <v>994</v>
      </c>
      <c r="F320" s="89" t="s">
        <v>339</v>
      </c>
      <c r="G320" s="89" t="s">
        <v>28</v>
      </c>
      <c r="H320" s="89" t="s">
        <v>28</v>
      </c>
      <c r="I320" s="89" t="s">
        <v>25</v>
      </c>
      <c r="J320" s="95">
        <v>9.6677999999999997</v>
      </c>
      <c r="K320" s="89"/>
      <c r="L320" s="91"/>
      <c r="M320" s="89"/>
    </row>
    <row r="321" spans="1:13" s="92" customFormat="1" x14ac:dyDescent="0.3">
      <c r="A321" s="88">
        <v>44</v>
      </c>
      <c r="B321" s="88" t="s">
        <v>914</v>
      </c>
      <c r="C321" s="89" t="s">
        <v>1133</v>
      </c>
      <c r="D321" s="90" t="s">
        <v>952</v>
      </c>
      <c r="E321" s="88" t="s">
        <v>994</v>
      </c>
      <c r="F321" s="89" t="s">
        <v>339</v>
      </c>
      <c r="G321" s="89" t="s">
        <v>28</v>
      </c>
      <c r="H321" s="89" t="s">
        <v>28</v>
      </c>
      <c r="I321" s="89" t="s">
        <v>25</v>
      </c>
      <c r="J321" s="95">
        <v>12.0496</v>
      </c>
      <c r="K321" s="89"/>
      <c r="L321" s="91"/>
      <c r="M321" s="89"/>
    </row>
    <row r="322" spans="1:13" s="92" customFormat="1" x14ac:dyDescent="0.3">
      <c r="A322" s="88">
        <v>45</v>
      </c>
      <c r="B322" s="88" t="s">
        <v>915</v>
      </c>
      <c r="C322" s="89" t="s">
        <v>1133</v>
      </c>
      <c r="D322" s="90" t="s">
        <v>930</v>
      </c>
      <c r="E322" s="88" t="s">
        <v>212</v>
      </c>
      <c r="F322" s="89" t="s">
        <v>337</v>
      </c>
      <c r="G322" s="89" t="s">
        <v>25</v>
      </c>
      <c r="H322" s="89" t="s">
        <v>25</v>
      </c>
      <c r="I322" s="89" t="s">
        <v>28</v>
      </c>
      <c r="J322" s="95">
        <v>0.2</v>
      </c>
      <c r="K322" s="89"/>
      <c r="L322" s="91">
        <v>0.1157</v>
      </c>
      <c r="M322" s="89" t="s">
        <v>1314</v>
      </c>
    </row>
    <row r="323" spans="1:13" s="92" customFormat="1" x14ac:dyDescent="0.3">
      <c r="A323" s="88">
        <v>45</v>
      </c>
      <c r="B323" s="88" t="s">
        <v>915</v>
      </c>
      <c r="C323" s="89" t="s">
        <v>1133</v>
      </c>
      <c r="D323" s="90" t="s">
        <v>930</v>
      </c>
      <c r="E323" s="88" t="s">
        <v>228</v>
      </c>
      <c r="F323" s="89" t="s">
        <v>342</v>
      </c>
      <c r="G323" s="89" t="s">
        <v>25</v>
      </c>
      <c r="H323" s="89" t="s">
        <v>25</v>
      </c>
      <c r="I323" s="89" t="s">
        <v>28</v>
      </c>
      <c r="J323" s="95">
        <v>0.2</v>
      </c>
      <c r="K323" s="89"/>
      <c r="L323" s="91">
        <v>0.1206</v>
      </c>
      <c r="M323" s="89" t="s">
        <v>1316</v>
      </c>
    </row>
    <row r="324" spans="1:13" s="92" customFormat="1" x14ac:dyDescent="0.3">
      <c r="A324" s="88">
        <v>45</v>
      </c>
      <c r="B324" s="88" t="s">
        <v>915</v>
      </c>
      <c r="C324" s="89" t="s">
        <v>1133</v>
      </c>
      <c r="D324" s="90" t="s">
        <v>930</v>
      </c>
      <c r="E324" s="88" t="s">
        <v>225</v>
      </c>
      <c r="F324" s="89" t="s">
        <v>341</v>
      </c>
      <c r="G324" s="89" t="s">
        <v>25</v>
      </c>
      <c r="H324" s="89" t="s">
        <v>25</v>
      </c>
      <c r="I324" s="89" t="s">
        <v>28</v>
      </c>
      <c r="J324" s="95">
        <v>0.2</v>
      </c>
      <c r="K324" s="89"/>
      <c r="L324" s="91">
        <v>0.14180000000000001</v>
      </c>
      <c r="M324" s="89" t="s">
        <v>1315</v>
      </c>
    </row>
    <row r="325" spans="1:13" s="92" customFormat="1" x14ac:dyDescent="0.3">
      <c r="A325" s="88">
        <v>45</v>
      </c>
      <c r="B325" s="88" t="s">
        <v>915</v>
      </c>
      <c r="C325" s="89" t="s">
        <v>1133</v>
      </c>
      <c r="D325" s="90" t="s">
        <v>930</v>
      </c>
      <c r="E325" s="88" t="s">
        <v>93</v>
      </c>
      <c r="F325" s="89" t="s">
        <v>302</v>
      </c>
      <c r="G325" s="89" t="s">
        <v>25</v>
      </c>
      <c r="H325" s="89" t="s">
        <v>25</v>
      </c>
      <c r="I325" s="89" t="s">
        <v>25</v>
      </c>
      <c r="J325" s="95">
        <v>0.2</v>
      </c>
      <c r="K325" s="89"/>
      <c r="L325" s="91">
        <v>0.15</v>
      </c>
      <c r="M325" s="89"/>
    </row>
    <row r="326" spans="1:13" s="92" customFormat="1" x14ac:dyDescent="0.3">
      <c r="A326" s="88">
        <v>46</v>
      </c>
      <c r="B326" s="88" t="s">
        <v>916</v>
      </c>
      <c r="C326" s="89" t="s">
        <v>1133</v>
      </c>
      <c r="D326" s="90" t="s">
        <v>953</v>
      </c>
      <c r="E326" s="88" t="s">
        <v>1113</v>
      </c>
      <c r="F326" s="89" t="s">
        <v>1583</v>
      </c>
      <c r="G326" s="89" t="s">
        <v>25</v>
      </c>
      <c r="H326" s="89" t="s">
        <v>25</v>
      </c>
      <c r="I326" s="89" t="s">
        <v>28</v>
      </c>
      <c r="J326" s="95">
        <v>2.6143000000000001</v>
      </c>
      <c r="K326" s="89"/>
      <c r="L326" s="91">
        <v>0.61428571428571421</v>
      </c>
      <c r="M326" s="89" t="s">
        <v>1318</v>
      </c>
    </row>
    <row r="327" spans="1:13" s="92" customFormat="1" x14ac:dyDescent="0.3">
      <c r="A327" s="88">
        <v>46</v>
      </c>
      <c r="B327" s="88" t="s">
        <v>916</v>
      </c>
      <c r="C327" s="89" t="s">
        <v>1133</v>
      </c>
      <c r="D327" s="90" t="s">
        <v>953</v>
      </c>
      <c r="E327" s="88" t="s">
        <v>1040</v>
      </c>
      <c r="F327" s="89" t="s">
        <v>1437</v>
      </c>
      <c r="G327" s="89" t="s">
        <v>25</v>
      </c>
      <c r="H327" s="89" t="s">
        <v>25</v>
      </c>
      <c r="I327" s="89" t="s">
        <v>28</v>
      </c>
      <c r="J327" s="95">
        <v>2.6143000000000001</v>
      </c>
      <c r="K327" s="89"/>
      <c r="L327" s="91">
        <v>0.80785714285714294</v>
      </c>
      <c r="M327" s="89" t="s">
        <v>1317</v>
      </c>
    </row>
    <row r="328" spans="1:13" s="92" customFormat="1" x14ac:dyDescent="0.3">
      <c r="A328" s="88">
        <v>46</v>
      </c>
      <c r="B328" s="88" t="s">
        <v>916</v>
      </c>
      <c r="C328" s="89" t="s">
        <v>1133</v>
      </c>
      <c r="D328" s="90" t="s">
        <v>953</v>
      </c>
      <c r="E328" s="88" t="s">
        <v>1114</v>
      </c>
      <c r="F328" s="89" t="s">
        <v>1421</v>
      </c>
      <c r="G328" s="89" t="s">
        <v>25</v>
      </c>
      <c r="H328" s="89" t="s">
        <v>25</v>
      </c>
      <c r="I328" s="89" t="s">
        <v>25</v>
      </c>
      <c r="J328" s="95">
        <v>2.6143000000000001</v>
      </c>
      <c r="K328" s="89"/>
      <c r="L328" s="91">
        <v>1.1140000000000001</v>
      </c>
      <c r="M328" s="89"/>
    </row>
    <row r="329" spans="1:13" s="92" customFormat="1" x14ac:dyDescent="0.3">
      <c r="A329" s="88">
        <v>47</v>
      </c>
      <c r="B329" s="88" t="s">
        <v>917</v>
      </c>
      <c r="C329" s="89" t="s">
        <v>1133</v>
      </c>
      <c r="D329" s="90" t="s">
        <v>954</v>
      </c>
      <c r="E329" s="94" t="s">
        <v>1115</v>
      </c>
      <c r="F329" s="89" t="s">
        <v>411</v>
      </c>
      <c r="G329" s="89" t="s">
        <v>25</v>
      </c>
      <c r="H329" s="89" t="s">
        <v>25</v>
      </c>
      <c r="I329" s="89" t="s">
        <v>28</v>
      </c>
      <c r="J329" s="95">
        <v>236.95</v>
      </c>
      <c r="K329" s="89"/>
      <c r="L329" s="91">
        <v>38</v>
      </c>
      <c r="M329" s="89" t="s">
        <v>1319</v>
      </c>
    </row>
    <row r="330" spans="1:13" s="92" customFormat="1" ht="33" x14ac:dyDescent="0.3">
      <c r="A330" s="88">
        <v>47</v>
      </c>
      <c r="B330" s="88" t="s">
        <v>917</v>
      </c>
      <c r="C330" s="89" t="s">
        <v>1133</v>
      </c>
      <c r="D330" s="90" t="s">
        <v>954</v>
      </c>
      <c r="E330" s="94" t="s">
        <v>1116</v>
      </c>
      <c r="F330" s="89" t="s">
        <v>1585</v>
      </c>
      <c r="G330" s="89" t="s">
        <v>25</v>
      </c>
      <c r="H330" s="89" t="s">
        <v>25</v>
      </c>
      <c r="I330" s="89" t="s">
        <v>28</v>
      </c>
      <c r="J330" s="95">
        <v>236.95</v>
      </c>
      <c r="K330" s="89"/>
      <c r="L330" s="91">
        <v>77</v>
      </c>
      <c r="M330" s="89" t="s">
        <v>1320</v>
      </c>
    </row>
    <row r="331" spans="1:13" s="92" customFormat="1" x14ac:dyDescent="0.3">
      <c r="A331" s="88">
        <v>47</v>
      </c>
      <c r="B331" s="88" t="s">
        <v>917</v>
      </c>
      <c r="C331" s="89" t="s">
        <v>1133</v>
      </c>
      <c r="D331" s="90" t="s">
        <v>954</v>
      </c>
      <c r="E331" s="88" t="s">
        <v>1104</v>
      </c>
      <c r="F331" s="89" t="s">
        <v>348</v>
      </c>
      <c r="G331" s="89" t="s">
        <v>28</v>
      </c>
      <c r="H331" s="89" t="s">
        <v>28</v>
      </c>
      <c r="I331" s="89" t="s">
        <v>25</v>
      </c>
      <c r="J331" s="95">
        <v>236.95</v>
      </c>
      <c r="K331" s="89"/>
      <c r="L331" s="91">
        <v>188.8</v>
      </c>
      <c r="M331" s="89"/>
    </row>
    <row r="332" spans="1:13" s="92" customFormat="1" x14ac:dyDescent="0.3">
      <c r="A332" s="88">
        <v>48</v>
      </c>
      <c r="B332" s="88" t="s">
        <v>918</v>
      </c>
      <c r="C332" s="89" t="s">
        <v>1133</v>
      </c>
      <c r="D332" s="90" t="s">
        <v>955</v>
      </c>
      <c r="E332" s="94" t="s">
        <v>1115</v>
      </c>
      <c r="F332" s="89" t="s">
        <v>411</v>
      </c>
      <c r="G332" s="89" t="s">
        <v>25</v>
      </c>
      <c r="H332" s="89" t="s">
        <v>25</v>
      </c>
      <c r="I332" s="89" t="s">
        <v>28</v>
      </c>
      <c r="J332" s="95">
        <v>340</v>
      </c>
      <c r="K332" s="89"/>
      <c r="L332" s="91">
        <v>28</v>
      </c>
      <c r="M332" s="89" t="s">
        <v>1324</v>
      </c>
    </row>
    <row r="333" spans="1:13" s="92" customFormat="1" x14ac:dyDescent="0.3">
      <c r="A333" s="88">
        <v>48</v>
      </c>
      <c r="B333" s="88" t="s">
        <v>918</v>
      </c>
      <c r="C333" s="89" t="s">
        <v>1133</v>
      </c>
      <c r="D333" s="90" t="s">
        <v>955</v>
      </c>
      <c r="E333" s="88" t="s">
        <v>992</v>
      </c>
      <c r="F333" s="89" t="s">
        <v>1425</v>
      </c>
      <c r="G333" s="89" t="s">
        <v>25</v>
      </c>
      <c r="H333" s="89" t="s">
        <v>25</v>
      </c>
      <c r="I333" s="89" t="s">
        <v>28</v>
      </c>
      <c r="J333" s="95">
        <v>340</v>
      </c>
      <c r="K333" s="89"/>
      <c r="L333" s="91">
        <v>65.888000000000005</v>
      </c>
      <c r="M333" s="89" t="s">
        <v>1321</v>
      </c>
    </row>
    <row r="334" spans="1:13" s="92" customFormat="1" x14ac:dyDescent="0.3">
      <c r="A334" s="88">
        <v>48</v>
      </c>
      <c r="B334" s="88" t="s">
        <v>918</v>
      </c>
      <c r="C334" s="89" t="s">
        <v>1133</v>
      </c>
      <c r="D334" s="90" t="s">
        <v>955</v>
      </c>
      <c r="E334" s="88" t="s">
        <v>1104</v>
      </c>
      <c r="F334" s="89" t="s">
        <v>348</v>
      </c>
      <c r="G334" s="89" t="s">
        <v>28</v>
      </c>
      <c r="H334" s="89" t="s">
        <v>28</v>
      </c>
      <c r="I334" s="89" t="s">
        <v>28</v>
      </c>
      <c r="J334" s="95">
        <v>340</v>
      </c>
      <c r="K334" s="89"/>
      <c r="L334" s="91">
        <v>85</v>
      </c>
      <c r="M334" s="89" t="s">
        <v>1322</v>
      </c>
    </row>
    <row r="335" spans="1:13" s="92" customFormat="1" x14ac:dyDescent="0.3">
      <c r="A335" s="88">
        <v>48</v>
      </c>
      <c r="B335" s="88" t="s">
        <v>918</v>
      </c>
      <c r="C335" s="89" t="s">
        <v>1133</v>
      </c>
      <c r="D335" s="90" t="s">
        <v>955</v>
      </c>
      <c r="E335" s="88" t="s">
        <v>1077</v>
      </c>
      <c r="F335" s="89" t="s">
        <v>1532</v>
      </c>
      <c r="G335" s="89" t="s">
        <v>25</v>
      </c>
      <c r="H335" s="89" t="s">
        <v>25</v>
      </c>
      <c r="I335" s="89" t="s">
        <v>28</v>
      </c>
      <c r="J335" s="95">
        <v>340</v>
      </c>
      <c r="K335" s="89"/>
      <c r="L335" s="91">
        <v>98.5</v>
      </c>
      <c r="M335" s="89" t="s">
        <v>1323</v>
      </c>
    </row>
    <row r="336" spans="1:13" s="92" customFormat="1" x14ac:dyDescent="0.3">
      <c r="A336" s="88">
        <v>48</v>
      </c>
      <c r="B336" s="88" t="s">
        <v>918</v>
      </c>
      <c r="C336" s="89" t="s">
        <v>1133</v>
      </c>
      <c r="D336" s="90" t="s">
        <v>955</v>
      </c>
      <c r="E336" s="88" t="s">
        <v>1117</v>
      </c>
      <c r="F336" s="89" t="s">
        <v>1587</v>
      </c>
      <c r="G336" s="89" t="s">
        <v>25</v>
      </c>
      <c r="H336" s="89" t="s">
        <v>25</v>
      </c>
      <c r="I336" s="89" t="s">
        <v>25</v>
      </c>
      <c r="J336" s="95">
        <v>340</v>
      </c>
      <c r="K336" s="89"/>
      <c r="L336" s="91">
        <v>157.43</v>
      </c>
      <c r="M336" s="89"/>
    </row>
    <row r="337" spans="1:13" s="92" customFormat="1" x14ac:dyDescent="0.3">
      <c r="A337" s="88">
        <v>49</v>
      </c>
      <c r="B337" s="88" t="s">
        <v>919</v>
      </c>
      <c r="C337" s="89" t="s">
        <v>1133</v>
      </c>
      <c r="D337" s="90" t="s">
        <v>956</v>
      </c>
      <c r="E337" s="88" t="s">
        <v>41</v>
      </c>
      <c r="F337" s="89" t="s">
        <v>272</v>
      </c>
      <c r="G337" s="89" t="s">
        <v>25</v>
      </c>
      <c r="H337" s="89" t="s">
        <v>25</v>
      </c>
      <c r="I337" s="89" t="s">
        <v>28</v>
      </c>
      <c r="J337" s="95">
        <v>0.20080000000000001</v>
      </c>
      <c r="K337" s="89"/>
      <c r="L337" s="91">
        <v>0.17416666666666666</v>
      </c>
      <c r="M337" s="89" t="s">
        <v>1325</v>
      </c>
    </row>
    <row r="338" spans="1:13" s="92" customFormat="1" x14ac:dyDescent="0.3">
      <c r="A338" s="88">
        <v>49</v>
      </c>
      <c r="B338" s="88" t="s">
        <v>919</v>
      </c>
      <c r="C338" s="89" t="s">
        <v>1133</v>
      </c>
      <c r="D338" s="90" t="s">
        <v>956</v>
      </c>
      <c r="E338" s="88" t="s">
        <v>43</v>
      </c>
      <c r="F338" s="89" t="s">
        <v>408</v>
      </c>
      <c r="G338" s="89" t="s">
        <v>25</v>
      </c>
      <c r="H338" s="89" t="s">
        <v>25</v>
      </c>
      <c r="I338" s="89" t="s">
        <v>28</v>
      </c>
      <c r="J338" s="95">
        <v>0.20080000000000001</v>
      </c>
      <c r="K338" s="89"/>
      <c r="L338" s="91">
        <v>0.17541666666666667</v>
      </c>
      <c r="M338" s="89" t="s">
        <v>1326</v>
      </c>
    </row>
    <row r="339" spans="1:13" s="92" customFormat="1" x14ac:dyDescent="0.3">
      <c r="A339" s="88">
        <v>49</v>
      </c>
      <c r="B339" s="88" t="s">
        <v>919</v>
      </c>
      <c r="C339" s="89" t="s">
        <v>1133</v>
      </c>
      <c r="D339" s="90" t="s">
        <v>956</v>
      </c>
      <c r="E339" s="88" t="s">
        <v>1118</v>
      </c>
      <c r="F339" s="89" t="s">
        <v>276</v>
      </c>
      <c r="G339" s="89" t="s">
        <v>25</v>
      </c>
      <c r="H339" s="89" t="s">
        <v>25</v>
      </c>
      <c r="I339" s="89" t="s">
        <v>25</v>
      </c>
      <c r="J339" s="95">
        <v>0.20080000000000001</v>
      </c>
      <c r="K339" s="89"/>
      <c r="L339" s="91">
        <v>0.8</v>
      </c>
      <c r="M339" s="89"/>
    </row>
    <row r="340" spans="1:13" s="92" customFormat="1" x14ac:dyDescent="0.3">
      <c r="A340" s="88">
        <v>50</v>
      </c>
      <c r="B340" s="88" t="s">
        <v>920</v>
      </c>
      <c r="C340" s="89" t="s">
        <v>1133</v>
      </c>
      <c r="D340" s="90" t="s">
        <v>957</v>
      </c>
      <c r="E340" s="88" t="s">
        <v>1043</v>
      </c>
      <c r="F340" s="89" t="s">
        <v>295</v>
      </c>
      <c r="G340" s="89" t="s">
        <v>28</v>
      </c>
      <c r="H340" s="89" t="s">
        <v>28</v>
      </c>
      <c r="I340" s="89" t="s">
        <v>28</v>
      </c>
      <c r="J340" s="95">
        <v>319.517</v>
      </c>
      <c r="K340" s="89"/>
      <c r="L340" s="91">
        <v>31.25</v>
      </c>
      <c r="M340" s="89" t="s">
        <v>1327</v>
      </c>
    </row>
    <row r="341" spans="1:13" s="92" customFormat="1" x14ac:dyDescent="0.3">
      <c r="A341" s="88">
        <v>50</v>
      </c>
      <c r="B341" s="88" t="s">
        <v>920</v>
      </c>
      <c r="C341" s="89" t="s">
        <v>1133</v>
      </c>
      <c r="D341" s="90" t="s">
        <v>957</v>
      </c>
      <c r="E341" s="88" t="s">
        <v>67</v>
      </c>
      <c r="F341" s="89" t="s">
        <v>282</v>
      </c>
      <c r="G341" s="89" t="s">
        <v>25</v>
      </c>
      <c r="H341" s="89" t="s">
        <v>25</v>
      </c>
      <c r="I341" s="89" t="s">
        <v>28</v>
      </c>
      <c r="J341" s="95">
        <v>319.517</v>
      </c>
      <c r="K341" s="89"/>
      <c r="L341" s="91">
        <v>46.833333333333336</v>
      </c>
      <c r="M341" s="89" t="s">
        <v>1328</v>
      </c>
    </row>
    <row r="342" spans="1:13" s="92" customFormat="1" x14ac:dyDescent="0.3">
      <c r="A342" s="88">
        <v>50</v>
      </c>
      <c r="B342" s="88" t="s">
        <v>920</v>
      </c>
      <c r="C342" s="89" t="s">
        <v>1133</v>
      </c>
      <c r="D342" s="90" t="s">
        <v>957</v>
      </c>
      <c r="E342" s="88" t="s">
        <v>176</v>
      </c>
      <c r="F342" s="89" t="s">
        <v>326</v>
      </c>
      <c r="G342" s="89" t="s">
        <v>25</v>
      </c>
      <c r="H342" s="89" t="s">
        <v>25</v>
      </c>
      <c r="I342" s="89" t="s">
        <v>25</v>
      </c>
      <c r="J342" s="95">
        <v>319.517</v>
      </c>
      <c r="K342" s="89"/>
      <c r="L342" s="91">
        <v>90.051000000000002</v>
      </c>
      <c r="M342" s="89"/>
    </row>
    <row r="343" spans="1:13" s="92" customFormat="1" x14ac:dyDescent="0.3">
      <c r="A343" s="88">
        <v>51</v>
      </c>
      <c r="B343" s="88" t="s">
        <v>921</v>
      </c>
      <c r="C343" s="89" t="s">
        <v>1133</v>
      </c>
      <c r="D343" s="90" t="s">
        <v>958</v>
      </c>
      <c r="E343" s="88" t="s">
        <v>1119</v>
      </c>
      <c r="F343" s="89" t="s">
        <v>1590</v>
      </c>
      <c r="G343" s="89" t="s">
        <v>25</v>
      </c>
      <c r="H343" s="89" t="s">
        <v>25</v>
      </c>
      <c r="I343" s="89" t="s">
        <v>28</v>
      </c>
      <c r="J343" s="95">
        <v>219.16</v>
      </c>
      <c r="K343" s="89"/>
      <c r="L343" s="91">
        <v>32.799999999999997</v>
      </c>
      <c r="M343" s="89" t="s">
        <v>1329</v>
      </c>
    </row>
    <row r="344" spans="1:13" s="92" customFormat="1" x14ac:dyDescent="0.3">
      <c r="A344" s="88">
        <v>51</v>
      </c>
      <c r="B344" s="88" t="s">
        <v>921</v>
      </c>
      <c r="C344" s="89" t="s">
        <v>1133</v>
      </c>
      <c r="D344" s="90" t="s">
        <v>958</v>
      </c>
      <c r="E344" s="88" t="s">
        <v>1120</v>
      </c>
      <c r="F344" s="89" t="s">
        <v>1592</v>
      </c>
      <c r="G344" s="89" t="s">
        <v>25</v>
      </c>
      <c r="H344" s="89" t="s">
        <v>25</v>
      </c>
      <c r="I344" s="89" t="s">
        <v>28</v>
      </c>
      <c r="J344" s="95">
        <v>219.16</v>
      </c>
      <c r="K344" s="89"/>
      <c r="L344" s="91">
        <v>35.270000000000003</v>
      </c>
      <c r="M344" s="89" t="s">
        <v>1330</v>
      </c>
    </row>
    <row r="345" spans="1:13" s="92" customFormat="1" x14ac:dyDescent="0.3">
      <c r="A345" s="88">
        <v>51</v>
      </c>
      <c r="B345" s="88" t="s">
        <v>921</v>
      </c>
      <c r="C345" s="89" t="s">
        <v>1133</v>
      </c>
      <c r="D345" s="90" t="s">
        <v>958</v>
      </c>
      <c r="E345" s="88" t="s">
        <v>30</v>
      </c>
      <c r="F345" s="89" t="s">
        <v>291</v>
      </c>
      <c r="G345" s="89" t="s">
        <v>28</v>
      </c>
      <c r="H345" s="89" t="s">
        <v>28</v>
      </c>
      <c r="I345" s="89" t="s">
        <v>25</v>
      </c>
      <c r="J345" s="95">
        <v>219.16</v>
      </c>
      <c r="K345" s="89"/>
      <c r="L345" s="91">
        <v>98.88</v>
      </c>
      <c r="M345" s="89"/>
    </row>
    <row r="346" spans="1:13" s="92" customFormat="1" x14ac:dyDescent="0.3">
      <c r="A346" s="88">
        <v>52</v>
      </c>
      <c r="B346" s="88" t="s">
        <v>922</v>
      </c>
      <c r="C346" s="89" t="s">
        <v>1133</v>
      </c>
      <c r="D346" s="90" t="s">
        <v>959</v>
      </c>
      <c r="E346" s="88" t="s">
        <v>1121</v>
      </c>
      <c r="F346" s="89" t="s">
        <v>1594</v>
      </c>
      <c r="G346" s="89" t="s">
        <v>25</v>
      </c>
      <c r="H346" s="89" t="s">
        <v>25</v>
      </c>
      <c r="I346" s="89" t="s">
        <v>28</v>
      </c>
      <c r="J346" s="95">
        <v>29.39</v>
      </c>
      <c r="K346" s="89"/>
      <c r="L346" s="91">
        <v>6.95</v>
      </c>
      <c r="M346" s="89" t="s">
        <v>1332</v>
      </c>
    </row>
    <row r="347" spans="1:13" s="92" customFormat="1" x14ac:dyDescent="0.3">
      <c r="A347" s="88">
        <v>52</v>
      </c>
      <c r="B347" s="88" t="s">
        <v>922</v>
      </c>
      <c r="C347" s="89" t="s">
        <v>1133</v>
      </c>
      <c r="D347" s="90" t="s">
        <v>959</v>
      </c>
      <c r="E347" s="88" t="s">
        <v>107</v>
      </c>
      <c r="F347" s="89" t="s">
        <v>376</v>
      </c>
      <c r="G347" s="89" t="s">
        <v>25</v>
      </c>
      <c r="H347" s="89" t="s">
        <v>25</v>
      </c>
      <c r="I347" s="89" t="s">
        <v>28</v>
      </c>
      <c r="J347" s="95">
        <v>29.39</v>
      </c>
      <c r="K347" s="89"/>
      <c r="L347" s="91">
        <v>8.6</v>
      </c>
      <c r="M347" s="89" t="s">
        <v>1331</v>
      </c>
    </row>
    <row r="348" spans="1:13" s="92" customFormat="1" x14ac:dyDescent="0.3">
      <c r="A348" s="88">
        <v>52</v>
      </c>
      <c r="B348" s="88" t="s">
        <v>922</v>
      </c>
      <c r="C348" s="89" t="s">
        <v>1133</v>
      </c>
      <c r="D348" s="90" t="s">
        <v>959</v>
      </c>
      <c r="E348" s="88" t="s">
        <v>1122</v>
      </c>
      <c r="F348" s="89" t="s">
        <v>1596</v>
      </c>
      <c r="G348" s="89" t="s">
        <v>28</v>
      </c>
      <c r="H348" s="89" t="s">
        <v>28</v>
      </c>
      <c r="I348" s="89" t="s">
        <v>25</v>
      </c>
      <c r="J348" s="95">
        <v>29.39</v>
      </c>
      <c r="K348" s="89"/>
      <c r="L348" s="91">
        <v>13.88</v>
      </c>
      <c r="M348" s="89"/>
    </row>
    <row r="349" spans="1:13" s="92" customFormat="1" x14ac:dyDescent="0.3">
      <c r="A349" s="88">
        <v>53</v>
      </c>
      <c r="B349" s="88" t="s">
        <v>923</v>
      </c>
      <c r="C349" s="89" t="s">
        <v>1133</v>
      </c>
      <c r="D349" s="90" t="s">
        <v>930</v>
      </c>
      <c r="E349" s="88" t="s">
        <v>1017</v>
      </c>
      <c r="F349" s="89" t="s">
        <v>1413</v>
      </c>
      <c r="G349" s="89" t="s">
        <v>25</v>
      </c>
      <c r="H349" s="89" t="s">
        <v>25</v>
      </c>
      <c r="I349" s="89" t="s">
        <v>28</v>
      </c>
      <c r="J349" s="95">
        <v>0.68</v>
      </c>
      <c r="K349" s="89"/>
      <c r="L349" s="91">
        <v>0.11899999999999999</v>
      </c>
      <c r="M349" s="89" t="s">
        <v>1333</v>
      </c>
    </row>
    <row r="350" spans="1:13" s="92" customFormat="1" ht="33" x14ac:dyDescent="0.3">
      <c r="A350" s="88">
        <v>53</v>
      </c>
      <c r="B350" s="88" t="s">
        <v>923</v>
      </c>
      <c r="C350" s="89" t="s">
        <v>1133</v>
      </c>
      <c r="D350" s="90" t="s">
        <v>930</v>
      </c>
      <c r="E350" s="94" t="s">
        <v>1041</v>
      </c>
      <c r="F350" s="89" t="s">
        <v>521</v>
      </c>
      <c r="G350" s="89" t="s">
        <v>25</v>
      </c>
      <c r="H350" s="89" t="s">
        <v>25</v>
      </c>
      <c r="I350" s="89" t="s">
        <v>28</v>
      </c>
      <c r="J350" s="95">
        <v>0.68</v>
      </c>
      <c r="K350" s="89"/>
      <c r="L350" s="91">
        <v>0.28999999999999998</v>
      </c>
      <c r="M350" s="89" t="s">
        <v>1334</v>
      </c>
    </row>
    <row r="351" spans="1:13" s="92" customFormat="1" x14ac:dyDescent="0.3">
      <c r="A351" s="88">
        <v>53</v>
      </c>
      <c r="B351" s="88" t="s">
        <v>923</v>
      </c>
      <c r="C351" s="89" t="s">
        <v>1133</v>
      </c>
      <c r="D351" s="90" t="s">
        <v>930</v>
      </c>
      <c r="E351" s="94" t="s">
        <v>1123</v>
      </c>
      <c r="F351" s="89" t="s">
        <v>1598</v>
      </c>
      <c r="G351" s="89" t="s">
        <v>25</v>
      </c>
      <c r="H351" s="89" t="s">
        <v>25</v>
      </c>
      <c r="I351" s="89" t="s">
        <v>25</v>
      </c>
      <c r="J351" s="95">
        <v>0.68</v>
      </c>
      <c r="K351" s="89"/>
      <c r="L351" s="91">
        <v>0.58799999999999997</v>
      </c>
      <c r="M351" s="89"/>
    </row>
    <row r="352" spans="1:13" s="92" customFormat="1" x14ac:dyDescent="0.3">
      <c r="A352" s="88">
        <v>53</v>
      </c>
      <c r="B352" s="88" t="s">
        <v>923</v>
      </c>
      <c r="C352" s="89" t="s">
        <v>1133</v>
      </c>
      <c r="D352" s="90" t="s">
        <v>930</v>
      </c>
      <c r="E352" s="88" t="s">
        <v>30</v>
      </c>
      <c r="F352" s="89" t="s">
        <v>291</v>
      </c>
      <c r="G352" s="89" t="s">
        <v>28</v>
      </c>
      <c r="H352" s="89" t="s">
        <v>28</v>
      </c>
      <c r="I352" s="89" t="s">
        <v>25</v>
      </c>
      <c r="J352" s="95">
        <v>0.68</v>
      </c>
      <c r="K352" s="89"/>
      <c r="L352" s="91"/>
      <c r="M352" s="89"/>
    </row>
    <row r="353" spans="1:13" s="92" customFormat="1" x14ac:dyDescent="0.3">
      <c r="A353" s="88">
        <v>54</v>
      </c>
      <c r="B353" s="88" t="s">
        <v>924</v>
      </c>
      <c r="C353" s="89" t="s">
        <v>1133</v>
      </c>
      <c r="D353" s="90" t="s">
        <v>929</v>
      </c>
      <c r="E353" s="88" t="s">
        <v>1078</v>
      </c>
      <c r="F353" s="89" t="s">
        <v>368</v>
      </c>
      <c r="G353" s="89" t="s">
        <v>25</v>
      </c>
      <c r="H353" s="89" t="s">
        <v>25</v>
      </c>
      <c r="I353" s="89" t="s">
        <v>28</v>
      </c>
      <c r="J353" s="95">
        <v>3.7250000000000001</v>
      </c>
      <c r="K353" s="89"/>
      <c r="L353" s="91">
        <v>0.53416666666666668</v>
      </c>
      <c r="M353" s="89" t="s">
        <v>1335</v>
      </c>
    </row>
    <row r="354" spans="1:13" s="92" customFormat="1" x14ac:dyDescent="0.3">
      <c r="A354" s="88">
        <v>54</v>
      </c>
      <c r="B354" s="88" t="s">
        <v>924</v>
      </c>
      <c r="C354" s="89" t="s">
        <v>1133</v>
      </c>
      <c r="D354" s="90" t="s">
        <v>929</v>
      </c>
      <c r="E354" s="88" t="s">
        <v>67</v>
      </c>
      <c r="F354" s="89" t="s">
        <v>282</v>
      </c>
      <c r="G354" s="89" t="s">
        <v>25</v>
      </c>
      <c r="H354" s="89" t="s">
        <v>25</v>
      </c>
      <c r="I354" s="89" t="s">
        <v>28</v>
      </c>
      <c r="J354" s="95">
        <v>3.7250000000000001</v>
      </c>
      <c r="K354" s="89"/>
      <c r="L354" s="91">
        <v>0.73499999999999999</v>
      </c>
      <c r="M354" s="89" t="s">
        <v>1336</v>
      </c>
    </row>
    <row r="355" spans="1:13" s="92" customFormat="1" x14ac:dyDescent="0.3">
      <c r="A355" s="88">
        <v>54</v>
      </c>
      <c r="B355" s="88" t="s">
        <v>924</v>
      </c>
      <c r="C355" s="89" t="s">
        <v>1133</v>
      </c>
      <c r="D355" s="90" t="s">
        <v>929</v>
      </c>
      <c r="E355" s="88" t="s">
        <v>1124</v>
      </c>
      <c r="F355" s="89" t="s">
        <v>344</v>
      </c>
      <c r="G355" s="89" t="s">
        <v>25</v>
      </c>
      <c r="H355" s="89" t="s">
        <v>25</v>
      </c>
      <c r="I355" s="89" t="s">
        <v>28</v>
      </c>
      <c r="J355" s="95">
        <v>3.7250000000000001</v>
      </c>
      <c r="K355" s="89"/>
      <c r="L355" s="91">
        <v>0.96916666666666673</v>
      </c>
      <c r="M355" s="89" t="s">
        <v>1337</v>
      </c>
    </row>
    <row r="356" spans="1:13" s="92" customFormat="1" x14ac:dyDescent="0.3">
      <c r="A356" s="88">
        <v>54</v>
      </c>
      <c r="B356" s="88" t="s">
        <v>924</v>
      </c>
      <c r="C356" s="89" t="s">
        <v>1133</v>
      </c>
      <c r="D356" s="90" t="s">
        <v>929</v>
      </c>
      <c r="E356" s="88" t="s">
        <v>1125</v>
      </c>
      <c r="F356" s="89" t="s">
        <v>308</v>
      </c>
      <c r="G356" s="89" t="s">
        <v>25</v>
      </c>
      <c r="H356" s="89" t="s">
        <v>25</v>
      </c>
      <c r="I356" s="89" t="s">
        <v>28</v>
      </c>
      <c r="J356" s="95">
        <v>3.7250000000000001</v>
      </c>
      <c r="K356" s="89"/>
      <c r="L356" s="91">
        <v>1.3580000000000001</v>
      </c>
      <c r="M356" s="89" t="s">
        <v>1338</v>
      </c>
    </row>
    <row r="357" spans="1:13" s="92" customFormat="1" x14ac:dyDescent="0.3">
      <c r="A357" s="88">
        <v>54</v>
      </c>
      <c r="B357" s="88" t="s">
        <v>1602</v>
      </c>
      <c r="C357" s="89" t="s">
        <v>1133</v>
      </c>
      <c r="D357" s="90" t="s">
        <v>929</v>
      </c>
      <c r="E357" s="88" t="s">
        <v>1126</v>
      </c>
      <c r="F357" s="89" t="s">
        <v>1603</v>
      </c>
      <c r="G357" s="102" t="s">
        <v>1353</v>
      </c>
      <c r="H357" s="89" t="s">
        <v>28</v>
      </c>
      <c r="I357" s="89" t="s">
        <v>25</v>
      </c>
      <c r="J357" s="95">
        <v>3.7250000000000001</v>
      </c>
      <c r="K357" s="89"/>
      <c r="L357" s="91">
        <v>7.5</v>
      </c>
      <c r="M357" s="89"/>
    </row>
    <row r="358" spans="1:13" s="92" customFormat="1" x14ac:dyDescent="0.3">
      <c r="A358" s="88">
        <v>55</v>
      </c>
      <c r="B358" s="88" t="s">
        <v>925</v>
      </c>
      <c r="C358" s="89" t="s">
        <v>1133</v>
      </c>
      <c r="D358" s="90" t="s">
        <v>930</v>
      </c>
      <c r="E358" s="88" t="s">
        <v>1103</v>
      </c>
      <c r="F358" s="89" t="s">
        <v>514</v>
      </c>
      <c r="G358" s="89" t="s">
        <v>25</v>
      </c>
      <c r="H358" s="89" t="s">
        <v>25</v>
      </c>
      <c r="I358" s="89" t="s">
        <v>28</v>
      </c>
      <c r="J358" s="95">
        <v>1.6848000000000001</v>
      </c>
      <c r="K358" s="89"/>
      <c r="L358" s="91">
        <v>0.57500000000000007</v>
      </c>
      <c r="M358" s="89" t="s">
        <v>1340</v>
      </c>
    </row>
    <row r="359" spans="1:13" s="92" customFormat="1" x14ac:dyDescent="0.3">
      <c r="A359" s="88">
        <v>55</v>
      </c>
      <c r="B359" s="88" t="s">
        <v>925</v>
      </c>
      <c r="C359" s="89" t="s">
        <v>1133</v>
      </c>
      <c r="D359" s="90" t="s">
        <v>930</v>
      </c>
      <c r="E359" s="88" t="s">
        <v>1127</v>
      </c>
      <c r="F359" s="89" t="s">
        <v>1604</v>
      </c>
      <c r="G359" s="89" t="s">
        <v>25</v>
      </c>
      <c r="H359" s="89" t="s">
        <v>25</v>
      </c>
      <c r="I359" s="89" t="s">
        <v>28</v>
      </c>
      <c r="J359" s="95">
        <v>1.6848000000000001</v>
      </c>
      <c r="K359" s="89"/>
      <c r="L359" s="91">
        <v>0.61899999999999999</v>
      </c>
      <c r="M359" s="89" t="s">
        <v>1341</v>
      </c>
    </row>
    <row r="360" spans="1:13" s="92" customFormat="1" x14ac:dyDescent="0.3">
      <c r="A360" s="88">
        <v>55</v>
      </c>
      <c r="B360" s="88" t="s">
        <v>925</v>
      </c>
      <c r="C360" s="89" t="s">
        <v>1133</v>
      </c>
      <c r="D360" s="90" t="s">
        <v>930</v>
      </c>
      <c r="E360" s="88" t="s">
        <v>1128</v>
      </c>
      <c r="F360" s="89" t="s">
        <v>1606</v>
      </c>
      <c r="G360" s="89" t="s">
        <v>25</v>
      </c>
      <c r="H360" s="89" t="s">
        <v>25</v>
      </c>
      <c r="I360" s="89" t="s">
        <v>28</v>
      </c>
      <c r="J360" s="95">
        <v>1.6848000000000001</v>
      </c>
      <c r="K360" s="89"/>
      <c r="L360" s="91">
        <v>0.66583333333333339</v>
      </c>
      <c r="M360" s="89" t="s">
        <v>1339</v>
      </c>
    </row>
    <row r="361" spans="1:13" s="92" customFormat="1" x14ac:dyDescent="0.3">
      <c r="A361" s="88">
        <v>55</v>
      </c>
      <c r="B361" s="88" t="s">
        <v>925</v>
      </c>
      <c r="C361" s="89" t="s">
        <v>1133</v>
      </c>
      <c r="D361" s="90" t="s">
        <v>930</v>
      </c>
      <c r="E361" s="88" t="s">
        <v>1129</v>
      </c>
      <c r="F361" s="89" t="s">
        <v>1422</v>
      </c>
      <c r="G361" s="89" t="s">
        <v>25</v>
      </c>
      <c r="H361" s="89" t="s">
        <v>25</v>
      </c>
      <c r="I361" s="89" t="s">
        <v>25</v>
      </c>
      <c r="J361" s="95">
        <v>1.6848000000000001</v>
      </c>
      <c r="K361" s="89"/>
      <c r="L361" s="91">
        <v>1.42</v>
      </c>
      <c r="M361" s="89"/>
    </row>
    <row r="362" spans="1:13" s="92" customFormat="1" x14ac:dyDescent="0.3">
      <c r="A362" s="88">
        <v>55</v>
      </c>
      <c r="B362" s="88" t="s">
        <v>925</v>
      </c>
      <c r="C362" s="89" t="s">
        <v>1133</v>
      </c>
      <c r="D362" s="90" t="s">
        <v>938</v>
      </c>
      <c r="E362" s="88" t="s">
        <v>1103</v>
      </c>
      <c r="F362" s="89" t="s">
        <v>514</v>
      </c>
      <c r="G362" s="89" t="s">
        <v>25</v>
      </c>
      <c r="H362" s="89" t="s">
        <v>25</v>
      </c>
      <c r="I362" s="89" t="s">
        <v>25</v>
      </c>
      <c r="J362" s="95">
        <v>2.8641999999999999</v>
      </c>
      <c r="K362" s="89"/>
      <c r="L362" s="91"/>
      <c r="M362" s="89"/>
    </row>
    <row r="363" spans="1:13" s="92" customFormat="1" x14ac:dyDescent="0.3">
      <c r="A363" s="88">
        <v>56</v>
      </c>
      <c r="B363" s="88" t="s">
        <v>926</v>
      </c>
      <c r="C363" s="89" t="s">
        <v>1133</v>
      </c>
      <c r="D363" s="90" t="s">
        <v>930</v>
      </c>
      <c r="E363" s="88" t="s">
        <v>1130</v>
      </c>
      <c r="F363" s="89" t="s">
        <v>1609</v>
      </c>
      <c r="G363" s="89" t="s">
        <v>25</v>
      </c>
      <c r="H363" s="89" t="s">
        <v>25</v>
      </c>
      <c r="I363" s="89" t="s">
        <v>28</v>
      </c>
      <c r="J363" s="95">
        <v>0.54669999999999996</v>
      </c>
      <c r="K363" s="89"/>
      <c r="L363" s="91">
        <v>0.31874999999999998</v>
      </c>
      <c r="M363" s="89" t="s">
        <v>1342</v>
      </c>
    </row>
    <row r="364" spans="1:13" s="92" customFormat="1" x14ac:dyDescent="0.3">
      <c r="A364" s="88">
        <v>56</v>
      </c>
      <c r="B364" s="88" t="s">
        <v>926</v>
      </c>
      <c r="C364" s="89" t="s">
        <v>1133</v>
      </c>
      <c r="D364" s="90" t="s">
        <v>930</v>
      </c>
      <c r="E364" s="88" t="s">
        <v>126</v>
      </c>
      <c r="F364" s="89" t="s">
        <v>310</v>
      </c>
      <c r="G364" s="89" t="s">
        <v>25</v>
      </c>
      <c r="H364" s="89" t="s">
        <v>25</v>
      </c>
      <c r="I364" s="89" t="s">
        <v>28</v>
      </c>
      <c r="J364" s="95">
        <v>0.54669999999999996</v>
      </c>
      <c r="K364" s="89"/>
      <c r="L364" s="91">
        <v>0.42861111111111111</v>
      </c>
      <c r="M364" s="89" t="s">
        <v>1343</v>
      </c>
    </row>
    <row r="365" spans="1:13" s="92" customFormat="1" x14ac:dyDescent="0.3">
      <c r="A365" s="88">
        <v>56</v>
      </c>
      <c r="B365" s="88" t="s">
        <v>926</v>
      </c>
      <c r="C365" s="89" t="s">
        <v>1133</v>
      </c>
      <c r="D365" s="90" t="s">
        <v>930</v>
      </c>
      <c r="E365" s="88" t="s">
        <v>1131</v>
      </c>
      <c r="F365" s="89" t="s">
        <v>1611</v>
      </c>
      <c r="G365" s="89" t="s">
        <v>25</v>
      </c>
      <c r="H365" s="89" t="s">
        <v>25</v>
      </c>
      <c r="I365" s="89" t="s">
        <v>28</v>
      </c>
      <c r="J365" s="95">
        <v>0.54669999999999996</v>
      </c>
      <c r="K365" s="89"/>
      <c r="L365" s="91">
        <v>0.46875</v>
      </c>
      <c r="M365" s="89" t="s">
        <v>1344</v>
      </c>
    </row>
    <row r="366" spans="1:13" s="92" customFormat="1" x14ac:dyDescent="0.3">
      <c r="A366" s="88">
        <v>56</v>
      </c>
      <c r="B366" s="88" t="s">
        <v>926</v>
      </c>
      <c r="C366" s="89" t="s">
        <v>1133</v>
      </c>
      <c r="D366" s="90" t="s">
        <v>930</v>
      </c>
      <c r="E366" s="88" t="s">
        <v>55</v>
      </c>
      <c r="F366" s="89" t="s">
        <v>273</v>
      </c>
      <c r="G366" s="89" t="s">
        <v>25</v>
      </c>
      <c r="H366" s="89" t="s">
        <v>25</v>
      </c>
      <c r="I366" s="89" t="s">
        <v>25</v>
      </c>
      <c r="J366" s="95">
        <v>0.54669999999999996</v>
      </c>
      <c r="K366" s="89"/>
      <c r="L366" s="91">
        <v>0.48</v>
      </c>
      <c r="M366" s="89"/>
    </row>
    <row r="367" spans="1:13" s="92" customFormat="1" x14ac:dyDescent="0.3">
      <c r="A367" s="88">
        <v>56</v>
      </c>
      <c r="B367" s="88" t="s">
        <v>1625</v>
      </c>
      <c r="C367" s="89" t="s">
        <v>1133</v>
      </c>
      <c r="D367" s="90" t="s">
        <v>930</v>
      </c>
      <c r="E367" s="88" t="s">
        <v>1132</v>
      </c>
      <c r="F367" s="89" t="s">
        <v>336</v>
      </c>
      <c r="G367" s="102" t="s">
        <v>1353</v>
      </c>
      <c r="H367" s="89" t="s">
        <v>28</v>
      </c>
      <c r="I367" s="89" t="s">
        <v>25</v>
      </c>
      <c r="J367" s="95">
        <v>0.54669999999999996</v>
      </c>
      <c r="K367" s="89"/>
      <c r="L367" s="91">
        <v>6.9089999999999998</v>
      </c>
      <c r="M367" s="89"/>
    </row>
    <row r="368" spans="1:13" s="92" customFormat="1" x14ac:dyDescent="0.3">
      <c r="A368" s="88">
        <v>56</v>
      </c>
      <c r="B368" s="88" t="s">
        <v>926</v>
      </c>
      <c r="C368" s="89" t="s">
        <v>1133</v>
      </c>
      <c r="D368" s="90" t="s">
        <v>930</v>
      </c>
      <c r="E368" s="88" t="s">
        <v>975</v>
      </c>
      <c r="F368" s="89" t="s">
        <v>359</v>
      </c>
      <c r="G368" s="89" t="s">
        <v>25</v>
      </c>
      <c r="H368" s="89" t="s">
        <v>25</v>
      </c>
      <c r="I368" s="89" t="s">
        <v>28</v>
      </c>
      <c r="J368" s="95">
        <v>0.54669999999999996</v>
      </c>
      <c r="K368" s="89"/>
      <c r="L368" s="91">
        <v>0.47500000000000003</v>
      </c>
      <c r="M368" s="89" t="s">
        <v>1345</v>
      </c>
    </row>
    <row r="369" spans="1:13" s="92" customFormat="1" x14ac:dyDescent="0.3">
      <c r="A369" s="88">
        <v>56</v>
      </c>
      <c r="B369" s="88" t="s">
        <v>926</v>
      </c>
      <c r="C369" s="89" t="s">
        <v>1133</v>
      </c>
      <c r="D369" s="90" t="s">
        <v>938</v>
      </c>
      <c r="E369" s="88" t="s">
        <v>975</v>
      </c>
      <c r="F369" s="89" t="s">
        <v>359</v>
      </c>
      <c r="G369" s="89" t="s">
        <v>25</v>
      </c>
      <c r="H369" s="89" t="s">
        <v>25</v>
      </c>
      <c r="I369" s="89" t="s">
        <v>25</v>
      </c>
      <c r="J369" s="95">
        <v>0.9294</v>
      </c>
      <c r="K369" s="89"/>
      <c r="L369" s="91"/>
      <c r="M369" s="89"/>
    </row>
  </sheetData>
  <autoFilter ref="A2:M369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14"/>
  <sheetViews>
    <sheetView showGridLines="0" workbookViewId="0">
      <pane xSplit="1" ySplit="2" topLeftCell="C48" activePane="bottomRight" state="frozen"/>
      <selection pane="topRight" activeCell="B1" sqref="B1"/>
      <selection pane="bottomLeft" activeCell="A3" sqref="A3"/>
      <selection pane="bottomRight" activeCell="M64" sqref="M64"/>
    </sheetView>
  </sheetViews>
  <sheetFormatPr defaultColWidth="9" defaultRowHeight="16.5" x14ac:dyDescent="0.3"/>
  <cols>
    <col min="1" max="1" width="10.125" style="25" customWidth="1"/>
    <col min="2" max="2" width="29.25" style="25" bestFit="1" customWidth="1"/>
    <col min="3" max="3" width="9.75" style="15" customWidth="1"/>
    <col min="4" max="4" width="9.5" style="15" customWidth="1"/>
    <col min="5" max="5" width="29.625" style="15" customWidth="1"/>
    <col min="6" max="6" width="13.5" style="15" customWidth="1"/>
    <col min="7" max="9" width="5.875" style="15" customWidth="1"/>
    <col min="10" max="10" width="9.5" style="15" customWidth="1"/>
    <col min="11" max="11" width="13.125" style="15" customWidth="1"/>
    <col min="12" max="12" width="13.625" style="15" customWidth="1"/>
    <col min="13" max="13" width="105.625" style="15" bestFit="1" customWidth="1"/>
    <col min="14" max="16384" width="9" style="15"/>
  </cols>
  <sheetData>
    <row r="2" spans="1:13" ht="49.5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1633</v>
      </c>
      <c r="F2" s="27" t="s">
        <v>1634</v>
      </c>
      <c r="G2" s="27" t="s">
        <v>1635</v>
      </c>
      <c r="H2" s="27" t="s">
        <v>6</v>
      </c>
      <c r="I2" s="27" t="s">
        <v>7</v>
      </c>
      <c r="J2" s="27" t="s">
        <v>607</v>
      </c>
      <c r="K2" s="27" t="s">
        <v>1636</v>
      </c>
      <c r="L2" s="27" t="s">
        <v>9</v>
      </c>
      <c r="M2" s="27" t="s">
        <v>10</v>
      </c>
    </row>
    <row r="3" spans="1:13" s="92" customFormat="1" x14ac:dyDescent="0.3">
      <c r="A3" s="88">
        <v>1</v>
      </c>
      <c r="B3" s="88" t="s">
        <v>1136</v>
      </c>
      <c r="C3" s="89" t="s">
        <v>12</v>
      </c>
      <c r="D3" s="90" t="s">
        <v>927</v>
      </c>
      <c r="E3" s="88" t="s">
        <v>189</v>
      </c>
      <c r="F3" s="89" t="s">
        <v>331</v>
      </c>
      <c r="G3" s="89" t="s">
        <v>1637</v>
      </c>
      <c r="H3" s="89" t="s">
        <v>25</v>
      </c>
      <c r="I3" s="89" t="s">
        <v>17</v>
      </c>
      <c r="J3" s="95">
        <v>8.8571000000000009</v>
      </c>
      <c r="K3" s="89">
        <v>7.89</v>
      </c>
      <c r="L3" s="91">
        <v>0.99571428571428566</v>
      </c>
      <c r="M3" s="89" t="s">
        <v>1638</v>
      </c>
    </row>
    <row r="4" spans="1:13" s="92" customFormat="1" x14ac:dyDescent="0.3">
      <c r="A4" s="88">
        <v>1</v>
      </c>
      <c r="B4" s="88" t="s">
        <v>1639</v>
      </c>
      <c r="C4" s="89" t="s">
        <v>1637</v>
      </c>
      <c r="D4" s="90" t="s">
        <v>927</v>
      </c>
      <c r="E4" s="88" t="s">
        <v>960</v>
      </c>
      <c r="F4" s="89" t="s">
        <v>270</v>
      </c>
      <c r="G4" s="89" t="s">
        <v>1637</v>
      </c>
      <c r="H4" s="89" t="s">
        <v>25</v>
      </c>
      <c r="I4" s="89" t="s">
        <v>1640</v>
      </c>
      <c r="J4" s="95">
        <v>8.8571000000000009</v>
      </c>
      <c r="K4" s="89"/>
      <c r="L4" s="91">
        <v>1.4478571428571427</v>
      </c>
      <c r="M4" s="89" t="s">
        <v>1641</v>
      </c>
    </row>
    <row r="5" spans="1:13" s="92" customFormat="1" x14ac:dyDescent="0.3">
      <c r="A5" s="88">
        <v>1</v>
      </c>
      <c r="B5" s="88" t="s">
        <v>1136</v>
      </c>
      <c r="C5" s="89" t="s">
        <v>12</v>
      </c>
      <c r="D5" s="90" t="s">
        <v>927</v>
      </c>
      <c r="E5" s="88" t="s">
        <v>176</v>
      </c>
      <c r="F5" s="89" t="s">
        <v>326</v>
      </c>
      <c r="G5" s="89" t="s">
        <v>12</v>
      </c>
      <c r="H5" s="89" t="s">
        <v>25</v>
      </c>
      <c r="I5" s="89" t="s">
        <v>17</v>
      </c>
      <c r="J5" s="95">
        <v>8.8571000000000009</v>
      </c>
      <c r="K5" s="89">
        <v>10.51</v>
      </c>
      <c r="L5" s="91">
        <v>2.827142857142857</v>
      </c>
      <c r="M5" s="89" t="s">
        <v>1642</v>
      </c>
    </row>
    <row r="6" spans="1:13" s="92" customFormat="1" ht="16.5" customHeight="1" x14ac:dyDescent="0.3">
      <c r="A6" s="88">
        <v>1</v>
      </c>
      <c r="B6" s="88" t="s">
        <v>1136</v>
      </c>
      <c r="C6" s="89" t="s">
        <v>1637</v>
      </c>
      <c r="D6" s="90" t="s">
        <v>927</v>
      </c>
      <c r="E6" s="88" t="s">
        <v>107</v>
      </c>
      <c r="F6" s="89" t="s">
        <v>376</v>
      </c>
      <c r="G6" s="89" t="s">
        <v>12</v>
      </c>
      <c r="H6" s="89" t="s">
        <v>25</v>
      </c>
      <c r="I6" s="89" t="s">
        <v>17</v>
      </c>
      <c r="J6" s="95">
        <v>8.8571000000000009</v>
      </c>
      <c r="K6" s="89">
        <v>10.7</v>
      </c>
      <c r="L6" s="91">
        <v>3.5</v>
      </c>
      <c r="M6" s="89" t="s">
        <v>1643</v>
      </c>
    </row>
    <row r="7" spans="1:13" s="92" customFormat="1" ht="15" customHeight="1" x14ac:dyDescent="0.3">
      <c r="A7" s="88">
        <v>1</v>
      </c>
      <c r="B7" s="88" t="s">
        <v>1136</v>
      </c>
      <c r="C7" s="89" t="s">
        <v>1637</v>
      </c>
      <c r="D7" s="90" t="s">
        <v>927</v>
      </c>
      <c r="E7" s="88" t="s">
        <v>961</v>
      </c>
      <c r="F7" s="89" t="s">
        <v>497</v>
      </c>
      <c r="G7" s="89" t="s">
        <v>17</v>
      </c>
      <c r="H7" s="89" t="s">
        <v>28</v>
      </c>
      <c r="I7" s="89" t="s">
        <v>1637</v>
      </c>
      <c r="J7" s="95">
        <v>8.8571000000000009</v>
      </c>
      <c r="K7" s="89">
        <v>35.53</v>
      </c>
      <c r="L7" s="91">
        <v>29.928999999999998</v>
      </c>
      <c r="M7" s="89"/>
    </row>
    <row r="8" spans="1:13" s="92" customFormat="1" x14ac:dyDescent="0.3">
      <c r="A8" s="88">
        <v>2</v>
      </c>
      <c r="B8" s="88" t="s">
        <v>1632</v>
      </c>
      <c r="C8" s="89" t="s">
        <v>12</v>
      </c>
      <c r="D8" s="90" t="s">
        <v>928</v>
      </c>
      <c r="E8" s="88" t="s">
        <v>23</v>
      </c>
      <c r="F8" s="89" t="s">
        <v>267</v>
      </c>
      <c r="G8" s="89" t="s">
        <v>12</v>
      </c>
      <c r="H8" s="89" t="s">
        <v>25</v>
      </c>
      <c r="I8" s="89" t="s">
        <v>28</v>
      </c>
      <c r="J8" s="95">
        <v>28.428599999999999</v>
      </c>
      <c r="K8" s="89"/>
      <c r="L8" s="91">
        <v>0.97699999999999998</v>
      </c>
      <c r="M8" s="89" t="s">
        <v>1644</v>
      </c>
    </row>
    <row r="9" spans="1:13" s="92" customFormat="1" x14ac:dyDescent="0.3">
      <c r="A9" s="88">
        <v>2</v>
      </c>
      <c r="B9" s="88" t="s">
        <v>1632</v>
      </c>
      <c r="C9" s="89" t="s">
        <v>12</v>
      </c>
      <c r="D9" s="90" t="s">
        <v>928</v>
      </c>
      <c r="E9" s="88" t="s">
        <v>67</v>
      </c>
      <c r="F9" s="89" t="s">
        <v>282</v>
      </c>
      <c r="G9" s="89" t="s">
        <v>25</v>
      </c>
      <c r="H9" s="89" t="s">
        <v>25</v>
      </c>
      <c r="I9" s="89" t="s">
        <v>28</v>
      </c>
      <c r="J9" s="95">
        <v>28.428599999999999</v>
      </c>
      <c r="K9" s="89">
        <v>28.93</v>
      </c>
      <c r="L9" s="91">
        <v>2.9060000000000001</v>
      </c>
      <c r="M9" s="89" t="s">
        <v>1645</v>
      </c>
    </row>
    <row r="10" spans="1:13" s="92" customFormat="1" x14ac:dyDescent="0.3">
      <c r="A10" s="88">
        <v>2</v>
      </c>
      <c r="B10" s="88" t="s">
        <v>1632</v>
      </c>
      <c r="C10" s="89" t="s">
        <v>12</v>
      </c>
      <c r="D10" s="90" t="s">
        <v>928</v>
      </c>
      <c r="E10" s="88" t="s">
        <v>962</v>
      </c>
      <c r="F10" s="89" t="s">
        <v>1367</v>
      </c>
      <c r="G10" s="89" t="s">
        <v>25</v>
      </c>
      <c r="H10" s="89" t="s">
        <v>25</v>
      </c>
      <c r="I10" s="89" t="s">
        <v>28</v>
      </c>
      <c r="J10" s="95">
        <v>28.428599999999999</v>
      </c>
      <c r="K10" s="89"/>
      <c r="L10" s="91">
        <v>3.536</v>
      </c>
      <c r="M10" s="89" t="s">
        <v>1646</v>
      </c>
    </row>
    <row r="11" spans="1:13" s="92" customFormat="1" x14ac:dyDescent="0.3">
      <c r="A11" s="88">
        <v>2</v>
      </c>
      <c r="B11" s="88" t="s">
        <v>1632</v>
      </c>
      <c r="C11" s="89" t="s">
        <v>12</v>
      </c>
      <c r="D11" s="90" t="s">
        <v>928</v>
      </c>
      <c r="E11" s="88" t="s">
        <v>963</v>
      </c>
      <c r="F11" s="89" t="s">
        <v>1369</v>
      </c>
      <c r="G11" s="89" t="s">
        <v>25</v>
      </c>
      <c r="H11" s="89" t="s">
        <v>25</v>
      </c>
      <c r="I11" s="89" t="s">
        <v>25</v>
      </c>
      <c r="J11" s="95">
        <v>28.428599999999999</v>
      </c>
      <c r="K11" s="89">
        <v>23.6</v>
      </c>
      <c r="L11" s="91">
        <v>4.97</v>
      </c>
      <c r="M11" s="89"/>
    </row>
    <row r="12" spans="1:13" s="92" customFormat="1" x14ac:dyDescent="0.3">
      <c r="A12" s="88">
        <v>2</v>
      </c>
      <c r="B12" s="88" t="s">
        <v>1632</v>
      </c>
      <c r="C12" s="89" t="s">
        <v>12</v>
      </c>
      <c r="D12" s="90" t="s">
        <v>928</v>
      </c>
      <c r="E12" s="88" t="s">
        <v>109</v>
      </c>
      <c r="F12" s="89" t="s">
        <v>408</v>
      </c>
      <c r="G12" s="89" t="s">
        <v>25</v>
      </c>
      <c r="H12" s="89" t="s">
        <v>25</v>
      </c>
      <c r="I12" s="89" t="s">
        <v>25</v>
      </c>
      <c r="J12" s="95">
        <v>28.428599999999999</v>
      </c>
      <c r="K12" s="89">
        <v>28.6</v>
      </c>
      <c r="L12" s="91">
        <v>5.05</v>
      </c>
      <c r="M12" s="89"/>
    </row>
    <row r="13" spans="1:13" s="92" customFormat="1" x14ac:dyDescent="0.3">
      <c r="A13" s="88">
        <v>2</v>
      </c>
      <c r="B13" s="88" t="s">
        <v>1632</v>
      </c>
      <c r="C13" s="89" t="s">
        <v>12</v>
      </c>
      <c r="D13" s="90" t="s">
        <v>928</v>
      </c>
      <c r="E13" s="88" t="s">
        <v>964</v>
      </c>
      <c r="F13" s="89" t="s">
        <v>263</v>
      </c>
      <c r="G13" s="89" t="s">
        <v>25</v>
      </c>
      <c r="H13" s="89" t="s">
        <v>25</v>
      </c>
      <c r="I13" s="89" t="s">
        <v>28</v>
      </c>
      <c r="J13" s="95">
        <v>28.428599999999999</v>
      </c>
      <c r="K13" s="89">
        <v>28.43</v>
      </c>
      <c r="L13" s="91">
        <v>3.54</v>
      </c>
      <c r="M13" s="89" t="s">
        <v>1647</v>
      </c>
    </row>
    <row r="14" spans="1:13" s="92" customFormat="1" x14ac:dyDescent="0.3">
      <c r="A14" s="104">
        <v>2</v>
      </c>
      <c r="B14" s="88" t="s">
        <v>1632</v>
      </c>
      <c r="C14" s="103" t="s">
        <v>1637</v>
      </c>
      <c r="D14" s="90" t="s">
        <v>928</v>
      </c>
      <c r="E14" s="88" t="s">
        <v>965</v>
      </c>
      <c r="F14" s="89" t="s">
        <v>395</v>
      </c>
      <c r="G14" s="89" t="s">
        <v>17</v>
      </c>
      <c r="H14" s="89" t="s">
        <v>28</v>
      </c>
      <c r="I14" s="89" t="s">
        <v>25</v>
      </c>
      <c r="J14" s="95">
        <v>28.428599999999999</v>
      </c>
      <c r="K14" s="89">
        <v>39.89</v>
      </c>
      <c r="L14" s="91">
        <v>28.428599999999999</v>
      </c>
      <c r="M14" s="89"/>
    </row>
    <row r="15" spans="1:13" s="92" customFormat="1" x14ac:dyDescent="0.3">
      <c r="A15" s="88">
        <v>3</v>
      </c>
      <c r="B15" s="88" t="s">
        <v>874</v>
      </c>
      <c r="C15" s="89" t="s">
        <v>1637</v>
      </c>
      <c r="D15" s="90" t="s">
        <v>929</v>
      </c>
      <c r="E15" s="88" t="s">
        <v>1145</v>
      </c>
      <c r="F15" s="89" t="s">
        <v>427</v>
      </c>
      <c r="G15" s="89" t="s">
        <v>25</v>
      </c>
      <c r="H15" s="89" t="s">
        <v>25</v>
      </c>
      <c r="I15" s="89" t="s">
        <v>28</v>
      </c>
      <c r="J15" s="95">
        <v>996</v>
      </c>
      <c r="K15" s="89">
        <v>999</v>
      </c>
      <c r="L15" s="91">
        <v>260</v>
      </c>
      <c r="M15" s="89" t="s">
        <v>1648</v>
      </c>
    </row>
    <row r="16" spans="1:13" s="92" customFormat="1" x14ac:dyDescent="0.3">
      <c r="A16" s="88">
        <v>3</v>
      </c>
      <c r="B16" s="88" t="s">
        <v>874</v>
      </c>
      <c r="C16" s="89" t="s">
        <v>1637</v>
      </c>
      <c r="D16" s="90" t="s">
        <v>929</v>
      </c>
      <c r="E16" s="88" t="s">
        <v>966</v>
      </c>
      <c r="F16" s="89" t="s">
        <v>405</v>
      </c>
      <c r="G16" s="89" t="s">
        <v>1640</v>
      </c>
      <c r="H16" s="89" t="s">
        <v>28</v>
      </c>
      <c r="I16" s="89" t="s">
        <v>25</v>
      </c>
      <c r="J16" s="95">
        <v>996</v>
      </c>
      <c r="K16" s="89">
        <v>1055</v>
      </c>
      <c r="L16" s="91">
        <v>736.5</v>
      </c>
      <c r="M16" s="89"/>
    </row>
    <row r="17" spans="1:13" s="92" customFormat="1" x14ac:dyDescent="0.3">
      <c r="A17" s="88">
        <v>3</v>
      </c>
      <c r="B17" s="88" t="s">
        <v>874</v>
      </c>
      <c r="C17" s="89" t="s">
        <v>1637</v>
      </c>
      <c r="D17" s="90" t="s">
        <v>929</v>
      </c>
      <c r="E17" s="88" t="s">
        <v>964</v>
      </c>
      <c r="F17" s="89" t="s">
        <v>263</v>
      </c>
      <c r="G17" s="89" t="s">
        <v>25</v>
      </c>
      <c r="H17" s="89" t="s">
        <v>25</v>
      </c>
      <c r="I17" s="89" t="s">
        <v>28</v>
      </c>
      <c r="J17" s="95">
        <v>996</v>
      </c>
      <c r="K17" s="89">
        <v>996</v>
      </c>
      <c r="L17" s="91">
        <v>346</v>
      </c>
      <c r="M17" s="89" t="s">
        <v>1649</v>
      </c>
    </row>
    <row r="18" spans="1:13" s="92" customFormat="1" x14ac:dyDescent="0.3">
      <c r="A18" s="88">
        <v>4</v>
      </c>
      <c r="B18" s="88" t="s">
        <v>2180</v>
      </c>
      <c r="C18" s="89" t="s">
        <v>17</v>
      </c>
      <c r="D18" s="90" t="s">
        <v>2178</v>
      </c>
      <c r="E18" s="88" t="s">
        <v>189</v>
      </c>
      <c r="F18" s="89" t="s">
        <v>331</v>
      </c>
      <c r="G18" s="89" t="s">
        <v>25</v>
      </c>
      <c r="H18" s="89" t="s">
        <v>25</v>
      </c>
      <c r="I18" s="89" t="s">
        <v>28</v>
      </c>
      <c r="J18" s="95">
        <v>1.2649999999999999</v>
      </c>
      <c r="K18" s="89">
        <v>2</v>
      </c>
      <c r="L18" s="91">
        <v>0.38250000000000001</v>
      </c>
      <c r="M18" s="89" t="s">
        <v>1650</v>
      </c>
    </row>
    <row r="19" spans="1:13" s="92" customFormat="1" x14ac:dyDescent="0.3">
      <c r="A19" s="88">
        <v>4</v>
      </c>
      <c r="B19" s="88" t="s">
        <v>875</v>
      </c>
      <c r="C19" s="89" t="s">
        <v>17</v>
      </c>
      <c r="D19" s="90" t="s">
        <v>2179</v>
      </c>
      <c r="E19" s="88" t="s">
        <v>967</v>
      </c>
      <c r="F19" s="89" t="s">
        <v>1375</v>
      </c>
      <c r="G19" s="89" t="s">
        <v>25</v>
      </c>
      <c r="H19" s="89" t="s">
        <v>25</v>
      </c>
      <c r="I19" s="89" t="s">
        <v>28</v>
      </c>
      <c r="J19" s="95">
        <v>2.9333</v>
      </c>
      <c r="K19" s="89">
        <v>2.98</v>
      </c>
      <c r="L19" s="91">
        <v>0.323738412489399</v>
      </c>
      <c r="M19" s="89" t="s">
        <v>1651</v>
      </c>
    </row>
    <row r="20" spans="1:13" s="92" customFormat="1" x14ac:dyDescent="0.3">
      <c r="A20" s="88">
        <v>4</v>
      </c>
      <c r="B20" s="88" t="s">
        <v>875</v>
      </c>
      <c r="C20" s="89" t="s">
        <v>17</v>
      </c>
      <c r="D20" s="90" t="s">
        <v>2179</v>
      </c>
      <c r="E20" s="88" t="s">
        <v>968</v>
      </c>
      <c r="F20" s="89" t="s">
        <v>1377</v>
      </c>
      <c r="G20" s="89" t="s">
        <v>25</v>
      </c>
      <c r="H20" s="89" t="s">
        <v>25</v>
      </c>
      <c r="I20" s="89" t="s">
        <v>28</v>
      </c>
      <c r="J20" s="95">
        <v>2.9333</v>
      </c>
      <c r="K20" s="89">
        <v>3.46</v>
      </c>
      <c r="L20" s="91">
        <v>0.42834482966884802</v>
      </c>
      <c r="M20" s="89" t="s">
        <v>1652</v>
      </c>
    </row>
    <row r="21" spans="1:13" s="92" customFormat="1" x14ac:dyDescent="0.3">
      <c r="A21" s="88">
        <v>4</v>
      </c>
      <c r="B21" s="88" t="s">
        <v>875</v>
      </c>
      <c r="C21" s="89" t="s">
        <v>17</v>
      </c>
      <c r="D21" s="90" t="s">
        <v>2179</v>
      </c>
      <c r="E21" s="88" t="s">
        <v>1653</v>
      </c>
      <c r="F21" s="89" t="s">
        <v>1379</v>
      </c>
      <c r="G21" s="89" t="s">
        <v>25</v>
      </c>
      <c r="H21" s="89" t="s">
        <v>25</v>
      </c>
      <c r="I21" s="89" t="s">
        <v>28</v>
      </c>
      <c r="J21" s="95">
        <v>2.9333</v>
      </c>
      <c r="K21" s="89">
        <v>2.09</v>
      </c>
      <c r="L21" s="91">
        <v>0.44952487382519901</v>
      </c>
      <c r="M21" s="89" t="s">
        <v>1654</v>
      </c>
    </row>
    <row r="22" spans="1:13" s="92" customFormat="1" x14ac:dyDescent="0.3">
      <c r="A22" s="88">
        <v>4</v>
      </c>
      <c r="B22" s="88" t="s">
        <v>1621</v>
      </c>
      <c r="C22" s="89" t="s">
        <v>17</v>
      </c>
      <c r="D22" s="90" t="s">
        <v>2178</v>
      </c>
      <c r="E22" s="88" t="s">
        <v>1148</v>
      </c>
      <c r="F22" s="89" t="s">
        <v>1381</v>
      </c>
      <c r="G22" s="89" t="s">
        <v>1640</v>
      </c>
      <c r="H22" s="89" t="s">
        <v>28</v>
      </c>
      <c r="I22" s="89" t="s">
        <v>25</v>
      </c>
      <c r="J22" s="95">
        <v>1.2649999999999999</v>
      </c>
      <c r="K22" s="89"/>
      <c r="L22" s="91">
        <v>2.15</v>
      </c>
      <c r="M22" s="89"/>
    </row>
    <row r="23" spans="1:13" s="92" customFormat="1" x14ac:dyDescent="0.3">
      <c r="A23" s="88">
        <v>5</v>
      </c>
      <c r="B23" s="88" t="s">
        <v>876</v>
      </c>
      <c r="C23" s="89" t="s">
        <v>12</v>
      </c>
      <c r="D23" s="90" t="s">
        <v>932</v>
      </c>
      <c r="E23" s="88" t="s">
        <v>970</v>
      </c>
      <c r="F23" s="89" t="s">
        <v>1383</v>
      </c>
      <c r="G23" s="89" t="s">
        <v>25</v>
      </c>
      <c r="H23" s="89" t="s">
        <v>25</v>
      </c>
      <c r="I23" s="89" t="s">
        <v>28</v>
      </c>
      <c r="J23" s="95">
        <v>0.2</v>
      </c>
      <c r="K23" s="89">
        <v>1.02</v>
      </c>
      <c r="L23" s="91">
        <v>7.4999999999999997E-2</v>
      </c>
      <c r="M23" s="89" t="s">
        <v>1655</v>
      </c>
    </row>
    <row r="24" spans="1:13" s="92" customFormat="1" x14ac:dyDescent="0.3">
      <c r="A24" s="88">
        <v>5</v>
      </c>
      <c r="B24" s="88" t="s">
        <v>876</v>
      </c>
      <c r="C24" s="89" t="s">
        <v>1637</v>
      </c>
      <c r="D24" s="90" t="s">
        <v>932</v>
      </c>
      <c r="E24" s="88" t="s">
        <v>971</v>
      </c>
      <c r="F24" s="89" t="s">
        <v>1385</v>
      </c>
      <c r="G24" s="89" t="s">
        <v>25</v>
      </c>
      <c r="H24" s="89" t="s">
        <v>25</v>
      </c>
      <c r="I24" s="89" t="s">
        <v>28</v>
      </c>
      <c r="J24" s="95">
        <v>0.2</v>
      </c>
      <c r="K24" s="89">
        <v>0.65</v>
      </c>
      <c r="L24" s="91">
        <v>0.105</v>
      </c>
      <c r="M24" s="89" t="s">
        <v>1656</v>
      </c>
    </row>
    <row r="25" spans="1:13" s="92" customFormat="1" x14ac:dyDescent="0.3">
      <c r="A25" s="88">
        <v>5</v>
      </c>
      <c r="B25" s="88" t="s">
        <v>876</v>
      </c>
      <c r="C25" s="89" t="s">
        <v>12</v>
      </c>
      <c r="D25" s="90" t="s">
        <v>932</v>
      </c>
      <c r="E25" s="88" t="s">
        <v>972</v>
      </c>
      <c r="F25" s="89" t="s">
        <v>1387</v>
      </c>
      <c r="G25" s="89" t="s">
        <v>25</v>
      </c>
      <c r="H25" s="89" t="s">
        <v>25</v>
      </c>
      <c r="I25" s="89" t="s">
        <v>28</v>
      </c>
      <c r="J25" s="95">
        <v>0.2</v>
      </c>
      <c r="K25" s="89">
        <v>0.6</v>
      </c>
      <c r="L25" s="91">
        <v>0.128</v>
      </c>
      <c r="M25" s="93" t="s">
        <v>1657</v>
      </c>
    </row>
    <row r="26" spans="1:13" s="92" customFormat="1" x14ac:dyDescent="0.3">
      <c r="A26" s="88">
        <v>5</v>
      </c>
      <c r="B26" s="88" t="s">
        <v>876</v>
      </c>
      <c r="C26" s="89" t="s">
        <v>12</v>
      </c>
      <c r="D26" s="90" t="s">
        <v>932</v>
      </c>
      <c r="E26" s="88" t="s">
        <v>510</v>
      </c>
      <c r="F26" s="89" t="s">
        <v>509</v>
      </c>
      <c r="G26" s="89" t="s">
        <v>25</v>
      </c>
      <c r="H26" s="89" t="s">
        <v>25</v>
      </c>
      <c r="I26" s="89" t="s">
        <v>25</v>
      </c>
      <c r="J26" s="95">
        <v>0.2</v>
      </c>
      <c r="K26" s="89">
        <v>0.4</v>
      </c>
      <c r="L26" s="91">
        <v>0.14699999999999999</v>
      </c>
      <c r="M26" s="89"/>
    </row>
    <row r="27" spans="1:13" s="92" customFormat="1" x14ac:dyDescent="0.3">
      <c r="A27" s="88">
        <v>5</v>
      </c>
      <c r="B27" s="88" t="s">
        <v>876</v>
      </c>
      <c r="C27" s="89" t="s">
        <v>12</v>
      </c>
      <c r="D27" s="90" t="s">
        <v>932</v>
      </c>
      <c r="E27" s="88" t="s">
        <v>973</v>
      </c>
      <c r="F27" s="89" t="s">
        <v>389</v>
      </c>
      <c r="G27" s="89" t="s">
        <v>1640</v>
      </c>
      <c r="H27" s="89" t="s">
        <v>28</v>
      </c>
      <c r="I27" s="89" t="s">
        <v>25</v>
      </c>
      <c r="J27" s="95">
        <v>0.2</v>
      </c>
      <c r="K27" s="89">
        <v>1.06</v>
      </c>
      <c r="L27" s="91">
        <v>0.17100000000000001</v>
      </c>
      <c r="M27" s="89"/>
    </row>
    <row r="28" spans="1:13" s="92" customFormat="1" x14ac:dyDescent="0.3">
      <c r="A28" s="88">
        <v>5</v>
      </c>
      <c r="B28" s="88" t="s">
        <v>876</v>
      </c>
      <c r="C28" s="89" t="s">
        <v>1637</v>
      </c>
      <c r="D28" s="90" t="s">
        <v>932</v>
      </c>
      <c r="E28" s="88" t="s">
        <v>1659</v>
      </c>
      <c r="F28" s="89" t="s">
        <v>329</v>
      </c>
      <c r="G28" s="89" t="s">
        <v>25</v>
      </c>
      <c r="H28" s="89" t="s">
        <v>25</v>
      </c>
      <c r="I28" s="89" t="s">
        <v>25</v>
      </c>
      <c r="J28" s="95">
        <v>0.2</v>
      </c>
      <c r="K28" s="89">
        <v>0.45</v>
      </c>
      <c r="L28" s="91">
        <v>0.17050000000000001</v>
      </c>
      <c r="M28" s="89"/>
    </row>
    <row r="29" spans="1:13" s="92" customFormat="1" x14ac:dyDescent="0.3">
      <c r="A29" s="88">
        <v>6</v>
      </c>
      <c r="B29" s="88" t="s">
        <v>877</v>
      </c>
      <c r="C29" s="89" t="s">
        <v>12</v>
      </c>
      <c r="D29" s="90" t="s">
        <v>933</v>
      </c>
      <c r="E29" s="88" t="s">
        <v>23</v>
      </c>
      <c r="F29" s="89" t="s">
        <v>267</v>
      </c>
      <c r="G29" s="89" t="s">
        <v>25</v>
      </c>
      <c r="H29" s="89" t="s">
        <v>25</v>
      </c>
      <c r="I29" s="89" t="s">
        <v>28</v>
      </c>
      <c r="J29" s="95">
        <v>9.2570999999999994</v>
      </c>
      <c r="K29" s="89">
        <v>14.14</v>
      </c>
      <c r="L29" s="91">
        <v>0.45</v>
      </c>
      <c r="M29" s="89" t="s">
        <v>1660</v>
      </c>
    </row>
    <row r="30" spans="1:13" s="92" customFormat="1" x14ac:dyDescent="0.3">
      <c r="A30" s="88">
        <v>6</v>
      </c>
      <c r="B30" s="88" t="s">
        <v>877</v>
      </c>
      <c r="C30" s="89" t="s">
        <v>12</v>
      </c>
      <c r="D30" s="90" t="s">
        <v>933</v>
      </c>
      <c r="E30" s="88" t="s">
        <v>1158</v>
      </c>
      <c r="F30" s="89" t="s">
        <v>281</v>
      </c>
      <c r="G30" s="89" t="s">
        <v>25</v>
      </c>
      <c r="H30" s="89" t="s">
        <v>25</v>
      </c>
      <c r="I30" s="89" t="s">
        <v>28</v>
      </c>
      <c r="J30" s="95">
        <v>9.2570999999999994</v>
      </c>
      <c r="K30" s="89"/>
      <c r="L30" s="91">
        <v>0.79</v>
      </c>
      <c r="M30" s="89" t="s">
        <v>1661</v>
      </c>
    </row>
    <row r="31" spans="1:13" s="92" customFormat="1" x14ac:dyDescent="0.3">
      <c r="A31" s="88">
        <v>6</v>
      </c>
      <c r="B31" s="88" t="s">
        <v>877</v>
      </c>
      <c r="C31" s="89" t="s">
        <v>1637</v>
      </c>
      <c r="D31" s="90" t="s">
        <v>933</v>
      </c>
      <c r="E31" s="88" t="s">
        <v>975</v>
      </c>
      <c r="F31" s="89" t="s">
        <v>359</v>
      </c>
      <c r="G31" s="89" t="s">
        <v>25</v>
      </c>
      <c r="H31" s="89" t="s">
        <v>25</v>
      </c>
      <c r="I31" s="89" t="s">
        <v>28</v>
      </c>
      <c r="J31" s="95">
        <v>9.2570999999999994</v>
      </c>
      <c r="K31" s="89"/>
      <c r="L31" s="91">
        <v>0.94357142857142862</v>
      </c>
      <c r="M31" s="89" t="s">
        <v>1662</v>
      </c>
    </row>
    <row r="32" spans="1:13" s="92" customFormat="1" x14ac:dyDescent="0.3">
      <c r="A32" s="88">
        <v>6</v>
      </c>
      <c r="B32" s="88" t="s">
        <v>877</v>
      </c>
      <c r="C32" s="89" t="s">
        <v>12</v>
      </c>
      <c r="D32" s="90" t="s">
        <v>933</v>
      </c>
      <c r="E32" s="88" t="s">
        <v>976</v>
      </c>
      <c r="F32" s="89" t="s">
        <v>1392</v>
      </c>
      <c r="G32" s="89" t="s">
        <v>25</v>
      </c>
      <c r="H32" s="89" t="s">
        <v>25</v>
      </c>
      <c r="I32" s="89" t="s">
        <v>28</v>
      </c>
      <c r="J32" s="95">
        <v>9.2570999999999994</v>
      </c>
      <c r="K32" s="89"/>
      <c r="L32" s="91">
        <v>1.2621428571428572</v>
      </c>
      <c r="M32" s="89" t="s">
        <v>1663</v>
      </c>
    </row>
    <row r="33" spans="1:13" s="92" customFormat="1" x14ac:dyDescent="0.3">
      <c r="A33" s="88">
        <v>6</v>
      </c>
      <c r="B33" s="88" t="s">
        <v>877</v>
      </c>
      <c r="C33" s="89" t="s">
        <v>1637</v>
      </c>
      <c r="D33" s="90" t="s">
        <v>933</v>
      </c>
      <c r="E33" s="88" t="s">
        <v>67</v>
      </c>
      <c r="F33" s="89" t="s">
        <v>282</v>
      </c>
      <c r="G33" s="89" t="s">
        <v>25</v>
      </c>
      <c r="H33" s="89" t="s">
        <v>25</v>
      </c>
      <c r="I33" s="89" t="s">
        <v>25</v>
      </c>
      <c r="J33" s="95">
        <v>9.2570999999999994</v>
      </c>
      <c r="K33" s="89"/>
      <c r="L33" s="91">
        <v>1.3620000000000001</v>
      </c>
      <c r="M33" s="89"/>
    </row>
    <row r="34" spans="1:13" s="92" customFormat="1" x14ac:dyDescent="0.3">
      <c r="A34" s="88">
        <v>6</v>
      </c>
      <c r="B34" s="88" t="s">
        <v>877</v>
      </c>
      <c r="C34" s="89" t="s">
        <v>12</v>
      </c>
      <c r="D34" s="90" t="s">
        <v>933</v>
      </c>
      <c r="E34" s="88" t="s">
        <v>977</v>
      </c>
      <c r="F34" s="89" t="s">
        <v>334</v>
      </c>
      <c r="G34" s="89" t="s">
        <v>17</v>
      </c>
      <c r="H34" s="89" t="s">
        <v>28</v>
      </c>
      <c r="I34" s="89" t="s">
        <v>25</v>
      </c>
      <c r="J34" s="95">
        <v>9.2570999999999994</v>
      </c>
      <c r="K34" s="89">
        <v>31.43</v>
      </c>
      <c r="L34" s="91">
        <v>18.559000000000001</v>
      </c>
      <c r="M34" s="89"/>
    </row>
    <row r="35" spans="1:13" s="92" customFormat="1" ht="33" x14ac:dyDescent="0.3">
      <c r="A35" s="88">
        <v>7</v>
      </c>
      <c r="B35" s="88" t="s">
        <v>878</v>
      </c>
      <c r="C35" s="89" t="s">
        <v>1640</v>
      </c>
      <c r="D35" s="90" t="s">
        <v>934</v>
      </c>
      <c r="E35" s="88" t="s">
        <v>978</v>
      </c>
      <c r="F35" s="89" t="s">
        <v>210</v>
      </c>
      <c r="G35" s="89" t="s">
        <v>25</v>
      </c>
      <c r="H35" s="89" t="s">
        <v>25</v>
      </c>
      <c r="I35" s="89" t="s">
        <v>28</v>
      </c>
      <c r="J35" s="95">
        <v>0.2</v>
      </c>
      <c r="K35" s="89"/>
      <c r="L35" s="91">
        <v>0.11785714285714285</v>
      </c>
      <c r="M35" s="93" t="s">
        <v>1664</v>
      </c>
    </row>
    <row r="36" spans="1:13" s="92" customFormat="1" x14ac:dyDescent="0.3">
      <c r="A36" s="88">
        <v>7</v>
      </c>
      <c r="B36" s="88" t="s">
        <v>878</v>
      </c>
      <c r="C36" s="89" t="s">
        <v>17</v>
      </c>
      <c r="D36" s="90" t="s">
        <v>935</v>
      </c>
      <c r="E36" s="88" t="s">
        <v>979</v>
      </c>
      <c r="F36" s="89" t="s">
        <v>1396</v>
      </c>
      <c r="G36" s="89" t="s">
        <v>25</v>
      </c>
      <c r="H36" s="89" t="s">
        <v>25</v>
      </c>
      <c r="I36" s="89" t="s">
        <v>28</v>
      </c>
      <c r="J36" s="95">
        <v>0.34</v>
      </c>
      <c r="K36" s="89">
        <v>1.68</v>
      </c>
      <c r="L36" s="91">
        <v>9.0336134453781705E-2</v>
      </c>
      <c r="M36" s="89" t="s">
        <v>1665</v>
      </c>
    </row>
    <row r="37" spans="1:13" s="92" customFormat="1" x14ac:dyDescent="0.3">
      <c r="A37" s="88">
        <v>7</v>
      </c>
      <c r="B37" s="88" t="s">
        <v>878</v>
      </c>
      <c r="C37" s="89" t="s">
        <v>17</v>
      </c>
      <c r="D37" s="90" t="s">
        <v>935</v>
      </c>
      <c r="E37" s="88" t="s">
        <v>980</v>
      </c>
      <c r="F37" s="89" t="s">
        <v>1398</v>
      </c>
      <c r="G37" s="89" t="s">
        <v>25</v>
      </c>
      <c r="H37" s="89" t="s">
        <v>25</v>
      </c>
      <c r="I37" s="89" t="s">
        <v>25</v>
      </c>
      <c r="J37" s="95">
        <v>0.34</v>
      </c>
      <c r="K37" s="89"/>
      <c r="L37" s="91">
        <v>0.16900000000000001</v>
      </c>
      <c r="M37" s="89"/>
    </row>
    <row r="38" spans="1:13" s="92" customFormat="1" x14ac:dyDescent="0.3">
      <c r="A38" s="88">
        <v>7</v>
      </c>
      <c r="B38" s="88" t="s">
        <v>878</v>
      </c>
      <c r="C38" s="89" t="s">
        <v>17</v>
      </c>
      <c r="D38" s="90" t="s">
        <v>935</v>
      </c>
      <c r="E38" s="88" t="s">
        <v>510</v>
      </c>
      <c r="F38" s="89" t="s">
        <v>509</v>
      </c>
      <c r="G38" s="89" t="s">
        <v>25</v>
      </c>
      <c r="H38" s="89" t="s">
        <v>25</v>
      </c>
      <c r="I38" s="89" t="s">
        <v>25</v>
      </c>
      <c r="J38" s="95">
        <v>0.34</v>
      </c>
      <c r="K38" s="89">
        <v>2.96</v>
      </c>
      <c r="L38" s="91">
        <v>0.28000000000000003</v>
      </c>
      <c r="M38" s="89"/>
    </row>
    <row r="39" spans="1:13" s="92" customFormat="1" x14ac:dyDescent="0.3">
      <c r="A39" s="88">
        <v>7</v>
      </c>
      <c r="B39" s="88" t="s">
        <v>1134</v>
      </c>
      <c r="C39" s="89" t="s">
        <v>17</v>
      </c>
      <c r="D39" s="90" t="s">
        <v>935</v>
      </c>
      <c r="E39" s="94" t="s">
        <v>1666</v>
      </c>
      <c r="F39" s="89" t="s">
        <v>376</v>
      </c>
      <c r="G39" s="89" t="s">
        <v>25</v>
      </c>
      <c r="H39" s="89" t="s">
        <v>25</v>
      </c>
      <c r="I39" s="89" t="s">
        <v>25</v>
      </c>
      <c r="J39" s="95">
        <v>0.34</v>
      </c>
      <c r="K39" s="89">
        <v>1.53</v>
      </c>
      <c r="L39" s="91">
        <v>0.874</v>
      </c>
      <c r="M39" s="89"/>
    </row>
    <row r="40" spans="1:13" s="92" customFormat="1" x14ac:dyDescent="0.3">
      <c r="A40" s="88">
        <v>7</v>
      </c>
      <c r="B40" s="88" t="s">
        <v>878</v>
      </c>
      <c r="C40" s="89" t="s">
        <v>17</v>
      </c>
      <c r="D40" s="90" t="s">
        <v>935</v>
      </c>
      <c r="E40" s="88" t="s">
        <v>1667</v>
      </c>
      <c r="F40" s="89" t="s">
        <v>497</v>
      </c>
      <c r="G40" s="89" t="s">
        <v>1640</v>
      </c>
      <c r="H40" s="89" t="s">
        <v>28</v>
      </c>
      <c r="I40" s="89" t="s">
        <v>25</v>
      </c>
      <c r="J40" s="95">
        <v>0.34</v>
      </c>
      <c r="K40" s="89"/>
      <c r="L40" s="91">
        <v>10.109</v>
      </c>
      <c r="M40" s="89"/>
    </row>
    <row r="41" spans="1:13" s="92" customFormat="1" x14ac:dyDescent="0.3">
      <c r="A41" s="88">
        <v>8</v>
      </c>
      <c r="B41" s="88" t="s">
        <v>879</v>
      </c>
      <c r="C41" s="89" t="s">
        <v>12</v>
      </c>
      <c r="D41" s="90" t="s">
        <v>936</v>
      </c>
      <c r="E41" s="88" t="s">
        <v>972</v>
      </c>
      <c r="F41" s="89" t="s">
        <v>1387</v>
      </c>
      <c r="G41" s="89" t="s">
        <v>25</v>
      </c>
      <c r="H41" s="89" t="s">
        <v>25</v>
      </c>
      <c r="I41" s="89" t="s">
        <v>28</v>
      </c>
      <c r="J41" s="95">
        <v>0.45290000000000002</v>
      </c>
      <c r="K41" s="89">
        <v>0.59</v>
      </c>
      <c r="L41" s="91">
        <v>0.19999999999999998</v>
      </c>
      <c r="M41" s="89" t="s">
        <v>1668</v>
      </c>
    </row>
    <row r="42" spans="1:13" s="92" customFormat="1" x14ac:dyDescent="0.3">
      <c r="A42" s="88">
        <v>8</v>
      </c>
      <c r="B42" s="88" t="s">
        <v>879</v>
      </c>
      <c r="C42" s="89" t="s">
        <v>12</v>
      </c>
      <c r="D42" s="90" t="s">
        <v>936</v>
      </c>
      <c r="E42" s="88" t="s">
        <v>983</v>
      </c>
      <c r="F42" s="89" t="s">
        <v>1401</v>
      </c>
      <c r="G42" s="89" t="s">
        <v>25</v>
      </c>
      <c r="H42" s="89" t="s">
        <v>25</v>
      </c>
      <c r="I42" s="89" t="s">
        <v>28</v>
      </c>
      <c r="J42" s="95">
        <v>0.45290000000000002</v>
      </c>
      <c r="K42" s="89">
        <v>0.52</v>
      </c>
      <c r="L42" s="91">
        <v>0.20249999999999999</v>
      </c>
      <c r="M42" s="89" t="s">
        <v>1669</v>
      </c>
    </row>
    <row r="43" spans="1:13" s="92" customFormat="1" x14ac:dyDescent="0.3">
      <c r="A43" s="88">
        <v>8</v>
      </c>
      <c r="B43" s="88" t="s">
        <v>879</v>
      </c>
      <c r="C43" s="89" t="s">
        <v>12</v>
      </c>
      <c r="D43" s="90" t="s">
        <v>936</v>
      </c>
      <c r="E43" s="88" t="s">
        <v>984</v>
      </c>
      <c r="F43" s="89" t="s">
        <v>1403</v>
      </c>
      <c r="G43" s="89" t="s">
        <v>25</v>
      </c>
      <c r="H43" s="89" t="s">
        <v>25</v>
      </c>
      <c r="I43" s="89" t="s">
        <v>28</v>
      </c>
      <c r="J43" s="95">
        <v>0.45290000000000002</v>
      </c>
      <c r="K43" s="89"/>
      <c r="L43" s="91">
        <v>0.22458333333333333</v>
      </c>
      <c r="M43" s="89" t="s">
        <v>1670</v>
      </c>
    </row>
    <row r="44" spans="1:13" s="92" customFormat="1" x14ac:dyDescent="0.3">
      <c r="A44" s="88">
        <v>8</v>
      </c>
      <c r="B44" s="88" t="s">
        <v>879</v>
      </c>
      <c r="C44" s="89" t="s">
        <v>1637</v>
      </c>
      <c r="D44" s="90" t="s">
        <v>936</v>
      </c>
      <c r="E44" s="88" t="s">
        <v>39</v>
      </c>
      <c r="F44" s="89" t="s">
        <v>271</v>
      </c>
      <c r="G44" s="89" t="s">
        <v>25</v>
      </c>
      <c r="H44" s="89" t="s">
        <v>25</v>
      </c>
      <c r="I44" s="89" t="s">
        <v>28</v>
      </c>
      <c r="J44" s="95">
        <v>0.45290000000000002</v>
      </c>
      <c r="K44" s="89"/>
      <c r="L44" s="91">
        <v>0.26799999999999996</v>
      </c>
      <c r="M44" s="89" t="s">
        <v>1671</v>
      </c>
    </row>
    <row r="45" spans="1:13" s="92" customFormat="1" x14ac:dyDescent="0.3">
      <c r="A45" s="88">
        <v>8</v>
      </c>
      <c r="B45" s="88" t="s">
        <v>879</v>
      </c>
      <c r="C45" s="89" t="s">
        <v>1637</v>
      </c>
      <c r="D45" s="90" t="s">
        <v>936</v>
      </c>
      <c r="E45" s="88" t="s">
        <v>985</v>
      </c>
      <c r="F45" s="89" t="s">
        <v>260</v>
      </c>
      <c r="G45" s="89" t="s">
        <v>1640</v>
      </c>
      <c r="H45" s="89" t="s">
        <v>28</v>
      </c>
      <c r="I45" s="89" t="s">
        <v>25</v>
      </c>
      <c r="J45" s="95">
        <v>0.45290000000000002</v>
      </c>
      <c r="K45" s="89">
        <v>0.66</v>
      </c>
      <c r="L45" s="91">
        <v>0.64900000000000002</v>
      </c>
      <c r="M45" s="89"/>
    </row>
    <row r="46" spans="1:13" s="92" customFormat="1" x14ac:dyDescent="0.3">
      <c r="A46" s="88">
        <v>9</v>
      </c>
      <c r="B46" s="88" t="s">
        <v>880</v>
      </c>
      <c r="C46" s="89" t="s">
        <v>12</v>
      </c>
      <c r="D46" s="105" t="s">
        <v>2176</v>
      </c>
      <c r="E46" s="88" t="s">
        <v>986</v>
      </c>
      <c r="F46" s="89" t="s">
        <v>1405</v>
      </c>
      <c r="G46" s="89" t="s">
        <v>25</v>
      </c>
      <c r="H46" s="89" t="s">
        <v>25</v>
      </c>
      <c r="I46" s="89" t="s">
        <v>28</v>
      </c>
      <c r="J46" s="95">
        <v>1.2296</v>
      </c>
      <c r="K46" s="89"/>
      <c r="L46" s="91">
        <v>0.13</v>
      </c>
      <c r="M46" s="89" t="s">
        <v>1672</v>
      </c>
    </row>
    <row r="47" spans="1:13" s="92" customFormat="1" x14ac:dyDescent="0.3">
      <c r="A47" s="88">
        <v>9</v>
      </c>
      <c r="B47" s="88" t="s">
        <v>880</v>
      </c>
      <c r="C47" s="89" t="s">
        <v>12</v>
      </c>
      <c r="D47" s="105" t="s">
        <v>2176</v>
      </c>
      <c r="E47" s="88" t="s">
        <v>987</v>
      </c>
      <c r="F47" s="89" t="s">
        <v>1407</v>
      </c>
      <c r="G47" s="89" t="s">
        <v>25</v>
      </c>
      <c r="H47" s="89" t="s">
        <v>25</v>
      </c>
      <c r="I47" s="89" t="s">
        <v>28</v>
      </c>
      <c r="J47" s="95">
        <v>1.2296</v>
      </c>
      <c r="K47" s="89">
        <v>2.4900000000000002</v>
      </c>
      <c r="L47" s="91">
        <v>0.16416666666666666</v>
      </c>
      <c r="M47" s="89" t="s">
        <v>1673</v>
      </c>
    </row>
    <row r="48" spans="1:13" s="92" customFormat="1" x14ac:dyDescent="0.3">
      <c r="A48" s="88">
        <v>9</v>
      </c>
      <c r="B48" s="88" t="s">
        <v>880</v>
      </c>
      <c r="C48" s="89" t="s">
        <v>1637</v>
      </c>
      <c r="D48" s="105" t="s">
        <v>2176</v>
      </c>
      <c r="E48" s="88" t="s">
        <v>55</v>
      </c>
      <c r="F48" s="89" t="s">
        <v>273</v>
      </c>
      <c r="G48" s="89" t="s">
        <v>25</v>
      </c>
      <c r="H48" s="89" t="s">
        <v>25</v>
      </c>
      <c r="I48" s="89" t="s">
        <v>28</v>
      </c>
      <c r="J48" s="95">
        <v>1.2296</v>
      </c>
      <c r="K48" s="89">
        <v>1.1200000000000001</v>
      </c>
      <c r="L48" s="91">
        <v>0.19833333333333333</v>
      </c>
      <c r="M48" s="89" t="s">
        <v>1674</v>
      </c>
    </row>
    <row r="49" spans="1:13" s="92" customFormat="1" x14ac:dyDescent="0.3">
      <c r="A49" s="88">
        <v>9</v>
      </c>
      <c r="B49" s="88" t="s">
        <v>880</v>
      </c>
      <c r="C49" s="89" t="s">
        <v>1637</v>
      </c>
      <c r="D49" s="105" t="s">
        <v>2176</v>
      </c>
      <c r="E49" s="88" t="s">
        <v>988</v>
      </c>
      <c r="F49" s="89" t="s">
        <v>445</v>
      </c>
      <c r="G49" s="89" t="s">
        <v>25</v>
      </c>
      <c r="H49" s="89" t="s">
        <v>25</v>
      </c>
      <c r="I49" s="89" t="s">
        <v>28</v>
      </c>
      <c r="J49" s="95">
        <v>1.2296</v>
      </c>
      <c r="K49" s="89">
        <v>1.29</v>
      </c>
      <c r="L49" s="91">
        <v>0.2485</v>
      </c>
      <c r="M49" s="89" t="s">
        <v>1675</v>
      </c>
    </row>
    <row r="50" spans="1:13" s="92" customFormat="1" x14ac:dyDescent="0.3">
      <c r="A50" s="88">
        <v>9</v>
      </c>
      <c r="B50" s="88" t="s">
        <v>880</v>
      </c>
      <c r="C50" s="89" t="s">
        <v>12</v>
      </c>
      <c r="D50" s="105" t="s">
        <v>2176</v>
      </c>
      <c r="E50" s="88" t="s">
        <v>989</v>
      </c>
      <c r="F50" s="89" t="s">
        <v>1410</v>
      </c>
      <c r="G50" s="89" t="s">
        <v>25</v>
      </c>
      <c r="H50" s="89" t="s">
        <v>25</v>
      </c>
      <c r="I50" s="89" t="s">
        <v>25</v>
      </c>
      <c r="J50" s="95">
        <v>1.2296</v>
      </c>
      <c r="K50" s="89">
        <v>1.07</v>
      </c>
      <c r="L50" s="91">
        <v>0.53</v>
      </c>
      <c r="M50" s="89"/>
    </row>
    <row r="51" spans="1:13" s="92" customFormat="1" x14ac:dyDescent="0.3">
      <c r="A51" s="88">
        <v>9</v>
      </c>
      <c r="B51" s="88" t="s">
        <v>880</v>
      </c>
      <c r="C51" s="89" t="s">
        <v>12</v>
      </c>
      <c r="D51" s="105" t="s">
        <v>2177</v>
      </c>
      <c r="E51" s="88" t="s">
        <v>990</v>
      </c>
      <c r="F51" s="89" t="s">
        <v>376</v>
      </c>
      <c r="G51" s="89" t="s">
        <v>25</v>
      </c>
      <c r="H51" s="89" t="s">
        <v>25</v>
      </c>
      <c r="I51" s="89" t="s">
        <v>25</v>
      </c>
      <c r="J51" s="95">
        <v>0.72330000000000005</v>
      </c>
      <c r="K51" s="89">
        <v>1.05</v>
      </c>
      <c r="L51" s="91">
        <v>0.72299999999999998</v>
      </c>
      <c r="M51" s="89"/>
    </row>
    <row r="52" spans="1:13" s="92" customFormat="1" x14ac:dyDescent="0.3">
      <c r="A52" s="104">
        <v>9</v>
      </c>
      <c r="B52" s="104" t="s">
        <v>1676</v>
      </c>
      <c r="C52" s="103" t="s">
        <v>1637</v>
      </c>
      <c r="D52" s="105" t="s">
        <v>2176</v>
      </c>
      <c r="E52" s="104" t="s">
        <v>991</v>
      </c>
      <c r="F52" s="103" t="s">
        <v>1423</v>
      </c>
      <c r="G52" s="103" t="s">
        <v>25</v>
      </c>
      <c r="H52" s="103" t="s">
        <v>25</v>
      </c>
      <c r="I52" s="103" t="s">
        <v>25</v>
      </c>
      <c r="J52" s="106">
        <v>1.2296</v>
      </c>
      <c r="K52" s="103"/>
      <c r="L52" s="111">
        <v>99999</v>
      </c>
      <c r="M52" s="89"/>
    </row>
    <row r="53" spans="1:13" s="92" customFormat="1" x14ac:dyDescent="0.3">
      <c r="A53" s="88">
        <v>10</v>
      </c>
      <c r="B53" s="88" t="s">
        <v>881</v>
      </c>
      <c r="C53" s="89" t="s">
        <v>12</v>
      </c>
      <c r="D53" s="90" t="s">
        <v>933</v>
      </c>
      <c r="E53" s="88" t="s">
        <v>992</v>
      </c>
      <c r="F53" s="89" t="s">
        <v>1425</v>
      </c>
      <c r="G53" s="89" t="s">
        <v>25</v>
      </c>
      <c r="H53" s="89" t="s">
        <v>25</v>
      </c>
      <c r="I53" s="89" t="s">
        <v>28</v>
      </c>
      <c r="J53" s="95">
        <v>1.4758</v>
      </c>
      <c r="K53" s="89">
        <v>2.34</v>
      </c>
      <c r="L53" s="91">
        <v>0.47208333333333335</v>
      </c>
      <c r="M53" s="89" t="s">
        <v>1677</v>
      </c>
    </row>
    <row r="54" spans="1:13" s="92" customFormat="1" ht="33" x14ac:dyDescent="0.3">
      <c r="A54" s="88">
        <v>10</v>
      </c>
      <c r="B54" s="88" t="s">
        <v>881</v>
      </c>
      <c r="C54" s="89" t="s">
        <v>12</v>
      </c>
      <c r="D54" s="90" t="s">
        <v>933</v>
      </c>
      <c r="E54" s="88" t="s">
        <v>993</v>
      </c>
      <c r="F54" s="89" t="s">
        <v>350</v>
      </c>
      <c r="G54" s="89" t="s">
        <v>25</v>
      </c>
      <c r="H54" s="89" t="s">
        <v>25</v>
      </c>
      <c r="I54" s="89" t="s">
        <v>28</v>
      </c>
      <c r="J54" s="95">
        <v>1.4758</v>
      </c>
      <c r="K54" s="89">
        <v>2.27</v>
      </c>
      <c r="L54" s="91">
        <v>0.57999999999999996</v>
      </c>
      <c r="M54" s="93" t="s">
        <v>1678</v>
      </c>
    </row>
    <row r="55" spans="1:13" s="92" customFormat="1" x14ac:dyDescent="0.3">
      <c r="A55" s="88">
        <v>10</v>
      </c>
      <c r="B55" s="88" t="s">
        <v>881</v>
      </c>
      <c r="C55" s="89" t="s">
        <v>1637</v>
      </c>
      <c r="D55" s="90" t="s">
        <v>933</v>
      </c>
      <c r="E55" s="88" t="s">
        <v>994</v>
      </c>
      <c r="F55" s="89" t="s">
        <v>339</v>
      </c>
      <c r="G55" s="89" t="s">
        <v>1640</v>
      </c>
      <c r="H55" s="89" t="s">
        <v>28</v>
      </c>
      <c r="I55" s="89" t="s">
        <v>25</v>
      </c>
      <c r="J55" s="95">
        <v>1.4758</v>
      </c>
      <c r="K55" s="89">
        <v>4.3099999999999996</v>
      </c>
      <c r="L55" s="91">
        <v>3.782</v>
      </c>
      <c r="M55" s="89"/>
    </row>
    <row r="56" spans="1:13" s="92" customFormat="1" x14ac:dyDescent="0.3">
      <c r="A56" s="88">
        <v>11</v>
      </c>
      <c r="B56" s="88" t="s">
        <v>882</v>
      </c>
      <c r="C56" s="89" t="s">
        <v>1637</v>
      </c>
      <c r="D56" s="90" t="s">
        <v>934</v>
      </c>
      <c r="E56" s="88" t="s">
        <v>995</v>
      </c>
      <c r="F56" s="89" t="s">
        <v>270</v>
      </c>
      <c r="G56" s="89" t="s">
        <v>25</v>
      </c>
      <c r="H56" s="89" t="s">
        <v>25</v>
      </c>
      <c r="I56" s="89" t="s">
        <v>28</v>
      </c>
      <c r="J56" s="95">
        <v>0.4521</v>
      </c>
      <c r="K56" s="89">
        <v>0.28999999999999998</v>
      </c>
      <c r="L56" s="91">
        <v>0.15899999999999997</v>
      </c>
      <c r="M56" s="89" t="s">
        <v>1679</v>
      </c>
    </row>
    <row r="57" spans="1:13" s="92" customFormat="1" x14ac:dyDescent="0.3">
      <c r="A57" s="88">
        <v>11</v>
      </c>
      <c r="B57" s="88" t="s">
        <v>882</v>
      </c>
      <c r="C57" s="89" t="s">
        <v>12</v>
      </c>
      <c r="D57" s="90" t="s">
        <v>934</v>
      </c>
      <c r="E57" s="88" t="s">
        <v>996</v>
      </c>
      <c r="F57" s="89" t="s">
        <v>438</v>
      </c>
      <c r="G57" s="89" t="s">
        <v>25</v>
      </c>
      <c r="H57" s="89" t="s">
        <v>25</v>
      </c>
      <c r="I57" s="89" t="s">
        <v>28</v>
      </c>
      <c r="J57" s="95">
        <v>0.4521</v>
      </c>
      <c r="K57" s="89">
        <v>0.49</v>
      </c>
      <c r="L57" s="91">
        <v>0.16699999999999998</v>
      </c>
      <c r="M57" s="89" t="s">
        <v>1680</v>
      </c>
    </row>
    <row r="58" spans="1:13" s="92" customFormat="1" x14ac:dyDescent="0.3">
      <c r="A58" s="88">
        <v>11</v>
      </c>
      <c r="B58" s="88" t="s">
        <v>882</v>
      </c>
      <c r="C58" s="89" t="s">
        <v>12</v>
      </c>
      <c r="D58" s="90" t="s">
        <v>934</v>
      </c>
      <c r="E58" s="88" t="s">
        <v>997</v>
      </c>
      <c r="F58" s="89" t="s">
        <v>1427</v>
      </c>
      <c r="G58" s="89" t="s">
        <v>25</v>
      </c>
      <c r="H58" s="89" t="s">
        <v>25</v>
      </c>
      <c r="I58" s="89" t="s">
        <v>28</v>
      </c>
      <c r="J58" s="95">
        <v>0.4521</v>
      </c>
      <c r="K58" s="89">
        <v>0.83</v>
      </c>
      <c r="L58" s="91">
        <v>0.19633333333333333</v>
      </c>
      <c r="M58" s="89" t="s">
        <v>1681</v>
      </c>
    </row>
    <row r="59" spans="1:13" s="92" customFormat="1" x14ac:dyDescent="0.3">
      <c r="A59" s="88">
        <v>11</v>
      </c>
      <c r="B59" s="88" t="s">
        <v>1622</v>
      </c>
      <c r="C59" s="89" t="s">
        <v>12</v>
      </c>
      <c r="D59" s="90" t="s">
        <v>934</v>
      </c>
      <c r="E59" s="88" t="s">
        <v>998</v>
      </c>
      <c r="F59" s="89" t="s">
        <v>1534</v>
      </c>
      <c r="G59" s="89" t="s">
        <v>1640</v>
      </c>
      <c r="H59" s="89" t="s">
        <v>28</v>
      </c>
      <c r="I59" s="89" t="s">
        <v>25</v>
      </c>
      <c r="J59" s="95">
        <v>0.4521</v>
      </c>
      <c r="K59" s="89">
        <v>0.47</v>
      </c>
      <c r="L59" s="91">
        <v>0.45300000000000001</v>
      </c>
      <c r="M59" s="89"/>
    </row>
    <row r="60" spans="1:13" s="92" customFormat="1" x14ac:dyDescent="0.3">
      <c r="A60" s="88">
        <v>12</v>
      </c>
      <c r="B60" s="88" t="s">
        <v>883</v>
      </c>
      <c r="C60" s="89" t="s">
        <v>1637</v>
      </c>
      <c r="D60" s="90" t="s">
        <v>2181</v>
      </c>
      <c r="E60" s="88" t="s">
        <v>999</v>
      </c>
      <c r="F60" s="89" t="s">
        <v>1428</v>
      </c>
      <c r="G60" s="89" t="s">
        <v>25</v>
      </c>
      <c r="H60" s="89" t="s">
        <v>25</v>
      </c>
      <c r="I60" s="89" t="s">
        <v>28</v>
      </c>
      <c r="J60" s="95">
        <v>0.34</v>
      </c>
      <c r="K60" s="89">
        <v>0.62</v>
      </c>
      <c r="L60" s="91">
        <v>6.7968749999999994E-2</v>
      </c>
      <c r="M60" s="89" t="s">
        <v>2186</v>
      </c>
    </row>
    <row r="61" spans="1:13" s="92" customFormat="1" x14ac:dyDescent="0.3">
      <c r="A61" s="88">
        <v>12</v>
      </c>
      <c r="B61" s="88" t="s">
        <v>883</v>
      </c>
      <c r="C61" s="89" t="s">
        <v>12</v>
      </c>
      <c r="D61" s="90" t="s">
        <v>2181</v>
      </c>
      <c r="E61" s="88" t="s">
        <v>1000</v>
      </c>
      <c r="F61" s="89" t="s">
        <v>1445</v>
      </c>
      <c r="G61" s="89" t="s">
        <v>25</v>
      </c>
      <c r="H61" s="89" t="s">
        <v>25</v>
      </c>
      <c r="I61" s="89" t="s">
        <v>28</v>
      </c>
      <c r="J61" s="95">
        <v>0.34</v>
      </c>
      <c r="K61" s="89">
        <v>0.53</v>
      </c>
      <c r="L61" s="91">
        <v>7.8E-2</v>
      </c>
      <c r="M61" s="89" t="s">
        <v>1682</v>
      </c>
    </row>
    <row r="62" spans="1:13" s="92" customFormat="1" x14ac:dyDescent="0.3">
      <c r="A62" s="88">
        <v>12</v>
      </c>
      <c r="B62" s="88" t="s">
        <v>883</v>
      </c>
      <c r="C62" s="89" t="s">
        <v>1637</v>
      </c>
      <c r="D62" s="90" t="s">
        <v>2181</v>
      </c>
      <c r="E62" s="88" t="s">
        <v>55</v>
      </c>
      <c r="F62" s="89" t="s">
        <v>273</v>
      </c>
      <c r="G62" s="89" t="s">
        <v>25</v>
      </c>
      <c r="H62" s="89" t="s">
        <v>25</v>
      </c>
      <c r="I62" s="89" t="s">
        <v>28</v>
      </c>
      <c r="J62" s="95">
        <v>0.34</v>
      </c>
      <c r="K62" s="89">
        <v>1.1499999999999999</v>
      </c>
      <c r="L62" s="91">
        <v>8.5499999999999993E-2</v>
      </c>
      <c r="M62" s="89" t="s">
        <v>1683</v>
      </c>
    </row>
    <row r="63" spans="1:13" s="92" customFormat="1" x14ac:dyDescent="0.3">
      <c r="A63" s="88">
        <v>12</v>
      </c>
      <c r="B63" s="88" t="s">
        <v>883</v>
      </c>
      <c r="C63" s="89" t="s">
        <v>12</v>
      </c>
      <c r="D63" s="90" t="s">
        <v>2181</v>
      </c>
      <c r="E63" s="88" t="s">
        <v>1001</v>
      </c>
      <c r="F63" s="89" t="s">
        <v>1447</v>
      </c>
      <c r="G63" s="89" t="s">
        <v>25</v>
      </c>
      <c r="H63" s="89" t="s">
        <v>25</v>
      </c>
      <c r="I63" s="89" t="s">
        <v>28</v>
      </c>
      <c r="J63" s="95">
        <v>0.34</v>
      </c>
      <c r="K63" s="89">
        <v>0.43</v>
      </c>
      <c r="L63" s="91">
        <v>9.5000000000000001E-2</v>
      </c>
      <c r="M63" s="89" t="s">
        <v>1684</v>
      </c>
    </row>
    <row r="64" spans="1:13" s="92" customFormat="1" x14ac:dyDescent="0.3">
      <c r="A64" s="88">
        <v>12</v>
      </c>
      <c r="B64" s="88" t="s">
        <v>883</v>
      </c>
      <c r="C64" s="89" t="s">
        <v>12</v>
      </c>
      <c r="D64" s="90" t="s">
        <v>2181</v>
      </c>
      <c r="E64" s="88" t="s">
        <v>1002</v>
      </c>
      <c r="F64" s="89" t="s">
        <v>1429</v>
      </c>
      <c r="G64" s="89" t="s">
        <v>25</v>
      </c>
      <c r="H64" s="89" t="s">
        <v>25</v>
      </c>
      <c r="I64" s="89" t="s">
        <v>28</v>
      </c>
      <c r="J64" s="95">
        <v>0.34</v>
      </c>
      <c r="K64" s="89">
        <v>0.47</v>
      </c>
      <c r="L64" s="91">
        <v>9.9000000000000005E-2</v>
      </c>
      <c r="M64" s="89" t="s">
        <v>1685</v>
      </c>
    </row>
    <row r="65" spans="1:13" s="92" customFormat="1" x14ac:dyDescent="0.3">
      <c r="A65" s="88">
        <v>12</v>
      </c>
      <c r="B65" s="88" t="s">
        <v>883</v>
      </c>
      <c r="C65" s="89" t="s">
        <v>12</v>
      </c>
      <c r="D65" s="90" t="s">
        <v>2181</v>
      </c>
      <c r="E65" s="88" t="s">
        <v>1003</v>
      </c>
      <c r="F65" s="89" t="s">
        <v>1430</v>
      </c>
      <c r="G65" s="89" t="s">
        <v>25</v>
      </c>
      <c r="H65" s="89" t="s">
        <v>25</v>
      </c>
      <c r="I65" s="89" t="s">
        <v>28</v>
      </c>
      <c r="J65" s="95">
        <v>0.34</v>
      </c>
      <c r="K65" s="89">
        <v>1</v>
      </c>
      <c r="L65" s="91">
        <v>0.11388888888888887</v>
      </c>
      <c r="M65" s="89" t="s">
        <v>1686</v>
      </c>
    </row>
    <row r="66" spans="1:13" s="92" customFormat="1" x14ac:dyDescent="0.3">
      <c r="A66" s="88">
        <v>12</v>
      </c>
      <c r="B66" s="88" t="s">
        <v>883</v>
      </c>
      <c r="C66" s="89" t="s">
        <v>12</v>
      </c>
      <c r="D66" s="90" t="s">
        <v>2181</v>
      </c>
      <c r="E66" s="88" t="s">
        <v>1004</v>
      </c>
      <c r="F66" s="89" t="s">
        <v>1431</v>
      </c>
      <c r="G66" s="89" t="s">
        <v>25</v>
      </c>
      <c r="H66" s="89" t="s">
        <v>25</v>
      </c>
      <c r="I66" s="89" t="s">
        <v>28</v>
      </c>
      <c r="J66" s="95">
        <v>0.34</v>
      </c>
      <c r="K66" s="89">
        <v>1.2</v>
      </c>
      <c r="L66" s="91">
        <v>0.11966666666666666</v>
      </c>
      <c r="M66" s="89" t="s">
        <v>1687</v>
      </c>
    </row>
    <row r="67" spans="1:13" s="92" customFormat="1" x14ac:dyDescent="0.3">
      <c r="A67" s="88">
        <v>12</v>
      </c>
      <c r="B67" s="88" t="s">
        <v>883</v>
      </c>
      <c r="C67" s="89" t="s">
        <v>1637</v>
      </c>
      <c r="D67" s="90" t="s">
        <v>2181</v>
      </c>
      <c r="E67" s="88" t="s">
        <v>1005</v>
      </c>
      <c r="F67" s="89" t="s">
        <v>1432</v>
      </c>
      <c r="G67" s="89" t="s">
        <v>25</v>
      </c>
      <c r="H67" s="89" t="s">
        <v>25</v>
      </c>
      <c r="I67" s="89" t="s">
        <v>28</v>
      </c>
      <c r="J67" s="95">
        <v>0.34</v>
      </c>
      <c r="K67" s="89">
        <v>0.55000000000000004</v>
      </c>
      <c r="L67" s="91">
        <v>0.128</v>
      </c>
      <c r="M67" s="89" t="s">
        <v>1688</v>
      </c>
    </row>
    <row r="68" spans="1:13" s="92" customFormat="1" x14ac:dyDescent="0.3">
      <c r="A68" s="88">
        <v>12</v>
      </c>
      <c r="B68" s="88" t="s">
        <v>883</v>
      </c>
      <c r="C68" s="89" t="s">
        <v>1637</v>
      </c>
      <c r="D68" s="90" t="s">
        <v>2181</v>
      </c>
      <c r="E68" s="88" t="s">
        <v>1006</v>
      </c>
      <c r="F68" s="89" t="s">
        <v>1433</v>
      </c>
      <c r="G68" s="89" t="s">
        <v>25</v>
      </c>
      <c r="H68" s="89" t="s">
        <v>25</v>
      </c>
      <c r="I68" s="89" t="s">
        <v>25</v>
      </c>
      <c r="J68" s="95">
        <v>0.34</v>
      </c>
      <c r="K68" s="89"/>
      <c r="L68" s="91">
        <v>0.13300000000000001</v>
      </c>
      <c r="M68" s="89"/>
    </row>
    <row r="69" spans="1:13" s="92" customFormat="1" x14ac:dyDescent="0.3">
      <c r="A69" s="88">
        <v>12</v>
      </c>
      <c r="B69" s="88" t="s">
        <v>883</v>
      </c>
      <c r="C69" s="89" t="s">
        <v>12</v>
      </c>
      <c r="D69" s="90" t="s">
        <v>2181</v>
      </c>
      <c r="E69" s="88" t="s">
        <v>1007</v>
      </c>
      <c r="F69" s="89" t="s">
        <v>1434</v>
      </c>
      <c r="G69" s="89" t="s">
        <v>25</v>
      </c>
      <c r="H69" s="89" t="s">
        <v>25</v>
      </c>
      <c r="I69" s="89" t="s">
        <v>25</v>
      </c>
      <c r="J69" s="95">
        <v>0.34</v>
      </c>
      <c r="K69" s="89">
        <v>0.63</v>
      </c>
      <c r="L69" s="91">
        <v>0.14599999999999999</v>
      </c>
      <c r="M69" s="89"/>
    </row>
    <row r="70" spans="1:13" s="92" customFormat="1" x14ac:dyDescent="0.3">
      <c r="A70" s="88">
        <v>12</v>
      </c>
      <c r="B70" s="88" t="s">
        <v>883</v>
      </c>
      <c r="C70" s="89" t="s">
        <v>12</v>
      </c>
      <c r="D70" s="90" t="s">
        <v>2181</v>
      </c>
      <c r="E70" s="88" t="s">
        <v>1008</v>
      </c>
      <c r="F70" s="89" t="s">
        <v>1435</v>
      </c>
      <c r="G70" s="89" t="s">
        <v>25</v>
      </c>
      <c r="H70" s="89" t="s">
        <v>25</v>
      </c>
      <c r="I70" s="89" t="s">
        <v>25</v>
      </c>
      <c r="J70" s="95">
        <v>0.34</v>
      </c>
      <c r="K70" s="89">
        <v>1.2</v>
      </c>
      <c r="L70" s="91">
        <v>0.16700000000000001</v>
      </c>
      <c r="M70" s="89"/>
    </row>
    <row r="71" spans="1:13" s="92" customFormat="1" x14ac:dyDescent="0.3">
      <c r="A71" s="88">
        <v>12</v>
      </c>
      <c r="B71" s="88" t="s">
        <v>883</v>
      </c>
      <c r="C71" s="89" t="s">
        <v>1637</v>
      </c>
      <c r="D71" s="90" t="s">
        <v>2181</v>
      </c>
      <c r="E71" s="88" t="s">
        <v>93</v>
      </c>
      <c r="F71" s="89" t="s">
        <v>302</v>
      </c>
      <c r="G71" s="89" t="s">
        <v>25</v>
      </c>
      <c r="H71" s="89" t="s">
        <v>25</v>
      </c>
      <c r="I71" s="89" t="s">
        <v>25</v>
      </c>
      <c r="J71" s="95">
        <v>0.34</v>
      </c>
      <c r="K71" s="89"/>
      <c r="L71" s="91">
        <v>0.17499999999999999</v>
      </c>
      <c r="M71" s="89"/>
    </row>
    <row r="72" spans="1:13" s="92" customFormat="1" x14ac:dyDescent="0.3">
      <c r="A72" s="88">
        <v>12</v>
      </c>
      <c r="B72" s="88" t="s">
        <v>883</v>
      </c>
      <c r="C72" s="89" t="s">
        <v>12</v>
      </c>
      <c r="D72" s="90" t="s">
        <v>2181</v>
      </c>
      <c r="E72" s="88" t="s">
        <v>1009</v>
      </c>
      <c r="F72" s="89" t="s">
        <v>1436</v>
      </c>
      <c r="G72" s="89" t="s">
        <v>25</v>
      </c>
      <c r="H72" s="89" t="s">
        <v>25</v>
      </c>
      <c r="I72" s="89" t="s">
        <v>25</v>
      </c>
      <c r="J72" s="95">
        <v>0.34</v>
      </c>
      <c r="K72" s="89"/>
      <c r="L72" s="91">
        <v>0.28100000000000003</v>
      </c>
      <c r="M72" s="89"/>
    </row>
    <row r="73" spans="1:13" s="92" customFormat="1" x14ac:dyDescent="0.3">
      <c r="A73" s="88">
        <v>12</v>
      </c>
      <c r="B73" s="88" t="s">
        <v>883</v>
      </c>
      <c r="C73" s="89" t="s">
        <v>1637</v>
      </c>
      <c r="D73" s="90" t="s">
        <v>2181</v>
      </c>
      <c r="E73" s="88" t="s">
        <v>181</v>
      </c>
      <c r="F73" s="89" t="s">
        <v>328</v>
      </c>
      <c r="G73" s="89" t="s">
        <v>25</v>
      </c>
      <c r="H73" s="89" t="s">
        <v>25</v>
      </c>
      <c r="I73" s="89" t="s">
        <v>25</v>
      </c>
      <c r="J73" s="95">
        <v>0.34</v>
      </c>
      <c r="K73" s="89"/>
      <c r="L73" s="91">
        <v>0.29099999999999998</v>
      </c>
      <c r="M73" s="89"/>
    </row>
    <row r="74" spans="1:13" s="92" customFormat="1" x14ac:dyDescent="0.3">
      <c r="A74" s="88">
        <v>12</v>
      </c>
      <c r="B74" s="88" t="s">
        <v>883</v>
      </c>
      <c r="C74" s="89" t="s">
        <v>1637</v>
      </c>
      <c r="D74" s="90" t="s">
        <v>2181</v>
      </c>
      <c r="E74" s="88" t="s">
        <v>1010</v>
      </c>
      <c r="F74" s="89" t="s">
        <v>1457</v>
      </c>
      <c r="G74" s="89" t="s">
        <v>25</v>
      </c>
      <c r="H74" s="89" t="s">
        <v>25</v>
      </c>
      <c r="I74" s="89" t="s">
        <v>25</v>
      </c>
      <c r="J74" s="95">
        <v>0.34</v>
      </c>
      <c r="K74" s="89">
        <v>0.83</v>
      </c>
      <c r="L74" s="91">
        <v>0.3</v>
      </c>
      <c r="M74" s="89"/>
    </row>
    <row r="75" spans="1:13" s="92" customFormat="1" x14ac:dyDescent="0.3">
      <c r="A75" s="88">
        <v>12</v>
      </c>
      <c r="B75" s="88" t="s">
        <v>883</v>
      </c>
      <c r="C75" s="89" t="s">
        <v>12</v>
      </c>
      <c r="D75" s="90" t="s">
        <v>2181</v>
      </c>
      <c r="E75" s="88" t="s">
        <v>1011</v>
      </c>
      <c r="F75" s="89" t="s">
        <v>305</v>
      </c>
      <c r="G75" s="89" t="s">
        <v>25</v>
      </c>
      <c r="H75" s="89" t="s">
        <v>25</v>
      </c>
      <c r="I75" s="89" t="s">
        <v>25</v>
      </c>
      <c r="J75" s="95">
        <v>0.34</v>
      </c>
      <c r="K75" s="89">
        <v>0.43</v>
      </c>
      <c r="L75" s="91">
        <v>0.3</v>
      </c>
      <c r="M75" s="89"/>
    </row>
    <row r="76" spans="1:13" s="92" customFormat="1" x14ac:dyDescent="0.3">
      <c r="A76" s="88">
        <v>12</v>
      </c>
      <c r="B76" s="88" t="s">
        <v>883</v>
      </c>
      <c r="C76" s="89" t="s">
        <v>1637</v>
      </c>
      <c r="D76" s="90" t="s">
        <v>2181</v>
      </c>
      <c r="E76" s="88" t="s">
        <v>1012</v>
      </c>
      <c r="F76" s="89" t="s">
        <v>298</v>
      </c>
      <c r="G76" s="89" t="s">
        <v>17</v>
      </c>
      <c r="H76" s="89" t="s">
        <v>28</v>
      </c>
      <c r="I76" s="89" t="s">
        <v>25</v>
      </c>
      <c r="J76" s="95">
        <v>0.34</v>
      </c>
      <c r="K76" s="89">
        <v>1.51</v>
      </c>
      <c r="L76" s="91">
        <v>1.401</v>
      </c>
      <c r="M76" s="89"/>
    </row>
    <row r="77" spans="1:13" s="92" customFormat="1" x14ac:dyDescent="0.3">
      <c r="A77" s="88">
        <v>12</v>
      </c>
      <c r="B77" s="88" t="s">
        <v>883</v>
      </c>
      <c r="C77" s="89" t="s">
        <v>12</v>
      </c>
      <c r="D77" s="90" t="s">
        <v>2181</v>
      </c>
      <c r="E77" s="88" t="s">
        <v>1013</v>
      </c>
      <c r="F77" s="89" t="s">
        <v>1461</v>
      </c>
      <c r="G77" s="89" t="s">
        <v>25</v>
      </c>
      <c r="H77" s="89" t="s">
        <v>25</v>
      </c>
      <c r="I77" s="89" t="s">
        <v>25</v>
      </c>
      <c r="J77" s="95">
        <v>0.34</v>
      </c>
      <c r="K77" s="89">
        <v>0.72</v>
      </c>
      <c r="L77" s="112">
        <v>0.39</v>
      </c>
      <c r="M77" s="89"/>
    </row>
    <row r="78" spans="1:13" s="92" customFormat="1" x14ac:dyDescent="0.3">
      <c r="A78" s="104">
        <v>12</v>
      </c>
      <c r="B78" s="104" t="s">
        <v>883</v>
      </c>
      <c r="C78" s="103" t="s">
        <v>12</v>
      </c>
      <c r="D78" s="90" t="s">
        <v>2181</v>
      </c>
      <c r="E78" s="104" t="s">
        <v>964</v>
      </c>
      <c r="F78" s="103" t="s">
        <v>263</v>
      </c>
      <c r="G78" s="103" t="s">
        <v>25</v>
      </c>
      <c r="H78" s="103" t="s">
        <v>25</v>
      </c>
      <c r="I78" s="103" t="s">
        <v>25</v>
      </c>
      <c r="J78" s="106">
        <v>0.34</v>
      </c>
      <c r="K78" s="103">
        <v>0.52</v>
      </c>
      <c r="L78" s="111">
        <v>99999</v>
      </c>
      <c r="M78" s="89"/>
    </row>
    <row r="79" spans="1:13" s="92" customFormat="1" x14ac:dyDescent="0.3">
      <c r="A79" s="88">
        <v>13</v>
      </c>
      <c r="B79" s="88" t="s">
        <v>884</v>
      </c>
      <c r="C79" s="89" t="s">
        <v>17</v>
      </c>
      <c r="D79" s="90" t="s">
        <v>2178</v>
      </c>
      <c r="E79" s="88" t="s">
        <v>1014</v>
      </c>
      <c r="F79" s="89" t="s">
        <v>1463</v>
      </c>
      <c r="G79" s="89" t="s">
        <v>25</v>
      </c>
      <c r="H79" s="89" t="s">
        <v>25</v>
      </c>
      <c r="I79" s="89" t="s">
        <v>28</v>
      </c>
      <c r="J79" s="95">
        <v>0.2</v>
      </c>
      <c r="K79" s="89">
        <v>0.16</v>
      </c>
      <c r="L79" s="91">
        <v>1.5357142857142857E-2</v>
      </c>
      <c r="M79" s="89" t="s">
        <v>1689</v>
      </c>
    </row>
    <row r="80" spans="1:13" s="92" customFormat="1" x14ac:dyDescent="0.3">
      <c r="A80" s="88">
        <v>13</v>
      </c>
      <c r="B80" s="88" t="s">
        <v>884</v>
      </c>
      <c r="C80" s="89" t="s">
        <v>28</v>
      </c>
      <c r="D80" s="90" t="s">
        <v>2178</v>
      </c>
      <c r="E80" s="88" t="s">
        <v>1015</v>
      </c>
      <c r="F80" s="89" t="s">
        <v>1465</v>
      </c>
      <c r="G80" s="89" t="s">
        <v>25</v>
      </c>
      <c r="H80" s="89" t="s">
        <v>25</v>
      </c>
      <c r="I80" s="89" t="s">
        <v>28</v>
      </c>
      <c r="J80" s="95">
        <v>0.2</v>
      </c>
      <c r="K80" s="89">
        <v>0.19</v>
      </c>
      <c r="L80" s="91">
        <v>2.9399999999999999E-2</v>
      </c>
      <c r="M80" s="89" t="s">
        <v>1690</v>
      </c>
    </row>
    <row r="81" spans="1:13" s="92" customFormat="1" x14ac:dyDescent="0.3">
      <c r="A81" s="88">
        <v>13</v>
      </c>
      <c r="B81" s="88" t="s">
        <v>884</v>
      </c>
      <c r="C81" s="89" t="s">
        <v>28</v>
      </c>
      <c r="D81" s="90" t="s">
        <v>2178</v>
      </c>
      <c r="E81" s="88" t="s">
        <v>972</v>
      </c>
      <c r="F81" s="89" t="s">
        <v>1387</v>
      </c>
      <c r="G81" s="89" t="s">
        <v>25</v>
      </c>
      <c r="H81" s="89" t="s">
        <v>25</v>
      </c>
      <c r="I81" s="89" t="s">
        <v>28</v>
      </c>
      <c r="J81" s="95">
        <v>0.2</v>
      </c>
      <c r="K81" s="89">
        <v>7.0000000000000007E-2</v>
      </c>
      <c r="L81" s="91">
        <v>3.0000000000000002E-2</v>
      </c>
      <c r="M81" s="89" t="s">
        <v>1691</v>
      </c>
    </row>
    <row r="82" spans="1:13" s="92" customFormat="1" x14ac:dyDescent="0.3">
      <c r="A82" s="88">
        <v>13</v>
      </c>
      <c r="B82" s="88" t="s">
        <v>884</v>
      </c>
      <c r="C82" s="89" t="s">
        <v>28</v>
      </c>
      <c r="D82" s="90" t="s">
        <v>2178</v>
      </c>
      <c r="E82" s="88" t="s">
        <v>1016</v>
      </c>
      <c r="F82" s="89" t="s">
        <v>1467</v>
      </c>
      <c r="G82" s="89" t="s">
        <v>25</v>
      </c>
      <c r="H82" s="89" t="s">
        <v>25</v>
      </c>
      <c r="I82" s="89" t="s">
        <v>28</v>
      </c>
      <c r="J82" s="95">
        <v>0.2</v>
      </c>
      <c r="K82" s="89">
        <v>0.04</v>
      </c>
      <c r="L82" s="91">
        <v>3.56E-2</v>
      </c>
      <c r="M82" s="89" t="s">
        <v>1692</v>
      </c>
    </row>
    <row r="83" spans="1:13" s="92" customFormat="1" x14ac:dyDescent="0.3">
      <c r="A83" s="88">
        <v>13</v>
      </c>
      <c r="B83" s="88" t="s">
        <v>884</v>
      </c>
      <c r="C83" s="89" t="s">
        <v>28</v>
      </c>
      <c r="D83" s="90" t="s">
        <v>2178</v>
      </c>
      <c r="E83" s="88" t="s">
        <v>1017</v>
      </c>
      <c r="F83" s="89" t="s">
        <v>1413</v>
      </c>
      <c r="G83" s="89" t="s">
        <v>25</v>
      </c>
      <c r="H83" s="89" t="s">
        <v>25</v>
      </c>
      <c r="I83" s="89" t="s">
        <v>28</v>
      </c>
      <c r="J83" s="95">
        <v>0.2</v>
      </c>
      <c r="K83" s="89">
        <v>0.1</v>
      </c>
      <c r="L83" s="91">
        <v>3.5699999999999996E-2</v>
      </c>
      <c r="M83" s="89" t="s">
        <v>1693</v>
      </c>
    </row>
    <row r="84" spans="1:13" s="92" customFormat="1" x14ac:dyDescent="0.3">
      <c r="A84" s="88">
        <v>13</v>
      </c>
      <c r="B84" s="88" t="s">
        <v>884</v>
      </c>
      <c r="C84" s="89" t="s">
        <v>28</v>
      </c>
      <c r="D84" s="90" t="s">
        <v>2178</v>
      </c>
      <c r="E84" s="88" t="s">
        <v>1018</v>
      </c>
      <c r="F84" s="89" t="s">
        <v>1469</v>
      </c>
      <c r="G84" s="89" t="s">
        <v>25</v>
      </c>
      <c r="H84" s="89" t="s">
        <v>25</v>
      </c>
      <c r="I84" s="89" t="s">
        <v>28</v>
      </c>
      <c r="J84" s="95">
        <v>0.2</v>
      </c>
      <c r="K84" s="89">
        <v>0.05</v>
      </c>
      <c r="L84" s="91">
        <v>3.6416666666666667E-2</v>
      </c>
      <c r="M84" s="89" t="s">
        <v>1694</v>
      </c>
    </row>
    <row r="85" spans="1:13" s="92" customFormat="1" x14ac:dyDescent="0.3">
      <c r="A85" s="88">
        <v>13</v>
      </c>
      <c r="B85" s="88" t="s">
        <v>884</v>
      </c>
      <c r="C85" s="89" t="s">
        <v>28</v>
      </c>
      <c r="D85" s="90" t="s">
        <v>2178</v>
      </c>
      <c r="E85" s="88" t="s">
        <v>1019</v>
      </c>
      <c r="F85" s="89" t="s">
        <v>1471</v>
      </c>
      <c r="G85" s="89" t="s">
        <v>25</v>
      </c>
      <c r="H85" s="89" t="s">
        <v>25</v>
      </c>
      <c r="I85" s="89" t="s">
        <v>25</v>
      </c>
      <c r="J85" s="95">
        <v>0.2</v>
      </c>
      <c r="K85" s="89">
        <v>0.12</v>
      </c>
      <c r="L85" s="91">
        <v>3.9E-2</v>
      </c>
      <c r="M85" s="89"/>
    </row>
    <row r="86" spans="1:13" s="92" customFormat="1" x14ac:dyDescent="0.3">
      <c r="A86" s="88">
        <v>13</v>
      </c>
      <c r="B86" s="88" t="s">
        <v>884</v>
      </c>
      <c r="C86" s="89" t="s">
        <v>28</v>
      </c>
      <c r="D86" s="90" t="s">
        <v>2178</v>
      </c>
      <c r="E86" s="88" t="s">
        <v>1020</v>
      </c>
      <c r="F86" s="89" t="s">
        <v>1473</v>
      </c>
      <c r="G86" s="89" t="s">
        <v>25</v>
      </c>
      <c r="H86" s="89" t="s">
        <v>25</v>
      </c>
      <c r="I86" s="89" t="s">
        <v>25</v>
      </c>
      <c r="J86" s="95">
        <v>0.2</v>
      </c>
      <c r="K86" s="89">
        <v>0.13</v>
      </c>
      <c r="L86" s="91">
        <v>0.04</v>
      </c>
      <c r="M86" s="89"/>
    </row>
    <row r="87" spans="1:13" s="92" customFormat="1" x14ac:dyDescent="0.3">
      <c r="A87" s="88">
        <v>13</v>
      </c>
      <c r="B87" s="88" t="s">
        <v>884</v>
      </c>
      <c r="C87" s="89" t="s">
        <v>28</v>
      </c>
      <c r="D87" s="90" t="s">
        <v>2178</v>
      </c>
      <c r="E87" s="88" t="s">
        <v>1021</v>
      </c>
      <c r="F87" s="89" t="s">
        <v>1475</v>
      </c>
      <c r="G87" s="89" t="s">
        <v>25</v>
      </c>
      <c r="H87" s="89" t="s">
        <v>25</v>
      </c>
      <c r="I87" s="89" t="s">
        <v>25</v>
      </c>
      <c r="J87" s="95">
        <v>0.2</v>
      </c>
      <c r="K87" s="89">
        <v>0.05</v>
      </c>
      <c r="L87" s="91">
        <v>4.2000000000000003E-2</v>
      </c>
      <c r="M87" s="89"/>
    </row>
    <row r="88" spans="1:13" s="92" customFormat="1" x14ac:dyDescent="0.3">
      <c r="A88" s="88">
        <v>13</v>
      </c>
      <c r="B88" s="88" t="s">
        <v>884</v>
      </c>
      <c r="C88" s="89" t="s">
        <v>28</v>
      </c>
      <c r="D88" s="90" t="s">
        <v>2178</v>
      </c>
      <c r="E88" s="88" t="s">
        <v>1022</v>
      </c>
      <c r="F88" s="89" t="s">
        <v>1477</v>
      </c>
      <c r="G88" s="89" t="s">
        <v>25</v>
      </c>
      <c r="H88" s="89" t="s">
        <v>25</v>
      </c>
      <c r="I88" s="89" t="s">
        <v>25</v>
      </c>
      <c r="J88" s="95">
        <v>0.2</v>
      </c>
      <c r="K88" s="89">
        <v>0.17</v>
      </c>
      <c r="L88" s="91">
        <v>4.4999999999999998E-2</v>
      </c>
      <c r="M88" s="89"/>
    </row>
    <row r="89" spans="1:13" s="92" customFormat="1" x14ac:dyDescent="0.3">
      <c r="A89" s="88">
        <v>13</v>
      </c>
      <c r="B89" s="88" t="s">
        <v>884</v>
      </c>
      <c r="C89" s="89" t="s">
        <v>28</v>
      </c>
      <c r="D89" s="90" t="s">
        <v>2178</v>
      </c>
      <c r="E89" s="88" t="s">
        <v>1023</v>
      </c>
      <c r="F89" s="89" t="s">
        <v>1479</v>
      </c>
      <c r="G89" s="89" t="s">
        <v>25</v>
      </c>
      <c r="H89" s="89" t="s">
        <v>25</v>
      </c>
      <c r="I89" s="89" t="s">
        <v>25</v>
      </c>
      <c r="J89" s="95">
        <v>0.2</v>
      </c>
      <c r="K89" s="89">
        <v>0.05</v>
      </c>
      <c r="L89" s="91">
        <v>4.9000000000000002E-2</v>
      </c>
      <c r="M89" s="89"/>
    </row>
    <row r="90" spans="1:13" s="92" customFormat="1" x14ac:dyDescent="0.3">
      <c r="A90" s="88">
        <v>13</v>
      </c>
      <c r="B90" s="88" t="s">
        <v>884</v>
      </c>
      <c r="C90" s="89" t="s">
        <v>28</v>
      </c>
      <c r="D90" s="90" t="s">
        <v>2178</v>
      </c>
      <c r="E90" s="88" t="s">
        <v>1024</v>
      </c>
      <c r="F90" s="89" t="s">
        <v>1481</v>
      </c>
      <c r="G90" s="89" t="s">
        <v>25</v>
      </c>
      <c r="H90" s="89" t="s">
        <v>25</v>
      </c>
      <c r="I90" s="89" t="s">
        <v>25</v>
      </c>
      <c r="J90" s="95">
        <v>0.2</v>
      </c>
      <c r="K90" s="89">
        <v>0.41</v>
      </c>
      <c r="L90" s="91">
        <v>4.9000000000000002E-2</v>
      </c>
      <c r="M90" s="89"/>
    </row>
    <row r="91" spans="1:13" s="92" customFormat="1" x14ac:dyDescent="0.3">
      <c r="A91" s="88">
        <v>13</v>
      </c>
      <c r="B91" s="88" t="s">
        <v>884</v>
      </c>
      <c r="C91" s="89" t="s">
        <v>28</v>
      </c>
      <c r="D91" s="90" t="s">
        <v>2178</v>
      </c>
      <c r="E91" s="88" t="s">
        <v>212</v>
      </c>
      <c r="F91" s="89" t="s">
        <v>337</v>
      </c>
      <c r="G91" s="89" t="s">
        <v>25</v>
      </c>
      <c r="H91" s="89" t="s">
        <v>25</v>
      </c>
      <c r="I91" s="89" t="s">
        <v>25</v>
      </c>
      <c r="J91" s="95">
        <v>0.2</v>
      </c>
      <c r="K91" s="89">
        <v>0.52</v>
      </c>
      <c r="L91" s="91">
        <v>5.3999999999999999E-2</v>
      </c>
      <c r="M91" s="89"/>
    </row>
    <row r="92" spans="1:13" s="92" customFormat="1" x14ac:dyDescent="0.3">
      <c r="A92" s="88">
        <v>13</v>
      </c>
      <c r="B92" s="88" t="s">
        <v>884</v>
      </c>
      <c r="C92" s="89" t="s">
        <v>28</v>
      </c>
      <c r="D92" s="90" t="s">
        <v>2178</v>
      </c>
      <c r="E92" s="88" t="s">
        <v>1025</v>
      </c>
      <c r="F92" s="89" t="s">
        <v>1483</v>
      </c>
      <c r="G92" s="89" t="s">
        <v>25</v>
      </c>
      <c r="H92" s="89" t="s">
        <v>25</v>
      </c>
      <c r="I92" s="89" t="s">
        <v>25</v>
      </c>
      <c r="J92" s="95">
        <v>0.2</v>
      </c>
      <c r="K92" s="89">
        <v>0.31</v>
      </c>
      <c r="L92" s="91">
        <v>5.3999999999999999E-2</v>
      </c>
      <c r="M92" s="89"/>
    </row>
    <row r="93" spans="1:13" s="92" customFormat="1" x14ac:dyDescent="0.3">
      <c r="A93" s="88">
        <v>13</v>
      </c>
      <c r="B93" s="88" t="s">
        <v>884</v>
      </c>
      <c r="C93" s="89" t="s">
        <v>28</v>
      </c>
      <c r="D93" s="90" t="s">
        <v>2178</v>
      </c>
      <c r="E93" s="88" t="s">
        <v>124</v>
      </c>
      <c r="F93" s="89" t="s">
        <v>378</v>
      </c>
      <c r="G93" s="89" t="s">
        <v>25</v>
      </c>
      <c r="H93" s="89" t="s">
        <v>25</v>
      </c>
      <c r="I93" s="89" t="s">
        <v>25</v>
      </c>
      <c r="J93" s="95">
        <v>0.2</v>
      </c>
      <c r="K93" s="89">
        <v>0.18</v>
      </c>
      <c r="L93" s="91">
        <v>5.5E-2</v>
      </c>
      <c r="M93" s="89"/>
    </row>
    <row r="94" spans="1:13" s="92" customFormat="1" x14ac:dyDescent="0.3">
      <c r="A94" s="88">
        <v>13</v>
      </c>
      <c r="B94" s="88" t="s">
        <v>884</v>
      </c>
      <c r="C94" s="89" t="s">
        <v>28</v>
      </c>
      <c r="D94" s="90" t="s">
        <v>2178</v>
      </c>
      <c r="E94" s="88" t="s">
        <v>1026</v>
      </c>
      <c r="F94" s="89" t="s">
        <v>1485</v>
      </c>
      <c r="G94" s="89" t="s">
        <v>25</v>
      </c>
      <c r="H94" s="89" t="s">
        <v>25</v>
      </c>
      <c r="I94" s="89" t="s">
        <v>25</v>
      </c>
      <c r="J94" s="95">
        <v>0.2</v>
      </c>
      <c r="K94" s="89">
        <v>0.21</v>
      </c>
      <c r="L94" s="91">
        <v>5.6000000000000001E-2</v>
      </c>
      <c r="M94" s="89"/>
    </row>
    <row r="95" spans="1:13" s="92" customFormat="1" x14ac:dyDescent="0.3">
      <c r="A95" s="88">
        <v>13</v>
      </c>
      <c r="B95" s="88" t="s">
        <v>884</v>
      </c>
      <c r="C95" s="89" t="s">
        <v>28</v>
      </c>
      <c r="D95" s="90" t="s">
        <v>2181</v>
      </c>
      <c r="E95" s="88" t="s">
        <v>55</v>
      </c>
      <c r="F95" s="89" t="s">
        <v>273</v>
      </c>
      <c r="G95" s="89" t="s">
        <v>25</v>
      </c>
      <c r="H95" s="89" t="s">
        <v>25</v>
      </c>
      <c r="I95" s="89" t="s">
        <v>28</v>
      </c>
      <c r="J95" s="95">
        <v>0.34</v>
      </c>
      <c r="K95" s="89">
        <v>1.1499999999999999</v>
      </c>
      <c r="L95" s="91">
        <v>3.3333333333333298E-2</v>
      </c>
      <c r="M95" s="89" t="s">
        <v>1695</v>
      </c>
    </row>
    <row r="96" spans="1:13" s="92" customFormat="1" x14ac:dyDescent="0.3">
      <c r="A96" s="88">
        <v>13</v>
      </c>
      <c r="B96" s="88" t="s">
        <v>884</v>
      </c>
      <c r="C96" s="89" t="s">
        <v>28</v>
      </c>
      <c r="D96" s="90" t="s">
        <v>2178</v>
      </c>
      <c r="E96" s="88" t="s">
        <v>56</v>
      </c>
      <c r="F96" s="89" t="s">
        <v>278</v>
      </c>
      <c r="G96" s="89" t="s">
        <v>25</v>
      </c>
      <c r="H96" s="89" t="s">
        <v>25</v>
      </c>
      <c r="I96" s="89" t="s">
        <v>25</v>
      </c>
      <c r="J96" s="95">
        <v>0.2</v>
      </c>
      <c r="K96" s="89">
        <v>1.3</v>
      </c>
      <c r="L96" s="91">
        <v>0.06</v>
      </c>
      <c r="M96" s="89"/>
    </row>
    <row r="97" spans="1:13" s="92" customFormat="1" x14ac:dyDescent="0.3">
      <c r="A97" s="88">
        <v>13</v>
      </c>
      <c r="B97" s="88" t="s">
        <v>884</v>
      </c>
      <c r="C97" s="89" t="s">
        <v>28</v>
      </c>
      <c r="D97" s="90" t="s">
        <v>2178</v>
      </c>
      <c r="E97" s="88" t="s">
        <v>155</v>
      </c>
      <c r="F97" s="89" t="s">
        <v>384</v>
      </c>
      <c r="G97" s="89" t="s">
        <v>25</v>
      </c>
      <c r="H97" s="89" t="s">
        <v>25</v>
      </c>
      <c r="I97" s="89" t="s">
        <v>25</v>
      </c>
      <c r="J97" s="95">
        <v>0.2</v>
      </c>
      <c r="K97" s="89"/>
      <c r="L97" s="91">
        <v>6.3E-2</v>
      </c>
      <c r="M97" s="89"/>
    </row>
    <row r="98" spans="1:13" s="92" customFormat="1" x14ac:dyDescent="0.3">
      <c r="A98" s="88">
        <v>13</v>
      </c>
      <c r="B98" s="88" t="s">
        <v>884</v>
      </c>
      <c r="C98" s="89" t="s">
        <v>28</v>
      </c>
      <c r="D98" s="90" t="s">
        <v>2181</v>
      </c>
      <c r="E98" s="88" t="s">
        <v>39</v>
      </c>
      <c r="F98" s="89" t="s">
        <v>271</v>
      </c>
      <c r="G98" s="89" t="s">
        <v>25</v>
      </c>
      <c r="H98" s="89" t="s">
        <v>25</v>
      </c>
      <c r="I98" s="89" t="s">
        <v>28</v>
      </c>
      <c r="J98" s="95">
        <v>0.34</v>
      </c>
      <c r="K98" s="89">
        <v>7.0000000000000007E-2</v>
      </c>
      <c r="L98" s="91">
        <v>3.8235294117646999E-2</v>
      </c>
      <c r="M98" s="89" t="s">
        <v>1696</v>
      </c>
    </row>
    <row r="99" spans="1:13" s="92" customFormat="1" x14ac:dyDescent="0.3">
      <c r="A99" s="88">
        <v>13</v>
      </c>
      <c r="B99" s="88" t="s">
        <v>884</v>
      </c>
      <c r="C99" s="89" t="s">
        <v>28</v>
      </c>
      <c r="D99" s="90" t="s">
        <v>2181</v>
      </c>
      <c r="E99" s="88" t="s">
        <v>1027</v>
      </c>
      <c r="F99" s="89" t="s">
        <v>1487</v>
      </c>
      <c r="G99" s="89" t="s">
        <v>25</v>
      </c>
      <c r="H99" s="89" t="s">
        <v>25</v>
      </c>
      <c r="I99" s="89" t="s">
        <v>25</v>
      </c>
      <c r="J99" s="95">
        <v>0.34</v>
      </c>
      <c r="K99" s="89">
        <v>0.23</v>
      </c>
      <c r="L99" s="91">
        <v>6.9000000000000006E-2</v>
      </c>
      <c r="M99" s="89"/>
    </row>
    <row r="100" spans="1:13" s="92" customFormat="1" x14ac:dyDescent="0.3">
      <c r="A100" s="88">
        <v>13</v>
      </c>
      <c r="B100" s="88" t="s">
        <v>884</v>
      </c>
      <c r="C100" s="89" t="s">
        <v>28</v>
      </c>
      <c r="D100" s="90" t="s">
        <v>2178</v>
      </c>
      <c r="E100" s="88" t="s">
        <v>1028</v>
      </c>
      <c r="F100" s="89" t="s">
        <v>445</v>
      </c>
      <c r="G100" s="89" t="s">
        <v>25</v>
      </c>
      <c r="H100" s="89" t="s">
        <v>25</v>
      </c>
      <c r="I100" s="89" t="s">
        <v>25</v>
      </c>
      <c r="J100" s="95">
        <v>0.2</v>
      </c>
      <c r="K100" s="89"/>
      <c r="L100" s="91">
        <v>7.6999999999999999E-2</v>
      </c>
      <c r="M100" s="89"/>
    </row>
    <row r="101" spans="1:13" s="92" customFormat="1" x14ac:dyDescent="0.3">
      <c r="A101" s="88">
        <v>13</v>
      </c>
      <c r="B101" s="88" t="s">
        <v>884</v>
      </c>
      <c r="C101" s="89" t="s">
        <v>28</v>
      </c>
      <c r="D101" s="90" t="s">
        <v>2181</v>
      </c>
      <c r="E101" s="88" t="s">
        <v>1004</v>
      </c>
      <c r="F101" s="89" t="s">
        <v>1431</v>
      </c>
      <c r="G101" s="89" t="s">
        <v>25</v>
      </c>
      <c r="H101" s="89" t="s">
        <v>25</v>
      </c>
      <c r="I101" s="89" t="s">
        <v>25</v>
      </c>
      <c r="J101" s="95">
        <v>0.34</v>
      </c>
      <c r="K101" s="89"/>
      <c r="L101" s="91">
        <v>0.08</v>
      </c>
      <c r="M101" s="89"/>
    </row>
    <row r="102" spans="1:13" s="92" customFormat="1" x14ac:dyDescent="0.3">
      <c r="A102" s="88">
        <v>13</v>
      </c>
      <c r="B102" s="88" t="s">
        <v>884</v>
      </c>
      <c r="C102" s="89" t="s">
        <v>28</v>
      </c>
      <c r="D102" s="90" t="s">
        <v>2178</v>
      </c>
      <c r="E102" s="88" t="s">
        <v>252</v>
      </c>
      <c r="F102" s="89" t="s">
        <v>347</v>
      </c>
      <c r="G102" s="89" t="s">
        <v>25</v>
      </c>
      <c r="H102" s="89" t="s">
        <v>25</v>
      </c>
      <c r="I102" s="89" t="s">
        <v>25</v>
      </c>
      <c r="J102" s="95">
        <v>0.2</v>
      </c>
      <c r="K102" s="89"/>
      <c r="L102" s="91">
        <v>8.5999999999999993E-2</v>
      </c>
      <c r="M102" s="89"/>
    </row>
    <row r="103" spans="1:13" s="92" customFormat="1" x14ac:dyDescent="0.3">
      <c r="A103" s="88">
        <v>13</v>
      </c>
      <c r="B103" s="88" t="s">
        <v>884</v>
      </c>
      <c r="C103" s="89" t="s">
        <v>28</v>
      </c>
      <c r="D103" s="90" t="s">
        <v>2178</v>
      </c>
      <c r="E103" s="88" t="s">
        <v>1029</v>
      </c>
      <c r="F103" s="89" t="s">
        <v>1489</v>
      </c>
      <c r="G103" s="89" t="s">
        <v>25</v>
      </c>
      <c r="H103" s="89" t="s">
        <v>25</v>
      </c>
      <c r="I103" s="89" t="s">
        <v>25</v>
      </c>
      <c r="J103" s="95">
        <v>0.2</v>
      </c>
      <c r="K103" s="89">
        <v>0.14000000000000001</v>
      </c>
      <c r="L103" s="91">
        <v>9.4E-2</v>
      </c>
      <c r="M103" s="89"/>
    </row>
    <row r="104" spans="1:13" s="92" customFormat="1" x14ac:dyDescent="0.3">
      <c r="A104" s="88">
        <v>13</v>
      </c>
      <c r="B104" s="88" t="s">
        <v>884</v>
      </c>
      <c r="C104" s="89" t="s">
        <v>28</v>
      </c>
      <c r="D104" s="90" t="s">
        <v>2181</v>
      </c>
      <c r="E104" s="88" t="s">
        <v>1030</v>
      </c>
      <c r="F104" s="89" t="s">
        <v>395</v>
      </c>
      <c r="G104" s="89" t="s">
        <v>17</v>
      </c>
      <c r="H104" s="89" t="s">
        <v>28</v>
      </c>
      <c r="I104" s="89" t="s">
        <v>25</v>
      </c>
      <c r="J104" s="95">
        <v>0.34</v>
      </c>
      <c r="K104" s="89"/>
      <c r="L104" s="91">
        <v>1.1160000000000001</v>
      </c>
      <c r="M104" s="89"/>
    </row>
    <row r="105" spans="1:13" s="92" customFormat="1" x14ac:dyDescent="0.3">
      <c r="A105" s="104">
        <v>13</v>
      </c>
      <c r="B105" s="104" t="s">
        <v>884</v>
      </c>
      <c r="C105" s="103" t="s">
        <v>28</v>
      </c>
      <c r="D105" s="105" t="s">
        <v>2178</v>
      </c>
      <c r="E105" s="104" t="s">
        <v>1031</v>
      </c>
      <c r="F105" s="103" t="s">
        <v>309</v>
      </c>
      <c r="G105" s="103" t="s">
        <v>25</v>
      </c>
      <c r="H105" s="103" t="s">
        <v>25</v>
      </c>
      <c r="I105" s="103" t="s">
        <v>25</v>
      </c>
      <c r="J105" s="106">
        <v>0.2</v>
      </c>
      <c r="K105" s="103">
        <v>0.33</v>
      </c>
      <c r="L105" s="107">
        <v>99999</v>
      </c>
      <c r="M105" s="89"/>
    </row>
    <row r="106" spans="1:13" s="92" customFormat="1" x14ac:dyDescent="0.3">
      <c r="A106" s="104">
        <v>13</v>
      </c>
      <c r="B106" s="104" t="s">
        <v>884</v>
      </c>
      <c r="C106" s="103" t="s">
        <v>28</v>
      </c>
      <c r="D106" s="105" t="s">
        <v>2178</v>
      </c>
      <c r="E106" s="104" t="s">
        <v>1032</v>
      </c>
      <c r="F106" s="103" t="s">
        <v>1492</v>
      </c>
      <c r="G106" s="103" t="s">
        <v>25</v>
      </c>
      <c r="H106" s="103" t="s">
        <v>25</v>
      </c>
      <c r="I106" s="103" t="s">
        <v>25</v>
      </c>
      <c r="J106" s="106">
        <v>0.2</v>
      </c>
      <c r="K106" s="103">
        <v>0.6</v>
      </c>
      <c r="L106" s="107">
        <v>99999</v>
      </c>
      <c r="M106" s="89"/>
    </row>
    <row r="107" spans="1:13" s="92" customFormat="1" x14ac:dyDescent="0.3">
      <c r="A107" s="104">
        <v>13</v>
      </c>
      <c r="B107" s="104" t="s">
        <v>884</v>
      </c>
      <c r="C107" s="103" t="s">
        <v>28</v>
      </c>
      <c r="D107" s="105" t="s">
        <v>2181</v>
      </c>
      <c r="E107" s="108" t="s">
        <v>1033</v>
      </c>
      <c r="F107" s="103" t="s">
        <v>1457</v>
      </c>
      <c r="G107" s="103" t="s">
        <v>25</v>
      </c>
      <c r="H107" s="103" t="s">
        <v>25</v>
      </c>
      <c r="I107" s="103" t="s">
        <v>25</v>
      </c>
      <c r="J107" s="106">
        <v>0.34</v>
      </c>
      <c r="K107" s="103">
        <v>1.2</v>
      </c>
      <c r="L107" s="107">
        <v>99999</v>
      </c>
      <c r="M107" s="89"/>
    </row>
    <row r="108" spans="1:13" s="92" customFormat="1" x14ac:dyDescent="0.3">
      <c r="A108" s="104">
        <v>13</v>
      </c>
      <c r="B108" s="104" t="s">
        <v>884</v>
      </c>
      <c r="C108" s="103" t="s">
        <v>28</v>
      </c>
      <c r="D108" s="105" t="s">
        <v>2178</v>
      </c>
      <c r="E108" s="104" t="s">
        <v>1034</v>
      </c>
      <c r="F108" s="103" t="s">
        <v>1414</v>
      </c>
      <c r="G108" s="103" t="s">
        <v>25</v>
      </c>
      <c r="H108" s="103" t="s">
        <v>25</v>
      </c>
      <c r="I108" s="103" t="s">
        <v>25</v>
      </c>
      <c r="J108" s="106">
        <v>0.2</v>
      </c>
      <c r="K108" s="103"/>
      <c r="L108" s="107">
        <v>99999</v>
      </c>
      <c r="M108" s="89"/>
    </row>
    <row r="109" spans="1:13" s="92" customFormat="1" ht="33" x14ac:dyDescent="0.3">
      <c r="A109" s="88">
        <v>14</v>
      </c>
      <c r="B109" s="88" t="s">
        <v>885</v>
      </c>
      <c r="C109" s="89" t="s">
        <v>1637</v>
      </c>
      <c r="D109" s="90" t="s">
        <v>939</v>
      </c>
      <c r="E109" s="94" t="s">
        <v>1195</v>
      </c>
      <c r="F109" s="89" t="s">
        <v>312</v>
      </c>
      <c r="G109" s="89" t="s">
        <v>25</v>
      </c>
      <c r="H109" s="89" t="s">
        <v>25</v>
      </c>
      <c r="I109" s="89" t="s">
        <v>28</v>
      </c>
      <c r="J109" s="95">
        <v>6.8285999999999998</v>
      </c>
      <c r="K109" s="89">
        <v>13.33</v>
      </c>
      <c r="L109" s="91">
        <v>1.03</v>
      </c>
      <c r="M109" s="89" t="s">
        <v>1697</v>
      </c>
    </row>
    <row r="110" spans="1:13" s="92" customFormat="1" x14ac:dyDescent="0.3">
      <c r="A110" s="88">
        <v>14</v>
      </c>
      <c r="B110" s="88" t="s">
        <v>885</v>
      </c>
      <c r="C110" s="89" t="s">
        <v>1637</v>
      </c>
      <c r="D110" s="90" t="s">
        <v>939</v>
      </c>
      <c r="E110" s="88" t="s">
        <v>183</v>
      </c>
      <c r="F110" s="89" t="s">
        <v>329</v>
      </c>
      <c r="G110" s="89" t="s">
        <v>25</v>
      </c>
      <c r="H110" s="89" t="s">
        <v>25</v>
      </c>
      <c r="I110" s="89" t="s">
        <v>28</v>
      </c>
      <c r="J110" s="95">
        <v>6.8285999999999998</v>
      </c>
      <c r="K110" s="89">
        <v>14.59</v>
      </c>
      <c r="L110" s="91">
        <v>1.516</v>
      </c>
      <c r="M110" s="89" t="s">
        <v>1698</v>
      </c>
    </row>
    <row r="111" spans="1:13" s="92" customFormat="1" x14ac:dyDescent="0.3">
      <c r="A111" s="88">
        <v>14</v>
      </c>
      <c r="B111" s="88" t="s">
        <v>885</v>
      </c>
      <c r="C111" s="89" t="s">
        <v>12</v>
      </c>
      <c r="D111" s="90" t="s">
        <v>939</v>
      </c>
      <c r="E111" s="88" t="s">
        <v>1036</v>
      </c>
      <c r="F111" s="89" t="s">
        <v>1415</v>
      </c>
      <c r="G111" s="89" t="s">
        <v>25</v>
      </c>
      <c r="H111" s="89" t="s">
        <v>25</v>
      </c>
      <c r="I111" s="89" t="s">
        <v>28</v>
      </c>
      <c r="J111" s="95">
        <v>6.8285999999999998</v>
      </c>
      <c r="K111" s="89"/>
      <c r="L111" s="91">
        <v>1.6491666666666667</v>
      </c>
      <c r="M111" s="89" t="s">
        <v>1699</v>
      </c>
    </row>
    <row r="112" spans="1:13" s="92" customFormat="1" x14ac:dyDescent="0.3">
      <c r="A112" s="88">
        <v>14</v>
      </c>
      <c r="B112" s="88" t="s">
        <v>885</v>
      </c>
      <c r="C112" s="89" t="s">
        <v>12</v>
      </c>
      <c r="D112" s="90" t="s">
        <v>939</v>
      </c>
      <c r="E112" s="88" t="s">
        <v>1035</v>
      </c>
      <c r="F112" s="89" t="s">
        <v>1035</v>
      </c>
      <c r="G112" s="89" t="s">
        <v>1640</v>
      </c>
      <c r="H112" s="89" t="s">
        <v>28</v>
      </c>
      <c r="I112" s="89" t="s">
        <v>25</v>
      </c>
      <c r="J112" s="95">
        <v>6.8285999999999998</v>
      </c>
      <c r="K112" s="113">
        <f>5.36*2</f>
        <v>10.72</v>
      </c>
      <c r="L112" s="91">
        <f>1.0571*2</f>
        <v>2.1141999999999999</v>
      </c>
      <c r="M112" s="89"/>
    </row>
    <row r="113" spans="1:13" s="92" customFormat="1" x14ac:dyDescent="0.3">
      <c r="A113" s="88">
        <v>15</v>
      </c>
      <c r="B113" s="88" t="s">
        <v>2175</v>
      </c>
      <c r="C113" s="89" t="s">
        <v>12</v>
      </c>
      <c r="D113" s="90" t="s">
        <v>927</v>
      </c>
      <c r="E113" s="88" t="s">
        <v>999</v>
      </c>
      <c r="F113" s="89" t="s">
        <v>1428</v>
      </c>
      <c r="G113" s="89" t="s">
        <v>25</v>
      </c>
      <c r="H113" s="89" t="s">
        <v>25</v>
      </c>
      <c r="I113" s="89" t="s">
        <v>28</v>
      </c>
      <c r="J113" s="95">
        <v>5.8685999999999998</v>
      </c>
      <c r="K113" s="89">
        <v>3.81</v>
      </c>
      <c r="L113" s="91">
        <v>2.3333333333333335</v>
      </c>
      <c r="M113" s="89" t="s">
        <v>1701</v>
      </c>
    </row>
    <row r="114" spans="1:13" s="92" customFormat="1" x14ac:dyDescent="0.3">
      <c r="A114" s="88">
        <v>15</v>
      </c>
      <c r="B114" s="88" t="s">
        <v>1700</v>
      </c>
      <c r="C114" s="89" t="s">
        <v>12</v>
      </c>
      <c r="D114" s="90" t="s">
        <v>927</v>
      </c>
      <c r="E114" s="88" t="s">
        <v>1037</v>
      </c>
      <c r="F114" s="89" t="s">
        <v>376</v>
      </c>
      <c r="G114" s="89" t="s">
        <v>25</v>
      </c>
      <c r="H114" s="89" t="s">
        <v>25</v>
      </c>
      <c r="I114" s="89" t="s">
        <v>28</v>
      </c>
      <c r="J114" s="95">
        <v>5.8685999999999998</v>
      </c>
      <c r="K114" s="89"/>
      <c r="L114" s="91">
        <v>2.4642857142857144</v>
      </c>
      <c r="M114" s="89" t="s">
        <v>1702</v>
      </c>
    </row>
    <row r="115" spans="1:13" s="92" customFormat="1" x14ac:dyDescent="0.3">
      <c r="A115" s="88">
        <v>15</v>
      </c>
      <c r="B115" s="88" t="s">
        <v>1700</v>
      </c>
      <c r="C115" s="89" t="s">
        <v>12</v>
      </c>
      <c r="D115" s="90" t="s">
        <v>927</v>
      </c>
      <c r="E115" s="88" t="s">
        <v>994</v>
      </c>
      <c r="F115" s="89" t="s">
        <v>339</v>
      </c>
      <c r="G115" s="89" t="s">
        <v>17</v>
      </c>
      <c r="H115" s="89" t="s">
        <v>28</v>
      </c>
      <c r="I115" s="89" t="s">
        <v>25</v>
      </c>
      <c r="J115" s="95">
        <v>5.8685999999999998</v>
      </c>
      <c r="K115" s="89">
        <v>5.99</v>
      </c>
      <c r="L115" s="91">
        <v>5.9279999999999999</v>
      </c>
      <c r="M115" s="89"/>
    </row>
    <row r="116" spans="1:13" s="92" customFormat="1" x14ac:dyDescent="0.3">
      <c r="A116" s="88">
        <v>16</v>
      </c>
      <c r="B116" s="88" t="s">
        <v>1703</v>
      </c>
      <c r="C116" s="89" t="s">
        <v>12</v>
      </c>
      <c r="D116" s="90" t="s">
        <v>933</v>
      </c>
      <c r="E116" s="88" t="s">
        <v>1038</v>
      </c>
      <c r="F116" s="89" t="s">
        <v>1416</v>
      </c>
      <c r="G116" s="89" t="s">
        <v>25</v>
      </c>
      <c r="H116" s="89" t="s">
        <v>25</v>
      </c>
      <c r="I116" s="89" t="s">
        <v>28</v>
      </c>
      <c r="J116" s="95">
        <v>5.8685999999999998</v>
      </c>
      <c r="K116" s="89">
        <v>1.88</v>
      </c>
      <c r="L116" s="91">
        <v>0.17366666666666666</v>
      </c>
      <c r="M116" s="89" t="s">
        <v>1704</v>
      </c>
    </row>
    <row r="117" spans="1:13" s="92" customFormat="1" x14ac:dyDescent="0.3">
      <c r="A117" s="88">
        <v>16</v>
      </c>
      <c r="B117" s="88" t="s">
        <v>1703</v>
      </c>
      <c r="C117" s="89" t="s">
        <v>12</v>
      </c>
      <c r="D117" s="90" t="s">
        <v>933</v>
      </c>
      <c r="E117" s="88" t="s">
        <v>1039</v>
      </c>
      <c r="F117" s="89" t="s">
        <v>1495</v>
      </c>
      <c r="G117" s="89" t="s">
        <v>25</v>
      </c>
      <c r="H117" s="89" t="s">
        <v>25</v>
      </c>
      <c r="I117" s="89" t="s">
        <v>28</v>
      </c>
      <c r="J117" s="95">
        <v>5.8685999999999998</v>
      </c>
      <c r="K117" s="89"/>
      <c r="L117" s="91">
        <v>0.33</v>
      </c>
      <c r="M117" s="89" t="s">
        <v>1705</v>
      </c>
    </row>
    <row r="118" spans="1:13" s="92" customFormat="1" x14ac:dyDescent="0.3">
      <c r="A118" s="88">
        <v>16</v>
      </c>
      <c r="B118" s="88" t="s">
        <v>1703</v>
      </c>
      <c r="C118" s="89" t="s">
        <v>12</v>
      </c>
      <c r="D118" s="90" t="s">
        <v>933</v>
      </c>
      <c r="E118" s="88" t="s">
        <v>999</v>
      </c>
      <c r="F118" s="89" t="s">
        <v>1428</v>
      </c>
      <c r="G118" s="89" t="s">
        <v>25</v>
      </c>
      <c r="H118" s="89" t="s">
        <v>25</v>
      </c>
      <c r="I118" s="89" t="s">
        <v>28</v>
      </c>
      <c r="J118" s="95">
        <v>5.8685999999999998</v>
      </c>
      <c r="K118" s="89">
        <v>2.02</v>
      </c>
      <c r="L118" s="91">
        <v>0.35</v>
      </c>
      <c r="M118" s="89" t="s">
        <v>1706</v>
      </c>
    </row>
    <row r="119" spans="1:13" s="92" customFormat="1" x14ac:dyDescent="0.3">
      <c r="A119" s="88">
        <v>16</v>
      </c>
      <c r="B119" s="88" t="s">
        <v>1703</v>
      </c>
      <c r="C119" s="89" t="s">
        <v>1637</v>
      </c>
      <c r="D119" s="90" t="s">
        <v>933</v>
      </c>
      <c r="E119" s="88" t="s">
        <v>202</v>
      </c>
      <c r="F119" s="89" t="s">
        <v>335</v>
      </c>
      <c r="G119" s="89" t="s">
        <v>25</v>
      </c>
      <c r="H119" s="89" t="s">
        <v>25</v>
      </c>
      <c r="I119" s="89" t="s">
        <v>28</v>
      </c>
      <c r="J119" s="95">
        <v>5.8685999999999998</v>
      </c>
      <c r="K119" s="89">
        <v>2.06</v>
      </c>
      <c r="L119" s="91">
        <v>0.44000000000000006</v>
      </c>
      <c r="M119" s="89" t="s">
        <v>1707</v>
      </c>
    </row>
    <row r="120" spans="1:13" s="92" customFormat="1" x14ac:dyDescent="0.3">
      <c r="A120" s="88">
        <v>16</v>
      </c>
      <c r="B120" s="88" t="s">
        <v>1703</v>
      </c>
      <c r="C120" s="89" t="s">
        <v>12</v>
      </c>
      <c r="D120" s="90" t="s">
        <v>933</v>
      </c>
      <c r="E120" s="88" t="s">
        <v>174</v>
      </c>
      <c r="F120" s="89" t="s">
        <v>325</v>
      </c>
      <c r="G120" s="89" t="s">
        <v>25</v>
      </c>
      <c r="H120" s="89" t="s">
        <v>25</v>
      </c>
      <c r="I120" s="89" t="s">
        <v>28</v>
      </c>
      <c r="J120" s="95">
        <v>5.8685999999999998</v>
      </c>
      <c r="K120" s="89"/>
      <c r="L120" s="91">
        <v>0.59800000000000009</v>
      </c>
      <c r="M120" s="89" t="s">
        <v>1708</v>
      </c>
    </row>
    <row r="121" spans="1:13" s="92" customFormat="1" x14ac:dyDescent="0.3">
      <c r="A121" s="88">
        <v>16</v>
      </c>
      <c r="B121" s="88" t="s">
        <v>1703</v>
      </c>
      <c r="C121" s="89" t="s">
        <v>12</v>
      </c>
      <c r="D121" s="90" t="s">
        <v>933</v>
      </c>
      <c r="E121" s="88" t="s">
        <v>1037</v>
      </c>
      <c r="F121" s="89" t="s">
        <v>376</v>
      </c>
      <c r="G121" s="89" t="s">
        <v>25</v>
      </c>
      <c r="H121" s="89" t="s">
        <v>25</v>
      </c>
      <c r="I121" s="89" t="s">
        <v>25</v>
      </c>
      <c r="J121" s="95">
        <v>5.8685999999999998</v>
      </c>
      <c r="K121" s="89">
        <v>3.01</v>
      </c>
      <c r="L121" s="91">
        <v>0.79300000000000004</v>
      </c>
      <c r="M121" s="89"/>
    </row>
    <row r="122" spans="1:13" s="92" customFormat="1" x14ac:dyDescent="0.3">
      <c r="A122" s="88">
        <v>16</v>
      </c>
      <c r="B122" s="88" t="s">
        <v>1703</v>
      </c>
      <c r="C122" s="89" t="s">
        <v>12</v>
      </c>
      <c r="D122" s="90" t="s">
        <v>933</v>
      </c>
      <c r="E122" s="88" t="s">
        <v>994</v>
      </c>
      <c r="F122" s="89" t="s">
        <v>339</v>
      </c>
      <c r="G122" s="89" t="s">
        <v>17</v>
      </c>
      <c r="H122" s="89" t="s">
        <v>28</v>
      </c>
      <c r="I122" s="89" t="s">
        <v>25</v>
      </c>
      <c r="J122" s="95">
        <v>5.8685999999999998</v>
      </c>
      <c r="K122" s="89">
        <v>5.91</v>
      </c>
      <c r="L122" s="91">
        <v>5.5439999999999996</v>
      </c>
      <c r="M122" s="89"/>
    </row>
    <row r="123" spans="1:13" s="92" customFormat="1" x14ac:dyDescent="0.3">
      <c r="A123" s="88">
        <v>16</v>
      </c>
      <c r="B123" s="88" t="s">
        <v>1703</v>
      </c>
      <c r="C123" s="89" t="s">
        <v>1637</v>
      </c>
      <c r="D123" s="90" t="s">
        <v>933</v>
      </c>
      <c r="E123" s="88" t="s">
        <v>110</v>
      </c>
      <c r="F123" s="89" t="s">
        <v>308</v>
      </c>
      <c r="G123" s="89" t="s">
        <v>25</v>
      </c>
      <c r="H123" s="89" t="s">
        <v>25</v>
      </c>
      <c r="I123" s="89" t="s">
        <v>28</v>
      </c>
      <c r="J123" s="95">
        <v>5.8685999999999998</v>
      </c>
      <c r="K123" s="89">
        <v>1.25</v>
      </c>
      <c r="L123" s="91">
        <v>0.38600000000000001</v>
      </c>
      <c r="M123" s="89" t="s">
        <v>1709</v>
      </c>
    </row>
    <row r="124" spans="1:13" s="92" customFormat="1" x14ac:dyDescent="0.3">
      <c r="A124" s="88">
        <v>17</v>
      </c>
      <c r="B124" s="88" t="s">
        <v>887</v>
      </c>
      <c r="C124" s="89" t="s">
        <v>12</v>
      </c>
      <c r="D124" s="90" t="s">
        <v>935</v>
      </c>
      <c r="E124" s="88" t="s">
        <v>971</v>
      </c>
      <c r="F124" s="89" t="s">
        <v>1385</v>
      </c>
      <c r="G124" s="89" t="s">
        <v>25</v>
      </c>
      <c r="H124" s="89" t="s">
        <v>25</v>
      </c>
      <c r="I124" s="89" t="s">
        <v>28</v>
      </c>
      <c r="J124" s="95">
        <v>7.3167999999999997</v>
      </c>
      <c r="K124" s="89">
        <v>2.83</v>
      </c>
      <c r="L124" s="91">
        <v>1.4214285714285713</v>
      </c>
      <c r="M124" s="89" t="s">
        <v>1710</v>
      </c>
    </row>
    <row r="125" spans="1:13" s="92" customFormat="1" x14ac:dyDescent="0.3">
      <c r="A125" s="88">
        <v>17</v>
      </c>
      <c r="B125" s="88" t="s">
        <v>887</v>
      </c>
      <c r="C125" s="89" t="s">
        <v>12</v>
      </c>
      <c r="D125" s="90" t="s">
        <v>935</v>
      </c>
      <c r="E125" s="88" t="s">
        <v>1040</v>
      </c>
      <c r="F125" s="89" t="s">
        <v>1437</v>
      </c>
      <c r="G125" s="89" t="s">
        <v>25</v>
      </c>
      <c r="H125" s="89" t="s">
        <v>25</v>
      </c>
      <c r="I125" s="89" t="s">
        <v>28</v>
      </c>
      <c r="J125" s="95">
        <v>7.3167999999999997</v>
      </c>
      <c r="K125" s="89">
        <v>2.77</v>
      </c>
      <c r="L125" s="91">
        <v>2.922857142857143</v>
      </c>
      <c r="M125" s="93" t="s">
        <v>1711</v>
      </c>
    </row>
    <row r="126" spans="1:13" s="92" customFormat="1" x14ac:dyDescent="0.3">
      <c r="A126" s="88">
        <v>17</v>
      </c>
      <c r="B126" s="88" t="s">
        <v>887</v>
      </c>
      <c r="C126" s="89" t="s">
        <v>12</v>
      </c>
      <c r="D126" s="90" t="s">
        <v>935</v>
      </c>
      <c r="E126" s="88" t="s">
        <v>977</v>
      </c>
      <c r="F126" s="89" t="s">
        <v>334</v>
      </c>
      <c r="G126" s="89" t="s">
        <v>17</v>
      </c>
      <c r="H126" s="89" t="s">
        <v>28</v>
      </c>
      <c r="I126" s="89" t="s">
        <v>25</v>
      </c>
      <c r="J126" s="95">
        <v>7.3167999999999997</v>
      </c>
      <c r="K126" s="89">
        <v>7.71</v>
      </c>
      <c r="L126" s="91">
        <v>6.6769999999999996</v>
      </c>
      <c r="M126" s="89"/>
    </row>
    <row r="127" spans="1:13" s="92" customFormat="1" ht="33" x14ac:dyDescent="0.3">
      <c r="A127" s="88">
        <v>18</v>
      </c>
      <c r="B127" s="88" t="s">
        <v>889</v>
      </c>
      <c r="C127" s="89" t="s">
        <v>12</v>
      </c>
      <c r="D127" s="90" t="s">
        <v>940</v>
      </c>
      <c r="E127" s="88" t="s">
        <v>23</v>
      </c>
      <c r="F127" s="89" t="s">
        <v>267</v>
      </c>
      <c r="G127" s="89" t="s">
        <v>25</v>
      </c>
      <c r="H127" s="89" t="s">
        <v>25</v>
      </c>
      <c r="I127" s="89" t="s">
        <v>28</v>
      </c>
      <c r="J127" s="95">
        <v>28.3474</v>
      </c>
      <c r="K127" s="89"/>
      <c r="L127" s="91">
        <v>2.0816666666666666</v>
      </c>
      <c r="M127" s="93" t="s">
        <v>1712</v>
      </c>
    </row>
    <row r="128" spans="1:13" s="92" customFormat="1" x14ac:dyDescent="0.3">
      <c r="A128" s="88">
        <v>18</v>
      </c>
      <c r="B128" s="114" t="s">
        <v>889</v>
      </c>
      <c r="C128" s="89" t="s">
        <v>12</v>
      </c>
      <c r="D128" s="90" t="s">
        <v>929</v>
      </c>
      <c r="E128" s="94" t="s">
        <v>1042</v>
      </c>
      <c r="F128" s="89" t="s">
        <v>1498</v>
      </c>
      <c r="G128" s="89" t="s">
        <v>25</v>
      </c>
      <c r="H128" s="89" t="s">
        <v>25</v>
      </c>
      <c r="I128" s="89" t="s">
        <v>25</v>
      </c>
      <c r="J128" s="95">
        <v>81.924000000000007</v>
      </c>
      <c r="K128" s="89"/>
      <c r="L128" s="91">
        <v>51.9</v>
      </c>
      <c r="M128" s="89"/>
    </row>
    <row r="129" spans="1:13" s="92" customFormat="1" x14ac:dyDescent="0.3">
      <c r="A129" s="104">
        <v>18</v>
      </c>
      <c r="B129" s="28" t="s">
        <v>889</v>
      </c>
      <c r="C129" s="103" t="s">
        <v>12</v>
      </c>
      <c r="D129" s="105" t="s">
        <v>940</v>
      </c>
      <c r="E129" s="104" t="s">
        <v>1041</v>
      </c>
      <c r="F129" s="103" t="s">
        <v>521</v>
      </c>
      <c r="G129" s="103" t="s">
        <v>25</v>
      </c>
      <c r="H129" s="103" t="s">
        <v>25</v>
      </c>
      <c r="I129" s="103" t="s">
        <v>25</v>
      </c>
      <c r="J129" s="106">
        <v>28.3474</v>
      </c>
      <c r="K129" s="109">
        <f>38.7/2</f>
        <v>19.350000000000001</v>
      </c>
      <c r="L129" s="107">
        <v>99999</v>
      </c>
      <c r="M129" s="89"/>
    </row>
    <row r="130" spans="1:13" s="92" customFormat="1" x14ac:dyDescent="0.3">
      <c r="A130" s="88">
        <v>18</v>
      </c>
      <c r="B130" s="115" t="s">
        <v>889</v>
      </c>
      <c r="C130" s="89" t="s">
        <v>12</v>
      </c>
      <c r="D130" s="90" t="s">
        <v>940</v>
      </c>
      <c r="E130" s="88" t="s">
        <v>1043</v>
      </c>
      <c r="F130" s="89" t="s">
        <v>295</v>
      </c>
      <c r="G130" s="89" t="s">
        <v>17</v>
      </c>
      <c r="H130" s="89" t="s">
        <v>28</v>
      </c>
      <c r="I130" s="89" t="s">
        <v>25</v>
      </c>
      <c r="J130" s="95">
        <v>28.3474</v>
      </c>
      <c r="K130" s="89">
        <v>26.7</v>
      </c>
      <c r="L130" s="91">
        <v>58.73</v>
      </c>
      <c r="M130" s="89"/>
    </row>
    <row r="131" spans="1:13" s="92" customFormat="1" x14ac:dyDescent="0.3">
      <c r="A131" s="88">
        <v>19</v>
      </c>
      <c r="B131" s="88" t="s">
        <v>890</v>
      </c>
      <c r="C131" s="89" t="s">
        <v>12</v>
      </c>
      <c r="D131" s="90" t="s">
        <v>942</v>
      </c>
      <c r="E131" s="88" t="s">
        <v>1046</v>
      </c>
      <c r="F131" s="89" t="s">
        <v>307</v>
      </c>
      <c r="G131" s="89" t="s">
        <v>17</v>
      </c>
      <c r="H131" s="89" t="s">
        <v>28</v>
      </c>
      <c r="I131" s="89" t="s">
        <v>28</v>
      </c>
      <c r="J131" s="95">
        <v>0.67989999999999995</v>
      </c>
      <c r="K131" s="89">
        <v>1.53</v>
      </c>
      <c r="L131" s="91">
        <v>0.1595</v>
      </c>
      <c r="M131" s="89" t="s">
        <v>1713</v>
      </c>
    </row>
    <row r="132" spans="1:13" s="92" customFormat="1" x14ac:dyDescent="0.3">
      <c r="A132" s="88">
        <v>19</v>
      </c>
      <c r="B132" s="88" t="s">
        <v>890</v>
      </c>
      <c r="C132" s="89" t="s">
        <v>12</v>
      </c>
      <c r="D132" s="90" t="s">
        <v>942</v>
      </c>
      <c r="E132" s="88" t="s">
        <v>963</v>
      </c>
      <c r="F132" s="89" t="s">
        <v>1369</v>
      </c>
      <c r="G132" s="89" t="s">
        <v>25</v>
      </c>
      <c r="H132" s="89" t="s">
        <v>25</v>
      </c>
      <c r="I132" s="89" t="s">
        <v>28</v>
      </c>
      <c r="J132" s="95">
        <v>0.67989999999999995</v>
      </c>
      <c r="K132" s="89">
        <v>0.23</v>
      </c>
      <c r="L132" s="91">
        <v>0.17645833333333336</v>
      </c>
      <c r="M132" s="89" t="s">
        <v>1714</v>
      </c>
    </row>
    <row r="133" spans="1:13" s="92" customFormat="1" ht="33" x14ac:dyDescent="0.3">
      <c r="A133" s="88">
        <v>19</v>
      </c>
      <c r="B133" s="88" t="s">
        <v>890</v>
      </c>
      <c r="C133" s="89" t="s">
        <v>12</v>
      </c>
      <c r="D133" s="90" t="s">
        <v>942</v>
      </c>
      <c r="E133" s="94" t="s">
        <v>1047</v>
      </c>
      <c r="F133" s="89" t="s">
        <v>376</v>
      </c>
      <c r="G133" s="89" t="s">
        <v>25</v>
      </c>
      <c r="H133" s="89" t="s">
        <v>25</v>
      </c>
      <c r="I133" s="89" t="s">
        <v>25</v>
      </c>
      <c r="J133" s="95">
        <v>0.67989999999999995</v>
      </c>
      <c r="K133" s="89">
        <v>0.73</v>
      </c>
      <c r="L133" s="91">
        <v>0.22600000000000001</v>
      </c>
      <c r="M133" s="89"/>
    </row>
    <row r="134" spans="1:13" s="92" customFormat="1" x14ac:dyDescent="0.3">
      <c r="A134" s="88">
        <v>20</v>
      </c>
      <c r="B134" s="88" t="s">
        <v>891</v>
      </c>
      <c r="C134" s="89" t="s">
        <v>12</v>
      </c>
      <c r="D134" s="90" t="s">
        <v>2181</v>
      </c>
      <c r="E134" s="88" t="s">
        <v>23</v>
      </c>
      <c r="F134" s="89" t="s">
        <v>267</v>
      </c>
      <c r="G134" s="89" t="s">
        <v>25</v>
      </c>
      <c r="H134" s="89" t="s">
        <v>25</v>
      </c>
      <c r="I134" s="89" t="s">
        <v>28</v>
      </c>
      <c r="J134" s="95">
        <v>7.6666999999999996</v>
      </c>
      <c r="K134" s="89">
        <v>14.51</v>
      </c>
      <c r="L134" s="91">
        <v>2.3000000000000003</v>
      </c>
      <c r="M134" s="89" t="s">
        <v>1715</v>
      </c>
    </row>
    <row r="135" spans="1:13" s="92" customFormat="1" x14ac:dyDescent="0.3">
      <c r="A135" s="88">
        <v>20</v>
      </c>
      <c r="B135" s="88" t="s">
        <v>891</v>
      </c>
      <c r="C135" s="89" t="s">
        <v>12</v>
      </c>
      <c r="D135" s="90" t="s">
        <v>2181</v>
      </c>
      <c r="E135" s="88" t="s">
        <v>1658</v>
      </c>
      <c r="F135" s="89" t="s">
        <v>329</v>
      </c>
      <c r="G135" s="89" t="s">
        <v>25</v>
      </c>
      <c r="H135" s="89" t="s">
        <v>25</v>
      </c>
      <c r="I135" s="89" t="s">
        <v>28</v>
      </c>
      <c r="J135" s="95">
        <v>7.6666999999999996</v>
      </c>
      <c r="K135" s="89">
        <v>9.52</v>
      </c>
      <c r="L135" s="91">
        <v>3.3791666666666664</v>
      </c>
      <c r="M135" s="89" t="s">
        <v>1716</v>
      </c>
    </row>
    <row r="136" spans="1:13" s="92" customFormat="1" x14ac:dyDescent="0.3">
      <c r="A136" s="88">
        <v>20</v>
      </c>
      <c r="B136" s="88" t="s">
        <v>891</v>
      </c>
      <c r="C136" s="89" t="s">
        <v>12</v>
      </c>
      <c r="D136" s="90" t="s">
        <v>2181</v>
      </c>
      <c r="E136" s="88" t="s">
        <v>1048</v>
      </c>
      <c r="F136" s="89" t="s">
        <v>1502</v>
      </c>
      <c r="G136" s="89" t="s">
        <v>17</v>
      </c>
      <c r="H136" s="89" t="s">
        <v>28</v>
      </c>
      <c r="I136" s="89" t="s">
        <v>25</v>
      </c>
      <c r="J136" s="95">
        <v>7.6666999999999996</v>
      </c>
      <c r="K136" s="89">
        <v>34.04</v>
      </c>
      <c r="L136" s="91">
        <v>24.832999999999998</v>
      </c>
      <c r="M136" s="89"/>
    </row>
    <row r="137" spans="1:13" s="92" customFormat="1" x14ac:dyDescent="0.3">
      <c r="A137" s="88">
        <v>21</v>
      </c>
      <c r="B137" s="88" t="s">
        <v>892</v>
      </c>
      <c r="C137" s="89" t="s">
        <v>12</v>
      </c>
      <c r="D137" s="90" t="s">
        <v>940</v>
      </c>
      <c r="E137" s="88" t="s">
        <v>1014</v>
      </c>
      <c r="F137" s="89" t="s">
        <v>1463</v>
      </c>
      <c r="G137" s="89" t="s">
        <v>25</v>
      </c>
      <c r="H137" s="89" t="s">
        <v>25</v>
      </c>
      <c r="I137" s="89" t="s">
        <v>28</v>
      </c>
      <c r="J137" s="95">
        <v>0.34</v>
      </c>
      <c r="K137" s="89">
        <v>0.16</v>
      </c>
      <c r="L137" s="91">
        <v>1.4166666666666666E-2</v>
      </c>
      <c r="M137" s="89" t="s">
        <v>1717</v>
      </c>
    </row>
    <row r="138" spans="1:13" s="92" customFormat="1" x14ac:dyDescent="0.3">
      <c r="A138" s="88">
        <v>21</v>
      </c>
      <c r="B138" s="88" t="s">
        <v>892</v>
      </c>
      <c r="C138" s="89" t="s">
        <v>12</v>
      </c>
      <c r="D138" s="90" t="s">
        <v>940</v>
      </c>
      <c r="E138" s="88" t="s">
        <v>88</v>
      </c>
      <c r="F138" s="89" t="s">
        <v>300</v>
      </c>
      <c r="G138" s="89" t="s">
        <v>25</v>
      </c>
      <c r="H138" s="89" t="s">
        <v>25</v>
      </c>
      <c r="I138" s="89" t="s">
        <v>28</v>
      </c>
      <c r="J138" s="95">
        <v>0.34</v>
      </c>
      <c r="K138" s="89"/>
      <c r="L138" s="91">
        <v>1.7899999999999999E-2</v>
      </c>
      <c r="M138" s="89" t="s">
        <v>1718</v>
      </c>
    </row>
    <row r="139" spans="1:13" s="92" customFormat="1" x14ac:dyDescent="0.3">
      <c r="A139" s="88">
        <v>21</v>
      </c>
      <c r="B139" s="88" t="s">
        <v>892</v>
      </c>
      <c r="C139" s="89" t="s">
        <v>12</v>
      </c>
      <c r="D139" s="90" t="s">
        <v>943</v>
      </c>
      <c r="E139" s="88" t="s">
        <v>1050</v>
      </c>
      <c r="F139" s="89" t="s">
        <v>1506</v>
      </c>
      <c r="G139" s="89" t="s">
        <v>25</v>
      </c>
      <c r="H139" s="89" t="s">
        <v>25</v>
      </c>
      <c r="I139" s="89" t="s">
        <v>25</v>
      </c>
      <c r="J139" s="95">
        <v>0.2</v>
      </c>
      <c r="K139" s="89">
        <v>0.06</v>
      </c>
      <c r="L139" s="91">
        <v>2.1000000000000001E-2</v>
      </c>
      <c r="M139" s="89"/>
    </row>
    <row r="140" spans="1:13" s="92" customFormat="1" x14ac:dyDescent="0.3">
      <c r="A140" s="88">
        <v>21</v>
      </c>
      <c r="B140" s="88" t="s">
        <v>892</v>
      </c>
      <c r="C140" s="89" t="s">
        <v>12</v>
      </c>
      <c r="D140" s="90" t="s">
        <v>940</v>
      </c>
      <c r="E140" s="88" t="s">
        <v>1051</v>
      </c>
      <c r="F140" s="89" t="s">
        <v>366</v>
      </c>
      <c r="G140" s="89" t="s">
        <v>25</v>
      </c>
      <c r="H140" s="89" t="s">
        <v>25</v>
      </c>
      <c r="I140" s="89" t="s">
        <v>28</v>
      </c>
      <c r="J140" s="95">
        <v>0.34</v>
      </c>
      <c r="K140" s="89"/>
      <c r="L140" s="91">
        <v>2.18E-2</v>
      </c>
      <c r="M140" s="89" t="s">
        <v>1719</v>
      </c>
    </row>
    <row r="141" spans="1:13" s="92" customFormat="1" x14ac:dyDescent="0.3">
      <c r="A141" s="88">
        <v>21</v>
      </c>
      <c r="B141" s="88" t="s">
        <v>892</v>
      </c>
      <c r="C141" s="89" t="s">
        <v>1637</v>
      </c>
      <c r="D141" s="90" t="s">
        <v>940</v>
      </c>
      <c r="E141" s="88" t="s">
        <v>1017</v>
      </c>
      <c r="F141" s="89" t="s">
        <v>1413</v>
      </c>
      <c r="G141" s="89" t="s">
        <v>25</v>
      </c>
      <c r="H141" s="89" t="s">
        <v>25</v>
      </c>
      <c r="I141" s="89" t="s">
        <v>28</v>
      </c>
      <c r="J141" s="95">
        <v>0.34</v>
      </c>
      <c r="K141" s="89">
        <v>0.05</v>
      </c>
      <c r="L141" s="91">
        <v>2.3E-2</v>
      </c>
      <c r="M141" s="89" t="s">
        <v>1720</v>
      </c>
    </row>
    <row r="142" spans="1:13" s="92" customFormat="1" x14ac:dyDescent="0.3">
      <c r="A142" s="88">
        <v>21</v>
      </c>
      <c r="B142" s="88" t="s">
        <v>892</v>
      </c>
      <c r="C142" s="89" t="s">
        <v>12</v>
      </c>
      <c r="D142" s="90" t="s">
        <v>940</v>
      </c>
      <c r="E142" s="88" t="s">
        <v>55</v>
      </c>
      <c r="F142" s="89" t="s">
        <v>273</v>
      </c>
      <c r="G142" s="89" t="s">
        <v>25</v>
      </c>
      <c r="H142" s="89" t="s">
        <v>25</v>
      </c>
      <c r="I142" s="89" t="s">
        <v>28</v>
      </c>
      <c r="J142" s="95">
        <v>0.34</v>
      </c>
      <c r="K142" s="89">
        <v>0.06</v>
      </c>
      <c r="L142" s="91">
        <v>2.7200000000000002E-2</v>
      </c>
      <c r="M142" s="89" t="s">
        <v>1721</v>
      </c>
    </row>
    <row r="143" spans="1:13" s="92" customFormat="1" x14ac:dyDescent="0.3">
      <c r="A143" s="88">
        <v>21</v>
      </c>
      <c r="B143" s="88" t="s">
        <v>892</v>
      </c>
      <c r="C143" s="89" t="s">
        <v>12</v>
      </c>
      <c r="D143" s="90" t="s">
        <v>940</v>
      </c>
      <c r="E143" s="88" t="s">
        <v>126</v>
      </c>
      <c r="F143" s="89" t="s">
        <v>310</v>
      </c>
      <c r="G143" s="89" t="s">
        <v>25</v>
      </c>
      <c r="H143" s="89" t="s">
        <v>25</v>
      </c>
      <c r="I143" s="89" t="s">
        <v>28</v>
      </c>
      <c r="J143" s="95">
        <v>0.34</v>
      </c>
      <c r="K143" s="89">
        <v>0.09</v>
      </c>
      <c r="L143" s="91">
        <v>2.9100000000000001E-2</v>
      </c>
      <c r="M143" s="89" t="s">
        <v>1722</v>
      </c>
    </row>
    <row r="144" spans="1:13" s="92" customFormat="1" x14ac:dyDescent="0.3">
      <c r="A144" s="88">
        <v>21</v>
      </c>
      <c r="B144" s="88" t="s">
        <v>892</v>
      </c>
      <c r="C144" s="89" t="s">
        <v>12</v>
      </c>
      <c r="D144" s="90" t="s">
        <v>940</v>
      </c>
      <c r="E144" s="88" t="s">
        <v>1052</v>
      </c>
      <c r="F144" s="89" t="s">
        <v>1417</v>
      </c>
      <c r="G144" s="89" t="s">
        <v>25</v>
      </c>
      <c r="H144" s="89" t="s">
        <v>25</v>
      </c>
      <c r="I144" s="89" t="s">
        <v>28</v>
      </c>
      <c r="J144" s="95">
        <v>0.34</v>
      </c>
      <c r="K144" s="89">
        <v>0.1</v>
      </c>
      <c r="L144" s="91">
        <v>0.03</v>
      </c>
      <c r="M144" s="89" t="s">
        <v>1723</v>
      </c>
    </row>
    <row r="145" spans="1:13" s="92" customFormat="1" x14ac:dyDescent="0.3">
      <c r="A145" s="88">
        <v>21</v>
      </c>
      <c r="B145" s="88" t="s">
        <v>892</v>
      </c>
      <c r="C145" s="89" t="s">
        <v>12</v>
      </c>
      <c r="D145" s="90" t="s">
        <v>940</v>
      </c>
      <c r="E145" s="88" t="s">
        <v>978</v>
      </c>
      <c r="F145" s="89" t="s">
        <v>210</v>
      </c>
      <c r="G145" s="89" t="s">
        <v>25</v>
      </c>
      <c r="H145" s="89" t="s">
        <v>25</v>
      </c>
      <c r="I145" s="89" t="s">
        <v>25</v>
      </c>
      <c r="J145" s="95">
        <v>0.34</v>
      </c>
      <c r="K145" s="89">
        <v>7.0000000000000007E-2</v>
      </c>
      <c r="L145" s="91">
        <v>4.2000000000000003E-2</v>
      </c>
      <c r="M145" s="89"/>
    </row>
    <row r="146" spans="1:13" s="92" customFormat="1" x14ac:dyDescent="0.3">
      <c r="A146" s="88">
        <v>21</v>
      </c>
      <c r="B146" s="88" t="s">
        <v>892</v>
      </c>
      <c r="C146" s="89" t="s">
        <v>1637</v>
      </c>
      <c r="D146" s="90" t="s">
        <v>940</v>
      </c>
      <c r="E146" s="88" t="s">
        <v>1053</v>
      </c>
      <c r="F146" s="89" t="s">
        <v>1509</v>
      </c>
      <c r="G146" s="89" t="s">
        <v>25</v>
      </c>
      <c r="H146" s="89" t="s">
        <v>25</v>
      </c>
      <c r="I146" s="89" t="s">
        <v>28</v>
      </c>
      <c r="J146" s="95">
        <v>0.34</v>
      </c>
      <c r="K146" s="89">
        <v>0.03</v>
      </c>
      <c r="L146" s="91">
        <v>1.8000000000000002E-2</v>
      </c>
      <c r="M146" s="89" t="s">
        <v>1724</v>
      </c>
    </row>
    <row r="147" spans="1:13" s="92" customFormat="1" x14ac:dyDescent="0.3">
      <c r="A147" s="104">
        <v>21</v>
      </c>
      <c r="B147" s="104" t="s">
        <v>892</v>
      </c>
      <c r="C147" s="103" t="s">
        <v>12</v>
      </c>
      <c r="D147" s="105" t="s">
        <v>940</v>
      </c>
      <c r="E147" s="104" t="s">
        <v>1032</v>
      </c>
      <c r="F147" s="103" t="s">
        <v>1492</v>
      </c>
      <c r="G147" s="103" t="s">
        <v>25</v>
      </c>
      <c r="H147" s="103" t="s">
        <v>25</v>
      </c>
      <c r="I147" s="103" t="s">
        <v>25</v>
      </c>
      <c r="J147" s="106">
        <v>0.34</v>
      </c>
      <c r="K147" s="103">
        <v>0.25</v>
      </c>
      <c r="L147" s="107">
        <v>99999</v>
      </c>
      <c r="M147" s="89"/>
    </row>
    <row r="148" spans="1:13" s="92" customFormat="1" x14ac:dyDescent="0.3">
      <c r="A148" s="104">
        <v>21</v>
      </c>
      <c r="B148" s="104" t="s">
        <v>892</v>
      </c>
      <c r="C148" s="103" t="s">
        <v>12</v>
      </c>
      <c r="D148" s="105" t="s">
        <v>940</v>
      </c>
      <c r="E148" s="104" t="s">
        <v>1049</v>
      </c>
      <c r="F148" s="103" t="s">
        <v>1504</v>
      </c>
      <c r="G148" s="103" t="s">
        <v>25</v>
      </c>
      <c r="H148" s="103" t="s">
        <v>25</v>
      </c>
      <c r="I148" s="103" t="s">
        <v>25</v>
      </c>
      <c r="J148" s="106">
        <v>0.34</v>
      </c>
      <c r="K148" s="103"/>
      <c r="L148" s="107">
        <v>99999</v>
      </c>
      <c r="M148" s="89"/>
    </row>
    <row r="149" spans="1:13" s="92" customFormat="1" x14ac:dyDescent="0.3">
      <c r="A149" s="88">
        <v>22</v>
      </c>
      <c r="B149" s="88" t="s">
        <v>893</v>
      </c>
      <c r="C149" s="89" t="s">
        <v>12</v>
      </c>
      <c r="D149" s="90" t="s">
        <v>2177</v>
      </c>
      <c r="E149" s="88" t="s">
        <v>1054</v>
      </c>
      <c r="F149" s="89" t="s">
        <v>1511</v>
      </c>
      <c r="G149" s="89" t="s">
        <v>25</v>
      </c>
      <c r="H149" s="89" t="s">
        <v>25</v>
      </c>
      <c r="I149" s="89" t="s">
        <v>28</v>
      </c>
      <c r="J149" s="95">
        <v>1.3627</v>
      </c>
      <c r="K149" s="89"/>
      <c r="L149" s="91">
        <v>1.0580000000000001</v>
      </c>
      <c r="M149" s="89" t="s">
        <v>1725</v>
      </c>
    </row>
    <row r="150" spans="1:13" s="92" customFormat="1" x14ac:dyDescent="0.3">
      <c r="A150" s="88">
        <v>22</v>
      </c>
      <c r="B150" s="88" t="s">
        <v>893</v>
      </c>
      <c r="C150" s="89" t="s">
        <v>1637</v>
      </c>
      <c r="D150" s="90" t="s">
        <v>2177</v>
      </c>
      <c r="E150" s="88" t="s">
        <v>1055</v>
      </c>
      <c r="F150" s="89" t="s">
        <v>1513</v>
      </c>
      <c r="G150" s="89" t="s">
        <v>25</v>
      </c>
      <c r="H150" s="89" t="s">
        <v>25</v>
      </c>
      <c r="I150" s="89" t="s">
        <v>28</v>
      </c>
      <c r="J150" s="95">
        <v>1.3627</v>
      </c>
      <c r="K150" s="89">
        <v>1.65</v>
      </c>
      <c r="L150" s="91">
        <v>1.085</v>
      </c>
      <c r="M150" s="89" t="s">
        <v>1726</v>
      </c>
    </row>
    <row r="151" spans="1:13" s="92" customFormat="1" x14ac:dyDescent="0.3">
      <c r="A151" s="88">
        <v>22</v>
      </c>
      <c r="B151" s="88" t="s">
        <v>893</v>
      </c>
      <c r="C151" s="89" t="s">
        <v>12</v>
      </c>
      <c r="D151" s="90" t="s">
        <v>2177</v>
      </c>
      <c r="E151" s="88" t="s">
        <v>544</v>
      </c>
      <c r="F151" s="89" t="s">
        <v>543</v>
      </c>
      <c r="G151" s="89" t="s">
        <v>25</v>
      </c>
      <c r="H151" s="89" t="s">
        <v>25</v>
      </c>
      <c r="I151" s="89" t="s">
        <v>28</v>
      </c>
      <c r="J151" s="95">
        <v>1.3627</v>
      </c>
      <c r="K151" s="89">
        <v>1.69</v>
      </c>
      <c r="L151" s="91">
        <v>1.1320000000000001</v>
      </c>
      <c r="M151" s="89" t="s">
        <v>1727</v>
      </c>
    </row>
    <row r="152" spans="1:13" s="92" customFormat="1" x14ac:dyDescent="0.3">
      <c r="A152" s="88">
        <v>22</v>
      </c>
      <c r="B152" s="88" t="s">
        <v>893</v>
      </c>
      <c r="C152" s="89" t="s">
        <v>12</v>
      </c>
      <c r="D152" s="90" t="s">
        <v>2176</v>
      </c>
      <c r="E152" s="88" t="s">
        <v>961</v>
      </c>
      <c r="F152" s="89" t="s">
        <v>497</v>
      </c>
      <c r="G152" s="89" t="s">
        <v>17</v>
      </c>
      <c r="H152" s="89" t="s">
        <v>28</v>
      </c>
      <c r="I152" s="89" t="s">
        <v>25</v>
      </c>
      <c r="J152" s="95">
        <v>2.3166000000000002</v>
      </c>
      <c r="K152" s="89">
        <v>10.87</v>
      </c>
      <c r="L152" s="91">
        <v>7.0780000000000003</v>
      </c>
      <c r="M152" s="89"/>
    </row>
    <row r="153" spans="1:13" s="92" customFormat="1" x14ac:dyDescent="0.3">
      <c r="A153" s="88">
        <v>23</v>
      </c>
      <c r="B153" s="88" t="s">
        <v>1623</v>
      </c>
      <c r="C153" s="89" t="s">
        <v>12</v>
      </c>
      <c r="D153" s="90" t="s">
        <v>2182</v>
      </c>
      <c r="E153" s="88" t="s">
        <v>1059</v>
      </c>
      <c r="F153" s="89" t="s">
        <v>27</v>
      </c>
      <c r="G153" s="89" t="s">
        <v>17</v>
      </c>
      <c r="H153" s="89" t="s">
        <v>28</v>
      </c>
      <c r="I153" s="89" t="s">
        <v>25</v>
      </c>
      <c r="J153" s="95">
        <v>0.34</v>
      </c>
      <c r="K153" s="89">
        <f>12.85*3</f>
        <v>38.549999999999997</v>
      </c>
      <c r="L153" s="91">
        <v>30.14</v>
      </c>
      <c r="M153" s="89"/>
    </row>
    <row r="154" spans="1:13" s="92" customFormat="1" x14ac:dyDescent="0.3">
      <c r="A154" s="104">
        <v>23</v>
      </c>
      <c r="B154" s="104" t="s">
        <v>894</v>
      </c>
      <c r="C154" s="103" t="s">
        <v>1637</v>
      </c>
      <c r="D154" s="90" t="s">
        <v>2182</v>
      </c>
      <c r="E154" s="104" t="s">
        <v>1060</v>
      </c>
      <c r="F154" s="103" t="s">
        <v>1516</v>
      </c>
      <c r="G154" s="103" t="s">
        <v>25</v>
      </c>
      <c r="H154" s="103" t="s">
        <v>25</v>
      </c>
      <c r="I154" s="103" t="s">
        <v>25</v>
      </c>
      <c r="J154" s="106">
        <v>0.34</v>
      </c>
      <c r="K154" s="103">
        <f>6.16*3</f>
        <v>18.48</v>
      </c>
      <c r="L154" s="107">
        <v>99999</v>
      </c>
      <c r="M154" s="89"/>
    </row>
    <row r="155" spans="1:13" s="92" customFormat="1" x14ac:dyDescent="0.3">
      <c r="A155" s="88">
        <v>23</v>
      </c>
      <c r="B155" s="88" t="s">
        <v>894</v>
      </c>
      <c r="C155" s="89" t="s">
        <v>12</v>
      </c>
      <c r="D155" s="90" t="s">
        <v>2182</v>
      </c>
      <c r="E155" s="88" t="s">
        <v>1058</v>
      </c>
      <c r="F155" s="89" t="s">
        <v>1418</v>
      </c>
      <c r="G155" s="89" t="s">
        <v>25</v>
      </c>
      <c r="H155" s="89" t="s">
        <v>25</v>
      </c>
      <c r="I155" s="89" t="s">
        <v>25</v>
      </c>
      <c r="J155" s="95">
        <v>0.34</v>
      </c>
      <c r="K155" s="89">
        <v>25.33</v>
      </c>
      <c r="L155" s="91">
        <v>11.94</v>
      </c>
      <c r="M155" s="89"/>
    </row>
    <row r="156" spans="1:13" s="92" customFormat="1" ht="33" x14ac:dyDescent="0.3">
      <c r="A156" s="88">
        <v>24</v>
      </c>
      <c r="B156" s="88" t="s">
        <v>895</v>
      </c>
      <c r="C156" s="89" t="s">
        <v>12</v>
      </c>
      <c r="D156" s="90" t="s">
        <v>928</v>
      </c>
      <c r="E156" s="88" t="s">
        <v>189</v>
      </c>
      <c r="F156" s="89" t="s">
        <v>331</v>
      </c>
      <c r="G156" s="89" t="s">
        <v>25</v>
      </c>
      <c r="H156" s="89" t="s">
        <v>25</v>
      </c>
      <c r="I156" s="89" t="s">
        <v>28</v>
      </c>
      <c r="J156" s="95">
        <v>9.5280000000000005</v>
      </c>
      <c r="K156" s="89">
        <v>9.3000000000000007</v>
      </c>
      <c r="L156" s="91">
        <v>2.8626666666666667</v>
      </c>
      <c r="M156" s="93" t="s">
        <v>1728</v>
      </c>
    </row>
    <row r="157" spans="1:13" s="92" customFormat="1" x14ac:dyDescent="0.3">
      <c r="A157" s="88">
        <v>24</v>
      </c>
      <c r="B157" s="88" t="s">
        <v>895</v>
      </c>
      <c r="C157" s="89" t="s">
        <v>12</v>
      </c>
      <c r="D157" s="90" t="s">
        <v>928</v>
      </c>
      <c r="E157" s="88" t="s">
        <v>183</v>
      </c>
      <c r="F157" s="89" t="s">
        <v>329</v>
      </c>
      <c r="G157" s="89" t="s">
        <v>25</v>
      </c>
      <c r="H157" s="89" t="s">
        <v>25</v>
      </c>
      <c r="I157" s="89" t="s">
        <v>28</v>
      </c>
      <c r="J157" s="95">
        <v>9.5280000000000005</v>
      </c>
      <c r="K157" s="89">
        <v>12.26</v>
      </c>
      <c r="L157" s="91">
        <v>4.3209999999999997</v>
      </c>
      <c r="M157" s="89" t="s">
        <v>1729</v>
      </c>
    </row>
    <row r="158" spans="1:13" s="92" customFormat="1" x14ac:dyDescent="0.3">
      <c r="A158" s="88">
        <v>24</v>
      </c>
      <c r="B158" s="88" t="s">
        <v>895</v>
      </c>
      <c r="C158" s="89" t="s">
        <v>12</v>
      </c>
      <c r="D158" s="90" t="s">
        <v>928</v>
      </c>
      <c r="E158" s="88" t="s">
        <v>1061</v>
      </c>
      <c r="F158" s="89" t="s">
        <v>456</v>
      </c>
      <c r="G158" s="89" t="s">
        <v>17</v>
      </c>
      <c r="H158" s="89" t="s">
        <v>28</v>
      </c>
      <c r="I158" s="89" t="s">
        <v>25</v>
      </c>
      <c r="J158" s="95">
        <v>9.5280000000000005</v>
      </c>
      <c r="K158" s="89">
        <v>41.31</v>
      </c>
      <c r="L158" s="91">
        <v>36.299999999999997</v>
      </c>
      <c r="M158" s="89"/>
    </row>
    <row r="159" spans="1:13" s="92" customFormat="1" x14ac:dyDescent="0.3">
      <c r="A159" s="88">
        <v>25</v>
      </c>
      <c r="B159" s="88" t="s">
        <v>896</v>
      </c>
      <c r="C159" s="89" t="s">
        <v>12</v>
      </c>
      <c r="D159" s="90" t="s">
        <v>940</v>
      </c>
      <c r="E159" s="88" t="s">
        <v>1062</v>
      </c>
      <c r="F159" s="89" t="s">
        <v>1519</v>
      </c>
      <c r="G159" s="89" t="s">
        <v>25</v>
      </c>
      <c r="H159" s="89" t="s">
        <v>25</v>
      </c>
      <c r="I159" s="89" t="s">
        <v>28</v>
      </c>
      <c r="J159" s="95">
        <v>0.2</v>
      </c>
      <c r="K159" s="89">
        <v>0.04</v>
      </c>
      <c r="L159" s="91">
        <v>1.5800000000000002E-2</v>
      </c>
      <c r="M159" s="89" t="s">
        <v>1730</v>
      </c>
    </row>
    <row r="160" spans="1:13" s="92" customFormat="1" x14ac:dyDescent="0.3">
      <c r="A160" s="88">
        <v>25</v>
      </c>
      <c r="B160" s="88" t="s">
        <v>896</v>
      </c>
      <c r="C160" s="89" t="s">
        <v>12</v>
      </c>
      <c r="D160" s="90" t="s">
        <v>940</v>
      </c>
      <c r="E160" s="88" t="s">
        <v>1063</v>
      </c>
      <c r="F160" s="89" t="s">
        <v>1530</v>
      </c>
      <c r="G160" s="89" t="s">
        <v>25</v>
      </c>
      <c r="H160" s="89" t="s">
        <v>25</v>
      </c>
      <c r="I160" s="89" t="s">
        <v>28</v>
      </c>
      <c r="J160" s="95">
        <v>0.2</v>
      </c>
      <c r="K160" s="89">
        <v>0.08</v>
      </c>
      <c r="L160" s="91">
        <v>0.05</v>
      </c>
      <c r="M160" s="89" t="s">
        <v>1731</v>
      </c>
    </row>
    <row r="161" spans="1:13" s="92" customFormat="1" x14ac:dyDescent="0.3">
      <c r="A161" s="88">
        <v>25</v>
      </c>
      <c r="B161" s="88" t="s">
        <v>896</v>
      </c>
      <c r="C161" s="89" t="s">
        <v>12</v>
      </c>
      <c r="D161" s="90" t="s">
        <v>940</v>
      </c>
      <c r="E161" s="88" t="s">
        <v>1052</v>
      </c>
      <c r="F161" s="89" t="s">
        <v>1417</v>
      </c>
      <c r="G161" s="89" t="s">
        <v>25</v>
      </c>
      <c r="H161" s="89" t="s">
        <v>25</v>
      </c>
      <c r="I161" s="89" t="s">
        <v>25</v>
      </c>
      <c r="J161" s="95">
        <v>0.2</v>
      </c>
      <c r="K161" s="89">
        <v>0.05</v>
      </c>
      <c r="L161" s="91">
        <v>5.0999999999999997E-2</v>
      </c>
      <c r="M161" s="89"/>
    </row>
    <row r="162" spans="1:13" s="92" customFormat="1" x14ac:dyDescent="0.3">
      <c r="A162" s="88">
        <v>26</v>
      </c>
      <c r="B162" s="88" t="s">
        <v>897</v>
      </c>
      <c r="C162" s="89" t="s">
        <v>12</v>
      </c>
      <c r="D162" s="90" t="s">
        <v>934</v>
      </c>
      <c r="E162" s="88" t="s">
        <v>55</v>
      </c>
      <c r="F162" s="89" t="s">
        <v>273</v>
      </c>
      <c r="G162" s="89" t="s">
        <v>25</v>
      </c>
      <c r="H162" s="89" t="s">
        <v>25</v>
      </c>
      <c r="I162" s="89" t="s">
        <v>28</v>
      </c>
      <c r="J162" s="95">
        <v>12.8622</v>
      </c>
      <c r="K162" s="89"/>
      <c r="L162" s="91">
        <v>0.16466666666666668</v>
      </c>
      <c r="M162" s="89" t="s">
        <v>1732</v>
      </c>
    </row>
    <row r="163" spans="1:13" s="92" customFormat="1" x14ac:dyDescent="0.3">
      <c r="A163" s="88">
        <v>26</v>
      </c>
      <c r="B163" s="88" t="s">
        <v>897</v>
      </c>
      <c r="C163" s="89" t="s">
        <v>12</v>
      </c>
      <c r="D163" s="90" t="s">
        <v>934</v>
      </c>
      <c r="E163" s="88" t="s">
        <v>1064</v>
      </c>
      <c r="F163" s="89" t="s">
        <v>1521</v>
      </c>
      <c r="G163" s="89" t="s">
        <v>25</v>
      </c>
      <c r="H163" s="89" t="s">
        <v>25</v>
      </c>
      <c r="I163" s="89" t="s">
        <v>28</v>
      </c>
      <c r="J163" s="95">
        <v>12.8622</v>
      </c>
      <c r="K163" s="89"/>
      <c r="L163" s="91">
        <v>0.75</v>
      </c>
      <c r="M163" s="89" t="s">
        <v>1733</v>
      </c>
    </row>
    <row r="164" spans="1:13" s="92" customFormat="1" x14ac:dyDescent="0.3">
      <c r="A164" s="88">
        <v>26</v>
      </c>
      <c r="B164" s="88" t="s">
        <v>897</v>
      </c>
      <c r="C164" s="89" t="s">
        <v>12</v>
      </c>
      <c r="D164" s="90" t="s">
        <v>934</v>
      </c>
      <c r="E164" s="88" t="s">
        <v>544</v>
      </c>
      <c r="F164" s="89" t="s">
        <v>543</v>
      </c>
      <c r="G164" s="89" t="s">
        <v>25</v>
      </c>
      <c r="H164" s="89" t="s">
        <v>25</v>
      </c>
      <c r="I164" s="89" t="s">
        <v>28</v>
      </c>
      <c r="J164" s="95">
        <v>12.8622</v>
      </c>
      <c r="K164" s="89">
        <v>10.7</v>
      </c>
      <c r="L164" s="91">
        <v>1.0900000000000001</v>
      </c>
      <c r="M164" s="89" t="s">
        <v>1734</v>
      </c>
    </row>
    <row r="165" spans="1:13" s="92" customFormat="1" x14ac:dyDescent="0.3">
      <c r="A165" s="88">
        <v>26</v>
      </c>
      <c r="B165" s="88" t="s">
        <v>897</v>
      </c>
      <c r="C165" s="89" t="s">
        <v>12</v>
      </c>
      <c r="D165" s="90" t="s">
        <v>934</v>
      </c>
      <c r="E165" s="88" t="s">
        <v>1044</v>
      </c>
      <c r="F165" s="89" t="s">
        <v>521</v>
      </c>
      <c r="G165" s="89" t="s">
        <v>25</v>
      </c>
      <c r="H165" s="89" t="s">
        <v>25</v>
      </c>
      <c r="I165" s="89" t="s">
        <v>28</v>
      </c>
      <c r="J165" s="95">
        <v>12.8622</v>
      </c>
      <c r="K165" s="89">
        <v>12.57</v>
      </c>
      <c r="L165" s="91">
        <v>1.1478571428571429</v>
      </c>
      <c r="M165" s="89" t="s">
        <v>1735</v>
      </c>
    </row>
    <row r="166" spans="1:13" s="92" customFormat="1" x14ac:dyDescent="0.3">
      <c r="A166" s="88">
        <v>26</v>
      </c>
      <c r="B166" s="88" t="s">
        <v>897</v>
      </c>
      <c r="C166" s="89" t="s">
        <v>12</v>
      </c>
      <c r="D166" s="90" t="s">
        <v>934</v>
      </c>
      <c r="E166" s="88" t="s">
        <v>1065</v>
      </c>
      <c r="F166" s="89" t="s">
        <v>535</v>
      </c>
      <c r="G166" s="89" t="s">
        <v>17</v>
      </c>
      <c r="H166" s="89" t="s">
        <v>28</v>
      </c>
      <c r="I166" s="89" t="s">
        <v>25</v>
      </c>
      <c r="J166" s="95">
        <v>12.8622</v>
      </c>
      <c r="K166" s="89">
        <v>13.54</v>
      </c>
      <c r="L166" s="91">
        <v>11</v>
      </c>
      <c r="M166" s="89"/>
    </row>
    <row r="167" spans="1:13" s="92" customFormat="1" x14ac:dyDescent="0.3">
      <c r="A167" s="88">
        <v>26</v>
      </c>
      <c r="B167" s="88" t="s">
        <v>897</v>
      </c>
      <c r="C167" s="89" t="s">
        <v>12</v>
      </c>
      <c r="D167" s="90" t="s">
        <v>934</v>
      </c>
      <c r="E167" s="88" t="s">
        <v>107</v>
      </c>
      <c r="F167" s="89" t="s">
        <v>376</v>
      </c>
      <c r="G167" s="89" t="s">
        <v>25</v>
      </c>
      <c r="H167" s="89" t="s">
        <v>25</v>
      </c>
      <c r="I167" s="89" t="s">
        <v>25</v>
      </c>
      <c r="J167" s="95">
        <v>12.8622</v>
      </c>
      <c r="K167" s="89"/>
      <c r="L167" s="91">
        <v>11.388</v>
      </c>
      <c r="M167" s="89"/>
    </row>
    <row r="168" spans="1:13" s="92" customFormat="1" x14ac:dyDescent="0.3">
      <c r="A168" s="88">
        <v>27</v>
      </c>
      <c r="B168" s="88" t="s">
        <v>898</v>
      </c>
      <c r="C168" s="89" t="s">
        <v>28</v>
      </c>
      <c r="D168" s="90" t="s">
        <v>933</v>
      </c>
      <c r="E168" s="88" t="s">
        <v>55</v>
      </c>
      <c r="F168" s="89" t="s">
        <v>273</v>
      </c>
      <c r="G168" s="89" t="s">
        <v>25</v>
      </c>
      <c r="H168" s="89" t="s">
        <v>25</v>
      </c>
      <c r="I168" s="89" t="s">
        <v>28</v>
      </c>
      <c r="J168" s="95">
        <v>6.4272999999999998</v>
      </c>
      <c r="K168" s="89">
        <v>4.5999999999999996</v>
      </c>
      <c r="L168" s="91">
        <v>0.16433333333333333</v>
      </c>
      <c r="M168" s="89" t="s">
        <v>1736</v>
      </c>
    </row>
    <row r="169" spans="1:13" s="92" customFormat="1" x14ac:dyDescent="0.3">
      <c r="A169" s="88">
        <v>27</v>
      </c>
      <c r="B169" s="88" t="s">
        <v>898</v>
      </c>
      <c r="C169" s="89" t="s">
        <v>28</v>
      </c>
      <c r="D169" s="90" t="s">
        <v>944</v>
      </c>
      <c r="E169" s="88" t="s">
        <v>1066</v>
      </c>
      <c r="F169" s="89" t="s">
        <v>267</v>
      </c>
      <c r="G169" s="89" t="s">
        <v>25</v>
      </c>
      <c r="H169" s="89" t="s">
        <v>25</v>
      </c>
      <c r="I169" s="89" t="s">
        <v>28</v>
      </c>
      <c r="J169" s="95">
        <v>5.4180000000000001</v>
      </c>
      <c r="K169" s="89">
        <v>0.72</v>
      </c>
      <c r="L169" s="91">
        <v>0.25250862128665302</v>
      </c>
      <c r="M169" s="89" t="s">
        <v>1737</v>
      </c>
    </row>
    <row r="170" spans="1:13" s="92" customFormat="1" x14ac:dyDescent="0.3">
      <c r="A170" s="88">
        <v>27</v>
      </c>
      <c r="B170" s="88" t="s">
        <v>898</v>
      </c>
      <c r="C170" s="89" t="s">
        <v>28</v>
      </c>
      <c r="D170" s="90" t="s">
        <v>944</v>
      </c>
      <c r="E170" s="88" t="s">
        <v>1067</v>
      </c>
      <c r="F170" s="89" t="s">
        <v>341</v>
      </c>
      <c r="G170" s="89" t="s">
        <v>25</v>
      </c>
      <c r="H170" s="89" t="s">
        <v>25</v>
      </c>
      <c r="I170" s="89" t="s">
        <v>28</v>
      </c>
      <c r="J170" s="95">
        <v>5.4180000000000001</v>
      </c>
      <c r="K170" s="89"/>
      <c r="L170" s="91">
        <v>0.55992515753765204</v>
      </c>
      <c r="M170" s="89" t="s">
        <v>1738</v>
      </c>
    </row>
    <row r="171" spans="1:13" s="92" customFormat="1" x14ac:dyDescent="0.3">
      <c r="A171" s="88">
        <v>27</v>
      </c>
      <c r="B171" s="88" t="s">
        <v>898</v>
      </c>
      <c r="C171" s="89" t="s">
        <v>28</v>
      </c>
      <c r="D171" s="90" t="s">
        <v>944</v>
      </c>
      <c r="E171" s="88" t="s">
        <v>34</v>
      </c>
      <c r="F171" s="89" t="s">
        <v>269</v>
      </c>
      <c r="G171" s="89" t="s">
        <v>25</v>
      </c>
      <c r="H171" s="89" t="s">
        <v>25</v>
      </c>
      <c r="I171" s="89" t="s">
        <v>28</v>
      </c>
      <c r="J171" s="95">
        <v>5.4180000000000001</v>
      </c>
      <c r="K171" s="89"/>
      <c r="L171" s="91">
        <v>0.78057363063511698</v>
      </c>
      <c r="M171" s="89" t="s">
        <v>1739</v>
      </c>
    </row>
    <row r="172" spans="1:13" s="92" customFormat="1" x14ac:dyDescent="0.3">
      <c r="A172" s="88">
        <v>27</v>
      </c>
      <c r="B172" s="88" t="s">
        <v>898</v>
      </c>
      <c r="C172" s="89" t="s">
        <v>28</v>
      </c>
      <c r="D172" s="90" t="s">
        <v>933</v>
      </c>
      <c r="E172" s="88" t="s">
        <v>1054</v>
      </c>
      <c r="F172" s="89" t="s">
        <v>1511</v>
      </c>
      <c r="G172" s="89" t="s">
        <v>25</v>
      </c>
      <c r="H172" s="89" t="s">
        <v>25</v>
      </c>
      <c r="I172" s="89" t="s">
        <v>28</v>
      </c>
      <c r="J172" s="95">
        <v>6.4272999999999998</v>
      </c>
      <c r="K172" s="89"/>
      <c r="L172" s="91">
        <v>0.71857142857142864</v>
      </c>
      <c r="M172" s="89" t="s">
        <v>1740</v>
      </c>
    </row>
    <row r="173" spans="1:13" s="92" customFormat="1" x14ac:dyDescent="0.3">
      <c r="A173" s="88">
        <v>27</v>
      </c>
      <c r="B173" s="88" t="s">
        <v>898</v>
      </c>
      <c r="C173" s="89" t="s">
        <v>28</v>
      </c>
      <c r="D173" s="90" t="s">
        <v>944</v>
      </c>
      <c r="E173" s="88" t="s">
        <v>1068</v>
      </c>
      <c r="F173" s="89" t="s">
        <v>376</v>
      </c>
      <c r="G173" s="89" t="s">
        <v>25</v>
      </c>
      <c r="H173" s="89" t="s">
        <v>25</v>
      </c>
      <c r="I173" s="89" t="s">
        <v>28</v>
      </c>
      <c r="J173" s="95">
        <v>5.4180000000000001</v>
      </c>
      <c r="K173" s="89"/>
      <c r="L173" s="91">
        <v>1.10561492971417</v>
      </c>
      <c r="M173" s="89" t="s">
        <v>1741</v>
      </c>
    </row>
    <row r="174" spans="1:13" s="92" customFormat="1" x14ac:dyDescent="0.3">
      <c r="A174" s="88">
        <v>27</v>
      </c>
      <c r="B174" s="88" t="s">
        <v>898</v>
      </c>
      <c r="C174" s="89" t="s">
        <v>28</v>
      </c>
      <c r="D174" s="90" t="s">
        <v>933</v>
      </c>
      <c r="E174" s="88" t="s">
        <v>1069</v>
      </c>
      <c r="F174" s="89" t="s">
        <v>1398</v>
      </c>
      <c r="G174" s="89" t="s">
        <v>25</v>
      </c>
      <c r="H174" s="89" t="s">
        <v>25</v>
      </c>
      <c r="I174" s="89" t="s">
        <v>25</v>
      </c>
      <c r="J174" s="95">
        <v>6.4272999999999998</v>
      </c>
      <c r="K174" s="89">
        <v>5.79</v>
      </c>
      <c r="L174" s="91">
        <v>2.0499999999999998</v>
      </c>
      <c r="M174" s="89"/>
    </row>
    <row r="175" spans="1:13" s="92" customFormat="1" x14ac:dyDescent="0.3">
      <c r="A175" s="88">
        <v>27</v>
      </c>
      <c r="B175" s="88" t="s">
        <v>898</v>
      </c>
      <c r="C175" s="89" t="s">
        <v>28</v>
      </c>
      <c r="D175" s="90" t="s">
        <v>944</v>
      </c>
      <c r="E175" s="88" t="s">
        <v>1070</v>
      </c>
      <c r="F175" s="89" t="s">
        <v>339</v>
      </c>
      <c r="G175" s="89" t="s">
        <v>17</v>
      </c>
      <c r="H175" s="89" t="s">
        <v>28</v>
      </c>
      <c r="I175" s="89" t="s">
        <v>25</v>
      </c>
      <c r="J175" s="95">
        <v>5.4180000000000001</v>
      </c>
      <c r="K175" s="89">
        <v>6.33</v>
      </c>
      <c r="L175" s="91">
        <v>5.4180000000000001</v>
      </c>
      <c r="M175" s="89"/>
    </row>
    <row r="176" spans="1:13" s="92" customFormat="1" x14ac:dyDescent="0.3">
      <c r="A176" s="88">
        <v>28</v>
      </c>
      <c r="B176" s="88" t="s">
        <v>899</v>
      </c>
      <c r="C176" s="89" t="s">
        <v>12</v>
      </c>
      <c r="D176" s="90" t="s">
        <v>945</v>
      </c>
      <c r="E176" s="88" t="s">
        <v>117</v>
      </c>
      <c r="F176" s="89" t="s">
        <v>372</v>
      </c>
      <c r="G176" s="89" t="s">
        <v>25</v>
      </c>
      <c r="H176" s="89" t="s">
        <v>25</v>
      </c>
      <c r="I176" s="89" t="s">
        <v>28</v>
      </c>
      <c r="J176" s="95">
        <v>6.7786</v>
      </c>
      <c r="K176" s="89">
        <v>6.77</v>
      </c>
      <c r="L176" s="91">
        <v>1.5960000000000001</v>
      </c>
      <c r="M176" s="89" t="s">
        <v>1742</v>
      </c>
    </row>
    <row r="177" spans="1:13" s="92" customFormat="1" x14ac:dyDescent="0.3">
      <c r="A177" s="88">
        <v>28</v>
      </c>
      <c r="B177" s="88" t="s">
        <v>899</v>
      </c>
      <c r="C177" s="89" t="s">
        <v>12</v>
      </c>
      <c r="D177" s="90" t="s">
        <v>945</v>
      </c>
      <c r="E177" s="88" t="s">
        <v>1071</v>
      </c>
      <c r="F177" s="89" t="s">
        <v>1419</v>
      </c>
      <c r="G177" s="89" t="s">
        <v>25</v>
      </c>
      <c r="H177" s="89" t="s">
        <v>25</v>
      </c>
      <c r="I177" s="89" t="s">
        <v>28</v>
      </c>
      <c r="J177" s="95">
        <v>6.7786</v>
      </c>
      <c r="K177" s="89"/>
      <c r="L177" s="91">
        <v>1.6328571428571428</v>
      </c>
      <c r="M177" s="89" t="s">
        <v>1743</v>
      </c>
    </row>
    <row r="178" spans="1:13" s="92" customFormat="1" x14ac:dyDescent="0.3">
      <c r="A178" s="88">
        <v>28</v>
      </c>
      <c r="B178" s="88" t="s">
        <v>899</v>
      </c>
      <c r="C178" s="89" t="s">
        <v>12</v>
      </c>
      <c r="D178" s="90" t="s">
        <v>945</v>
      </c>
      <c r="E178" s="88" t="s">
        <v>994</v>
      </c>
      <c r="F178" s="89" t="s">
        <v>339</v>
      </c>
      <c r="G178" s="89" t="s">
        <v>17</v>
      </c>
      <c r="H178" s="89" t="s">
        <v>28</v>
      </c>
      <c r="I178" s="89" t="s">
        <v>25</v>
      </c>
      <c r="J178" s="95">
        <v>6.7786</v>
      </c>
      <c r="K178" s="89"/>
      <c r="L178" s="91">
        <v>4.7140000000000004</v>
      </c>
      <c r="M178" s="89"/>
    </row>
    <row r="179" spans="1:13" s="92" customFormat="1" x14ac:dyDescent="0.3">
      <c r="A179" s="88">
        <v>28</v>
      </c>
      <c r="B179" s="88" t="s">
        <v>899</v>
      </c>
      <c r="C179" s="89" t="s">
        <v>12</v>
      </c>
      <c r="D179" s="90" t="s">
        <v>945</v>
      </c>
      <c r="E179" s="88" t="s">
        <v>196</v>
      </c>
      <c r="F179" s="89" t="s">
        <v>333</v>
      </c>
      <c r="G179" s="89" t="s">
        <v>25</v>
      </c>
      <c r="H179" s="89" t="s">
        <v>25</v>
      </c>
      <c r="I179" s="89" t="s">
        <v>28</v>
      </c>
      <c r="J179" s="95">
        <v>6.7786</v>
      </c>
      <c r="K179" s="89">
        <v>6.78</v>
      </c>
      <c r="L179" s="91">
        <v>2.5985714285714288</v>
      </c>
      <c r="M179" s="93" t="s">
        <v>1744</v>
      </c>
    </row>
    <row r="180" spans="1:13" s="92" customFormat="1" x14ac:dyDescent="0.3">
      <c r="A180" s="88">
        <v>29</v>
      </c>
      <c r="B180" s="88" t="s">
        <v>900</v>
      </c>
      <c r="C180" s="89" t="s">
        <v>12</v>
      </c>
      <c r="D180" s="90" t="s">
        <v>946</v>
      </c>
      <c r="E180" s="88" t="s">
        <v>1072</v>
      </c>
      <c r="F180" s="89" t="s">
        <v>1525</v>
      </c>
      <c r="G180" s="89" t="s">
        <v>25</v>
      </c>
      <c r="H180" s="89" t="s">
        <v>25</v>
      </c>
      <c r="I180" s="89" t="s">
        <v>28</v>
      </c>
      <c r="J180" s="96">
        <v>5.5</v>
      </c>
      <c r="K180" s="89"/>
      <c r="L180" s="91">
        <v>0.38</v>
      </c>
      <c r="M180" s="89" t="s">
        <v>1745</v>
      </c>
    </row>
    <row r="181" spans="1:13" s="92" customFormat="1" x14ac:dyDescent="0.3">
      <c r="A181" s="88">
        <v>29</v>
      </c>
      <c r="B181" s="88" t="s">
        <v>900</v>
      </c>
      <c r="C181" s="89" t="s">
        <v>12</v>
      </c>
      <c r="D181" s="90" t="s">
        <v>946</v>
      </c>
      <c r="E181" s="94" t="s">
        <v>1073</v>
      </c>
      <c r="F181" s="89" t="s">
        <v>350</v>
      </c>
      <c r="G181" s="89" t="s">
        <v>25</v>
      </c>
      <c r="H181" s="89" t="s">
        <v>25</v>
      </c>
      <c r="I181" s="89" t="s">
        <v>28</v>
      </c>
      <c r="J181" s="96">
        <v>5.5</v>
      </c>
      <c r="K181" s="89">
        <v>7.01</v>
      </c>
      <c r="L181" s="91">
        <v>0.39</v>
      </c>
      <c r="M181" s="89" t="s">
        <v>1746</v>
      </c>
    </row>
    <row r="182" spans="1:13" s="92" customFormat="1" ht="33" x14ac:dyDescent="0.3">
      <c r="A182" s="88">
        <v>29</v>
      </c>
      <c r="B182" s="88" t="s">
        <v>900</v>
      </c>
      <c r="C182" s="89" t="s">
        <v>12</v>
      </c>
      <c r="D182" s="90" t="s">
        <v>946</v>
      </c>
      <c r="E182" s="94" t="s">
        <v>1195</v>
      </c>
      <c r="F182" s="89" t="s">
        <v>312</v>
      </c>
      <c r="G182" s="89" t="s">
        <v>25</v>
      </c>
      <c r="H182" s="89" t="s">
        <v>25</v>
      </c>
      <c r="I182" s="89" t="s">
        <v>28</v>
      </c>
      <c r="J182" s="96">
        <v>5.5</v>
      </c>
      <c r="K182" s="89">
        <v>7.06</v>
      </c>
      <c r="L182" s="91">
        <v>0.77142857142857146</v>
      </c>
      <c r="M182" s="89" t="s">
        <v>1747</v>
      </c>
    </row>
    <row r="183" spans="1:13" s="92" customFormat="1" x14ac:dyDescent="0.3">
      <c r="A183" s="88">
        <v>29</v>
      </c>
      <c r="B183" s="88" t="s">
        <v>900</v>
      </c>
      <c r="C183" s="89" t="s">
        <v>12</v>
      </c>
      <c r="D183" s="90" t="s">
        <v>946</v>
      </c>
      <c r="E183" s="88" t="s">
        <v>218</v>
      </c>
      <c r="F183" s="89" t="s">
        <v>338</v>
      </c>
      <c r="G183" s="89" t="s">
        <v>25</v>
      </c>
      <c r="H183" s="89" t="s">
        <v>25</v>
      </c>
      <c r="I183" s="89" t="s">
        <v>28</v>
      </c>
      <c r="J183" s="96">
        <v>5.5</v>
      </c>
      <c r="K183" s="89"/>
      <c r="L183" s="91">
        <v>1.0592857142857144</v>
      </c>
      <c r="M183" s="89" t="s">
        <v>1748</v>
      </c>
    </row>
    <row r="184" spans="1:13" s="92" customFormat="1" x14ac:dyDescent="0.3">
      <c r="A184" s="88">
        <v>29</v>
      </c>
      <c r="B184" s="88" t="s">
        <v>900</v>
      </c>
      <c r="C184" s="89" t="s">
        <v>12</v>
      </c>
      <c r="D184" s="90" t="s">
        <v>946</v>
      </c>
      <c r="E184" s="88" t="s">
        <v>1075</v>
      </c>
      <c r="F184" s="89" t="s">
        <v>1527</v>
      </c>
      <c r="G184" s="89" t="s">
        <v>17</v>
      </c>
      <c r="H184" s="89" t="s">
        <v>28</v>
      </c>
      <c r="I184" s="89" t="s">
        <v>25</v>
      </c>
      <c r="J184" s="96">
        <v>5.5</v>
      </c>
      <c r="K184" s="89">
        <v>7.5</v>
      </c>
      <c r="L184" s="91">
        <v>5.4930000000000003</v>
      </c>
      <c r="M184" s="89"/>
    </row>
    <row r="185" spans="1:13" s="92" customFormat="1" x14ac:dyDescent="0.3">
      <c r="A185" s="88">
        <v>30</v>
      </c>
      <c r="B185" s="88" t="s">
        <v>901</v>
      </c>
      <c r="C185" s="89" t="s">
        <v>17</v>
      </c>
      <c r="D185" s="90" t="s">
        <v>927</v>
      </c>
      <c r="E185" s="88" t="s">
        <v>1077</v>
      </c>
      <c r="F185" s="89" t="s">
        <v>1532</v>
      </c>
      <c r="G185" s="89" t="s">
        <v>25</v>
      </c>
      <c r="H185" s="89" t="s">
        <v>25</v>
      </c>
      <c r="I185" s="89" t="s">
        <v>28</v>
      </c>
      <c r="J185" s="95">
        <v>6.3697999999999997</v>
      </c>
      <c r="K185" s="89">
        <v>10.83</v>
      </c>
      <c r="L185" s="91">
        <v>2.5985714285714301</v>
      </c>
      <c r="M185" s="89" t="s">
        <v>1749</v>
      </c>
    </row>
    <row r="186" spans="1:13" s="92" customFormat="1" x14ac:dyDescent="0.3">
      <c r="A186" s="88">
        <v>30</v>
      </c>
      <c r="B186" s="88" t="s">
        <v>2173</v>
      </c>
      <c r="C186" s="89" t="s">
        <v>17</v>
      </c>
      <c r="D186" s="90" t="s">
        <v>946</v>
      </c>
      <c r="E186" s="88" t="s">
        <v>1078</v>
      </c>
      <c r="F186" s="89" t="s">
        <v>368</v>
      </c>
      <c r="G186" s="89" t="s">
        <v>25</v>
      </c>
      <c r="H186" s="89" t="s">
        <v>25</v>
      </c>
      <c r="I186" s="89" t="s">
        <v>28</v>
      </c>
      <c r="J186" s="95">
        <v>10.8286</v>
      </c>
      <c r="K186" s="89"/>
      <c r="L186" s="91">
        <v>1.7716666666666667</v>
      </c>
      <c r="M186" s="93" t="s">
        <v>1750</v>
      </c>
    </row>
    <row r="187" spans="1:13" s="92" customFormat="1" x14ac:dyDescent="0.3">
      <c r="A187" s="88">
        <v>30</v>
      </c>
      <c r="B187" s="88" t="s">
        <v>901</v>
      </c>
      <c r="C187" s="89" t="s">
        <v>17</v>
      </c>
      <c r="D187" s="90" t="s">
        <v>946</v>
      </c>
      <c r="E187" s="88" t="s">
        <v>67</v>
      </c>
      <c r="F187" s="89" t="s">
        <v>282</v>
      </c>
      <c r="G187" s="89" t="s">
        <v>25</v>
      </c>
      <c r="H187" s="89" t="s">
        <v>25</v>
      </c>
      <c r="I187" s="89" t="s">
        <v>28</v>
      </c>
      <c r="J187" s="95">
        <v>10.8286</v>
      </c>
      <c r="K187" s="89">
        <v>10.83</v>
      </c>
      <c r="L187" s="91">
        <v>3.632857142857143</v>
      </c>
      <c r="M187" s="89" t="s">
        <v>1751</v>
      </c>
    </row>
    <row r="188" spans="1:13" s="92" customFormat="1" x14ac:dyDescent="0.3">
      <c r="A188" s="88">
        <v>30</v>
      </c>
      <c r="B188" s="88" t="s">
        <v>901</v>
      </c>
      <c r="C188" s="89" t="s">
        <v>28</v>
      </c>
      <c r="D188" s="90" t="s">
        <v>946</v>
      </c>
      <c r="E188" s="88" t="s">
        <v>1079</v>
      </c>
      <c r="F188" s="89" t="s">
        <v>1534</v>
      </c>
      <c r="G188" s="89" t="s">
        <v>17</v>
      </c>
      <c r="H188" s="89" t="s">
        <v>28</v>
      </c>
      <c r="I188" s="89" t="s">
        <v>25</v>
      </c>
      <c r="J188" s="95">
        <v>10.8286</v>
      </c>
      <c r="K188" s="89">
        <v>12.14</v>
      </c>
      <c r="L188" s="91">
        <v>11.920999999999999</v>
      </c>
      <c r="M188" s="89"/>
    </row>
    <row r="189" spans="1:13" s="92" customFormat="1" x14ac:dyDescent="0.3">
      <c r="A189" s="88">
        <v>31</v>
      </c>
      <c r="B189" s="88" t="s">
        <v>902</v>
      </c>
      <c r="C189" s="89" t="s">
        <v>12</v>
      </c>
      <c r="D189" s="90" t="s">
        <v>935</v>
      </c>
      <c r="E189" s="88" t="s">
        <v>1752</v>
      </c>
      <c r="F189" s="89" t="s">
        <v>1569</v>
      </c>
      <c r="G189" s="89" t="s">
        <v>25</v>
      </c>
      <c r="H189" s="89" t="s">
        <v>25</v>
      </c>
      <c r="I189" s="89" t="s">
        <v>28</v>
      </c>
      <c r="J189" s="95">
        <v>0.7833</v>
      </c>
      <c r="K189" s="89">
        <v>1.02</v>
      </c>
      <c r="L189" s="91">
        <v>7.8333333333333338E-2</v>
      </c>
      <c r="M189" s="89" t="s">
        <v>1753</v>
      </c>
    </row>
    <row r="190" spans="1:13" s="92" customFormat="1" x14ac:dyDescent="0.3">
      <c r="A190" s="88">
        <v>31</v>
      </c>
      <c r="B190" s="88" t="s">
        <v>902</v>
      </c>
      <c r="C190" s="89" t="s">
        <v>12</v>
      </c>
      <c r="D190" s="90" t="s">
        <v>935</v>
      </c>
      <c r="E190" s="88" t="s">
        <v>1081</v>
      </c>
      <c r="F190" s="89" t="s">
        <v>1537</v>
      </c>
      <c r="G190" s="89" t="s">
        <v>25</v>
      </c>
      <c r="H190" s="89" t="s">
        <v>25</v>
      </c>
      <c r="I190" s="89" t="s">
        <v>28</v>
      </c>
      <c r="J190" s="95">
        <v>0.7833</v>
      </c>
      <c r="K190" s="89">
        <v>1.1000000000000001</v>
      </c>
      <c r="L190" s="91">
        <v>8.8666666666666671E-2</v>
      </c>
      <c r="M190" s="89" t="s">
        <v>1754</v>
      </c>
    </row>
    <row r="191" spans="1:13" s="92" customFormat="1" x14ac:dyDescent="0.3">
      <c r="A191" s="88">
        <v>31</v>
      </c>
      <c r="B191" s="88" t="s">
        <v>902</v>
      </c>
      <c r="C191" s="89" t="s">
        <v>12</v>
      </c>
      <c r="D191" s="90" t="s">
        <v>935</v>
      </c>
      <c r="E191" s="88" t="s">
        <v>1082</v>
      </c>
      <c r="F191" s="89" t="s">
        <v>314</v>
      </c>
      <c r="G191" s="89" t="s">
        <v>25</v>
      </c>
      <c r="H191" s="89" t="s">
        <v>25</v>
      </c>
      <c r="I191" s="89" t="s">
        <v>28</v>
      </c>
      <c r="J191" s="95">
        <v>0.7833</v>
      </c>
      <c r="K191" s="89">
        <v>1.01</v>
      </c>
      <c r="L191" s="91">
        <v>9.583333333333334E-2</v>
      </c>
      <c r="M191" s="89" t="s">
        <v>1755</v>
      </c>
    </row>
    <row r="192" spans="1:13" s="92" customFormat="1" x14ac:dyDescent="0.3">
      <c r="A192" s="88">
        <v>31</v>
      </c>
      <c r="B192" s="88" t="s">
        <v>902</v>
      </c>
      <c r="C192" s="89" t="s">
        <v>12</v>
      </c>
      <c r="D192" s="90" t="s">
        <v>935</v>
      </c>
      <c r="E192" s="88" t="s">
        <v>34</v>
      </c>
      <c r="F192" s="89" t="s">
        <v>269</v>
      </c>
      <c r="G192" s="89" t="s">
        <v>25</v>
      </c>
      <c r="H192" s="89" t="s">
        <v>25</v>
      </c>
      <c r="I192" s="89" t="s">
        <v>28</v>
      </c>
      <c r="J192" s="95">
        <v>0.7833</v>
      </c>
      <c r="K192" s="89"/>
      <c r="L192" s="91">
        <v>0.11933333333333333</v>
      </c>
      <c r="M192" s="89" t="s">
        <v>1756</v>
      </c>
    </row>
    <row r="193" spans="1:13" s="92" customFormat="1" x14ac:dyDescent="0.3">
      <c r="A193" s="88">
        <v>31</v>
      </c>
      <c r="B193" s="88" t="s">
        <v>902</v>
      </c>
      <c r="C193" s="89" t="s">
        <v>12</v>
      </c>
      <c r="D193" s="90" t="s">
        <v>935</v>
      </c>
      <c r="E193" s="88" t="s">
        <v>1083</v>
      </c>
      <c r="F193" s="89" t="s">
        <v>1541</v>
      </c>
      <c r="G193" s="89" t="s">
        <v>25</v>
      </c>
      <c r="H193" s="89" t="s">
        <v>25</v>
      </c>
      <c r="I193" s="89" t="s">
        <v>25</v>
      </c>
      <c r="J193" s="95">
        <v>0.7833</v>
      </c>
      <c r="K193" s="89">
        <v>0.52</v>
      </c>
      <c r="L193" s="91">
        <v>0.156</v>
      </c>
      <c r="M193" s="89"/>
    </row>
    <row r="194" spans="1:13" s="92" customFormat="1" x14ac:dyDescent="0.3">
      <c r="A194" s="88">
        <v>31</v>
      </c>
      <c r="B194" s="88" t="s">
        <v>902</v>
      </c>
      <c r="C194" s="89" t="s">
        <v>12</v>
      </c>
      <c r="D194" s="90" t="s">
        <v>935</v>
      </c>
      <c r="E194" s="88" t="s">
        <v>1084</v>
      </c>
      <c r="F194" s="89" t="s">
        <v>330</v>
      </c>
      <c r="G194" s="89" t="s">
        <v>17</v>
      </c>
      <c r="H194" s="89" t="s">
        <v>28</v>
      </c>
      <c r="I194" s="89" t="s">
        <v>25</v>
      </c>
      <c r="J194" s="95">
        <v>0.7833</v>
      </c>
      <c r="K194" s="89">
        <v>1.52</v>
      </c>
      <c r="L194" s="91">
        <v>0.77300000000000002</v>
      </c>
      <c r="M194" s="89"/>
    </row>
    <row r="195" spans="1:13" s="92" customFormat="1" x14ac:dyDescent="0.3">
      <c r="A195" s="88">
        <v>32</v>
      </c>
      <c r="B195" s="88" t="s">
        <v>903</v>
      </c>
      <c r="C195" s="89" t="s">
        <v>12</v>
      </c>
      <c r="D195" s="90" t="s">
        <v>937</v>
      </c>
      <c r="E195" s="88" t="s">
        <v>55</v>
      </c>
      <c r="F195" s="89" t="s">
        <v>273</v>
      </c>
      <c r="G195" s="89" t="s">
        <v>25</v>
      </c>
      <c r="H195" s="89" t="s">
        <v>25</v>
      </c>
      <c r="I195" s="89" t="s">
        <v>28</v>
      </c>
      <c r="J195" s="95">
        <v>5</v>
      </c>
      <c r="K195" s="89"/>
      <c r="L195" s="91">
        <v>0.3126666666666667</v>
      </c>
      <c r="M195" s="89" t="s">
        <v>1757</v>
      </c>
    </row>
    <row r="196" spans="1:13" s="92" customFormat="1" x14ac:dyDescent="0.3">
      <c r="A196" s="88">
        <v>32</v>
      </c>
      <c r="B196" s="88" t="s">
        <v>903</v>
      </c>
      <c r="C196" s="89" t="s">
        <v>12</v>
      </c>
      <c r="D196" s="90" t="s">
        <v>937</v>
      </c>
      <c r="E196" s="88" t="s">
        <v>1013</v>
      </c>
      <c r="F196" s="89" t="s">
        <v>1461</v>
      </c>
      <c r="G196" s="89" t="s">
        <v>25</v>
      </c>
      <c r="H196" s="89" t="s">
        <v>25</v>
      </c>
      <c r="I196" s="89" t="s">
        <v>28</v>
      </c>
      <c r="J196" s="95">
        <v>5</v>
      </c>
      <c r="K196" s="89"/>
      <c r="L196" s="91">
        <v>0.38999999999999996</v>
      </c>
      <c r="M196" s="89" t="s">
        <v>1758</v>
      </c>
    </row>
    <row r="197" spans="1:13" s="92" customFormat="1" x14ac:dyDescent="0.3">
      <c r="A197" s="88">
        <v>32</v>
      </c>
      <c r="B197" s="88" t="s">
        <v>903</v>
      </c>
      <c r="C197" s="89" t="s">
        <v>12</v>
      </c>
      <c r="D197" s="90" t="s">
        <v>937</v>
      </c>
      <c r="E197" s="88" t="s">
        <v>172</v>
      </c>
      <c r="F197" s="89" t="s">
        <v>324</v>
      </c>
      <c r="G197" s="89" t="s">
        <v>25</v>
      </c>
      <c r="H197" s="89" t="s">
        <v>25</v>
      </c>
      <c r="I197" s="89" t="s">
        <v>28</v>
      </c>
      <c r="J197" s="95">
        <v>5</v>
      </c>
      <c r="K197" s="89"/>
      <c r="L197" s="91">
        <v>0.5665</v>
      </c>
      <c r="M197" s="89" t="s">
        <v>1759</v>
      </c>
    </row>
    <row r="198" spans="1:13" s="92" customFormat="1" x14ac:dyDescent="0.3">
      <c r="A198" s="88">
        <v>32</v>
      </c>
      <c r="B198" s="88" t="s">
        <v>903</v>
      </c>
      <c r="C198" s="89" t="s">
        <v>12</v>
      </c>
      <c r="D198" s="90" t="s">
        <v>937</v>
      </c>
      <c r="E198" s="88" t="s">
        <v>968</v>
      </c>
      <c r="F198" s="89" t="s">
        <v>1377</v>
      </c>
      <c r="G198" s="89" t="s">
        <v>25</v>
      </c>
      <c r="H198" s="89" t="s">
        <v>25</v>
      </c>
      <c r="I198" s="89" t="s">
        <v>28</v>
      </c>
      <c r="J198" s="95">
        <v>5</v>
      </c>
      <c r="K198" s="89"/>
      <c r="L198" s="91">
        <v>0.6825</v>
      </c>
      <c r="M198" s="89" t="s">
        <v>1760</v>
      </c>
    </row>
    <row r="199" spans="1:13" s="92" customFormat="1" x14ac:dyDescent="0.3">
      <c r="A199" s="88">
        <v>32</v>
      </c>
      <c r="B199" s="88" t="s">
        <v>903</v>
      </c>
      <c r="C199" s="89" t="s">
        <v>12</v>
      </c>
      <c r="D199" s="90" t="s">
        <v>937</v>
      </c>
      <c r="E199" s="88" t="s">
        <v>183</v>
      </c>
      <c r="F199" s="89" t="s">
        <v>329</v>
      </c>
      <c r="G199" s="89" t="s">
        <v>25</v>
      </c>
      <c r="H199" s="89" t="s">
        <v>25</v>
      </c>
      <c r="I199" s="89" t="s">
        <v>25</v>
      </c>
      <c r="J199" s="95">
        <v>5</v>
      </c>
      <c r="K199" s="89">
        <v>6.93</v>
      </c>
      <c r="L199" s="91">
        <v>0.873</v>
      </c>
      <c r="M199" s="89"/>
    </row>
    <row r="200" spans="1:13" s="92" customFormat="1" x14ac:dyDescent="0.3">
      <c r="A200" s="88">
        <v>32</v>
      </c>
      <c r="B200" s="88" t="s">
        <v>903</v>
      </c>
      <c r="C200" s="89" t="s">
        <v>12</v>
      </c>
      <c r="D200" s="90" t="s">
        <v>937</v>
      </c>
      <c r="E200" s="88" t="s">
        <v>1043</v>
      </c>
      <c r="F200" s="89" t="s">
        <v>295</v>
      </c>
      <c r="G200" s="89" t="s">
        <v>17</v>
      </c>
      <c r="H200" s="89" t="s">
        <v>28</v>
      </c>
      <c r="I200" s="89" t="s">
        <v>25</v>
      </c>
      <c r="J200" s="95">
        <v>5</v>
      </c>
      <c r="K200" s="89">
        <v>6.08</v>
      </c>
      <c r="L200" s="91">
        <v>5.2483000000000004</v>
      </c>
      <c r="M200" s="89"/>
    </row>
    <row r="201" spans="1:13" s="92" customFormat="1" x14ac:dyDescent="0.3">
      <c r="A201" s="88">
        <v>33</v>
      </c>
      <c r="B201" s="88" t="s">
        <v>904</v>
      </c>
      <c r="C201" s="89" t="s">
        <v>12</v>
      </c>
      <c r="D201" s="90" t="s">
        <v>941</v>
      </c>
      <c r="E201" s="88" t="s">
        <v>65</v>
      </c>
      <c r="F201" s="89" t="s">
        <v>281</v>
      </c>
      <c r="G201" s="89" t="s">
        <v>25</v>
      </c>
      <c r="H201" s="89" t="s">
        <v>25</v>
      </c>
      <c r="I201" s="89" t="s">
        <v>28</v>
      </c>
      <c r="J201" s="95">
        <v>1.885</v>
      </c>
      <c r="K201" s="89">
        <v>2.64</v>
      </c>
      <c r="L201" s="91">
        <v>1.3900000000000001</v>
      </c>
      <c r="M201" s="89" t="s">
        <v>1761</v>
      </c>
    </row>
    <row r="202" spans="1:13" s="92" customFormat="1" x14ac:dyDescent="0.3">
      <c r="A202" s="88">
        <v>33</v>
      </c>
      <c r="B202" s="88" t="s">
        <v>904</v>
      </c>
      <c r="C202" s="89" t="s">
        <v>12</v>
      </c>
      <c r="D202" s="90" t="s">
        <v>941</v>
      </c>
      <c r="E202" s="88" t="s">
        <v>218</v>
      </c>
      <c r="F202" s="89" t="s">
        <v>338</v>
      </c>
      <c r="G202" s="89" t="s">
        <v>25</v>
      </c>
      <c r="H202" s="89" t="s">
        <v>25</v>
      </c>
      <c r="I202" s="89" t="s">
        <v>28</v>
      </c>
      <c r="J202" s="95">
        <v>1.885</v>
      </c>
      <c r="K202" s="89">
        <v>3.01</v>
      </c>
      <c r="L202" s="91">
        <v>1.4957142857142858</v>
      </c>
      <c r="M202" s="93" t="s">
        <v>1762</v>
      </c>
    </row>
    <row r="203" spans="1:13" s="92" customFormat="1" x14ac:dyDescent="0.3">
      <c r="A203" s="88">
        <v>33</v>
      </c>
      <c r="B203" s="88" t="s">
        <v>904</v>
      </c>
      <c r="C203" s="89" t="s">
        <v>12</v>
      </c>
      <c r="D203" s="90" t="s">
        <v>941</v>
      </c>
      <c r="E203" s="88" t="s">
        <v>1043</v>
      </c>
      <c r="F203" s="89" t="s">
        <v>295</v>
      </c>
      <c r="G203" s="89" t="s">
        <v>28</v>
      </c>
      <c r="H203" s="89" t="s">
        <v>28</v>
      </c>
      <c r="I203" s="89" t="s">
        <v>25</v>
      </c>
      <c r="J203" s="95">
        <v>1.885</v>
      </c>
      <c r="K203" s="89">
        <v>5.84</v>
      </c>
      <c r="L203" s="91">
        <v>5.6680000000000001</v>
      </c>
      <c r="M203" s="89"/>
    </row>
    <row r="204" spans="1:13" s="92" customFormat="1" x14ac:dyDescent="0.3">
      <c r="A204" s="88">
        <v>34</v>
      </c>
      <c r="B204" s="88" t="s">
        <v>1763</v>
      </c>
      <c r="C204" s="89" t="s">
        <v>12</v>
      </c>
      <c r="D204" s="90" t="s">
        <v>947</v>
      </c>
      <c r="E204" s="88" t="s">
        <v>443</v>
      </c>
      <c r="F204" s="89" t="s">
        <v>442</v>
      </c>
      <c r="G204" s="89" t="s">
        <v>25</v>
      </c>
      <c r="H204" s="89" t="s">
        <v>25</v>
      </c>
      <c r="I204" s="89" t="s">
        <v>28</v>
      </c>
      <c r="J204" s="95">
        <v>2.0790000000000002</v>
      </c>
      <c r="K204" s="89">
        <v>3.16</v>
      </c>
      <c r="L204" s="91">
        <v>0.44850000000000001</v>
      </c>
      <c r="M204" s="89" t="s">
        <v>1764</v>
      </c>
    </row>
    <row r="205" spans="1:13" s="92" customFormat="1" x14ac:dyDescent="0.3">
      <c r="A205" s="88">
        <v>34</v>
      </c>
      <c r="B205" s="88" t="s">
        <v>1763</v>
      </c>
      <c r="C205" s="89" t="s">
        <v>12</v>
      </c>
      <c r="D205" s="90" t="s">
        <v>947</v>
      </c>
      <c r="E205" s="88" t="s">
        <v>1038</v>
      </c>
      <c r="F205" s="89" t="s">
        <v>1416</v>
      </c>
      <c r="G205" s="89" t="s">
        <v>25</v>
      </c>
      <c r="H205" s="89" t="s">
        <v>25</v>
      </c>
      <c r="I205" s="89" t="s">
        <v>28</v>
      </c>
      <c r="J205" s="95">
        <v>2.0790000000000002</v>
      </c>
      <c r="K205" s="89">
        <v>2.72</v>
      </c>
      <c r="L205" s="91">
        <v>0.5033333333333333</v>
      </c>
      <c r="M205" s="89" t="s">
        <v>1765</v>
      </c>
    </row>
    <row r="206" spans="1:13" s="92" customFormat="1" x14ac:dyDescent="0.3">
      <c r="A206" s="88">
        <v>34</v>
      </c>
      <c r="B206" s="88" t="s">
        <v>1763</v>
      </c>
      <c r="C206" s="89" t="s">
        <v>12</v>
      </c>
      <c r="D206" s="90" t="s">
        <v>947</v>
      </c>
      <c r="E206" s="88" t="s">
        <v>183</v>
      </c>
      <c r="F206" s="89" t="s">
        <v>329</v>
      </c>
      <c r="G206" s="89" t="s">
        <v>25</v>
      </c>
      <c r="H206" s="89" t="s">
        <v>25</v>
      </c>
      <c r="I206" s="89" t="s">
        <v>28</v>
      </c>
      <c r="J206" s="95">
        <v>2.0790000000000002</v>
      </c>
      <c r="K206" s="89">
        <v>3.1</v>
      </c>
      <c r="L206" s="91">
        <v>0.7</v>
      </c>
      <c r="M206" s="89" t="s">
        <v>1766</v>
      </c>
    </row>
    <row r="207" spans="1:13" s="92" customFormat="1" ht="33" x14ac:dyDescent="0.3">
      <c r="A207" s="88">
        <v>34</v>
      </c>
      <c r="B207" s="88" t="s">
        <v>1763</v>
      </c>
      <c r="C207" s="89" t="s">
        <v>12</v>
      </c>
      <c r="D207" s="90" t="s">
        <v>947</v>
      </c>
      <c r="E207" s="94" t="s">
        <v>1259</v>
      </c>
      <c r="F207" s="89" t="s">
        <v>341</v>
      </c>
      <c r="G207" s="89" t="s">
        <v>25</v>
      </c>
      <c r="H207" s="89" t="s">
        <v>25</v>
      </c>
      <c r="I207" s="89" t="s">
        <v>28</v>
      </c>
      <c r="J207" s="95">
        <v>2.0790000000000002</v>
      </c>
      <c r="K207" s="89"/>
      <c r="L207" s="91">
        <v>0.91600000000000004</v>
      </c>
      <c r="M207" s="89" t="s">
        <v>1767</v>
      </c>
    </row>
    <row r="208" spans="1:13" s="92" customFormat="1" x14ac:dyDescent="0.3">
      <c r="A208" s="88">
        <v>34</v>
      </c>
      <c r="B208" s="88" t="s">
        <v>1763</v>
      </c>
      <c r="C208" s="89" t="s">
        <v>12</v>
      </c>
      <c r="D208" s="90" t="s">
        <v>947</v>
      </c>
      <c r="E208" s="88" t="s">
        <v>1086</v>
      </c>
      <c r="F208" s="89" t="s">
        <v>332</v>
      </c>
      <c r="G208" s="89" t="s">
        <v>28</v>
      </c>
      <c r="H208" s="89" t="s">
        <v>28</v>
      </c>
      <c r="I208" s="89" t="s">
        <v>25</v>
      </c>
      <c r="J208" s="95">
        <v>2.0790000000000002</v>
      </c>
      <c r="K208" s="89">
        <v>5.9</v>
      </c>
      <c r="L208" s="91">
        <v>4.8</v>
      </c>
      <c r="M208" s="89"/>
    </row>
    <row r="209" spans="1:13" s="92" customFormat="1" x14ac:dyDescent="0.3">
      <c r="A209" s="88">
        <v>35</v>
      </c>
      <c r="B209" s="88" t="s">
        <v>1264</v>
      </c>
      <c r="C209" s="89" t="s">
        <v>25</v>
      </c>
      <c r="D209" s="90" t="s">
        <v>1265</v>
      </c>
      <c r="E209" s="88" t="s">
        <v>1266</v>
      </c>
      <c r="F209" s="89" t="s">
        <v>1546</v>
      </c>
      <c r="G209" s="89" t="s">
        <v>25</v>
      </c>
      <c r="H209" s="89" t="s">
        <v>25</v>
      </c>
      <c r="I209" s="89" t="s">
        <v>28</v>
      </c>
      <c r="J209" s="95">
        <v>0.2</v>
      </c>
      <c r="K209" s="89">
        <v>0.02</v>
      </c>
      <c r="L209" s="91">
        <v>8.3800000000000013E-2</v>
      </c>
      <c r="M209" s="89" t="s">
        <v>1768</v>
      </c>
    </row>
    <row r="210" spans="1:13" s="92" customFormat="1" x14ac:dyDescent="0.3">
      <c r="A210" s="88">
        <v>35</v>
      </c>
      <c r="B210" s="88" t="s">
        <v>1264</v>
      </c>
      <c r="C210" s="89" t="s">
        <v>25</v>
      </c>
      <c r="D210" s="90" t="s">
        <v>1265</v>
      </c>
      <c r="E210" s="88" t="s">
        <v>1267</v>
      </c>
      <c r="F210" s="89" t="s">
        <v>1548</v>
      </c>
      <c r="G210" s="89" t="s">
        <v>25</v>
      </c>
      <c r="H210" s="89" t="s">
        <v>25</v>
      </c>
      <c r="I210" s="89" t="s">
        <v>28</v>
      </c>
      <c r="J210" s="95">
        <v>0.2</v>
      </c>
      <c r="K210" s="89">
        <v>0.05</v>
      </c>
      <c r="L210" s="91">
        <v>9.6799999999999997E-2</v>
      </c>
      <c r="M210" s="89" t="s">
        <v>1769</v>
      </c>
    </row>
    <row r="211" spans="1:13" s="92" customFormat="1" x14ac:dyDescent="0.3">
      <c r="A211" s="88">
        <v>35</v>
      </c>
      <c r="B211" s="88" t="s">
        <v>1264</v>
      </c>
      <c r="C211" s="89" t="s">
        <v>25</v>
      </c>
      <c r="D211" s="90" t="s">
        <v>1265</v>
      </c>
      <c r="E211" s="88" t="s">
        <v>1268</v>
      </c>
      <c r="F211" s="89" t="s">
        <v>1550</v>
      </c>
      <c r="G211" s="89" t="s">
        <v>25</v>
      </c>
      <c r="H211" s="89" t="s">
        <v>25</v>
      </c>
      <c r="I211" s="89" t="s">
        <v>28</v>
      </c>
      <c r="J211" s="95">
        <v>0.2</v>
      </c>
      <c r="K211" s="89">
        <v>0.02</v>
      </c>
      <c r="L211" s="91">
        <v>0.1197</v>
      </c>
      <c r="M211" s="89" t="s">
        <v>1770</v>
      </c>
    </row>
    <row r="212" spans="1:13" s="92" customFormat="1" x14ac:dyDescent="0.3">
      <c r="A212" s="88">
        <v>35</v>
      </c>
      <c r="B212" s="88" t="s">
        <v>1264</v>
      </c>
      <c r="C212" s="89" t="s">
        <v>25</v>
      </c>
      <c r="D212" s="90" t="s">
        <v>1265</v>
      </c>
      <c r="E212" s="88" t="s">
        <v>133</v>
      </c>
      <c r="F212" s="89" t="s">
        <v>314</v>
      </c>
      <c r="G212" s="89" t="s">
        <v>25</v>
      </c>
      <c r="H212" s="89" t="s">
        <v>25</v>
      </c>
      <c r="I212" s="89" t="s">
        <v>28</v>
      </c>
      <c r="J212" s="95">
        <v>0.2</v>
      </c>
      <c r="K212" s="89">
        <v>0.53</v>
      </c>
      <c r="L212" s="91">
        <v>0.12390000000000001</v>
      </c>
      <c r="M212" s="89" t="s">
        <v>1771</v>
      </c>
    </row>
    <row r="213" spans="1:13" s="92" customFormat="1" x14ac:dyDescent="0.3">
      <c r="A213" s="88">
        <v>35</v>
      </c>
      <c r="B213" s="88" t="s">
        <v>1264</v>
      </c>
      <c r="C213" s="89" t="s">
        <v>25</v>
      </c>
      <c r="D213" s="90" t="s">
        <v>1265</v>
      </c>
      <c r="E213" s="88" t="s">
        <v>1273</v>
      </c>
      <c r="F213" s="89" t="s">
        <v>1506</v>
      </c>
      <c r="G213" s="89" t="s">
        <v>25</v>
      </c>
      <c r="H213" s="89" t="s">
        <v>25</v>
      </c>
      <c r="I213" s="89" t="s">
        <v>25</v>
      </c>
      <c r="J213" s="95">
        <v>0.2</v>
      </c>
      <c r="K213" s="89">
        <v>0.02</v>
      </c>
      <c r="L213" s="91">
        <v>0.128</v>
      </c>
      <c r="M213" s="89"/>
    </row>
    <row r="214" spans="1:13" s="92" customFormat="1" x14ac:dyDescent="0.3">
      <c r="A214" s="88">
        <v>35</v>
      </c>
      <c r="B214" s="88" t="s">
        <v>1264</v>
      </c>
      <c r="C214" s="89" t="s">
        <v>25</v>
      </c>
      <c r="D214" s="90" t="s">
        <v>1265</v>
      </c>
      <c r="E214" s="88" t="s">
        <v>1275</v>
      </c>
      <c r="F214" s="89" t="s">
        <v>1552</v>
      </c>
      <c r="G214" s="89" t="s">
        <v>25</v>
      </c>
      <c r="H214" s="89" t="s">
        <v>25</v>
      </c>
      <c r="I214" s="89" t="s">
        <v>25</v>
      </c>
      <c r="J214" s="95">
        <v>0.2</v>
      </c>
      <c r="K214" s="89"/>
      <c r="L214" s="91">
        <v>0.13800000000000001</v>
      </c>
      <c r="M214" s="89"/>
    </row>
    <row r="215" spans="1:13" s="92" customFormat="1" x14ac:dyDescent="0.3">
      <c r="A215" s="88">
        <v>36</v>
      </c>
      <c r="B215" s="88" t="s">
        <v>2185</v>
      </c>
      <c r="C215" s="89" t="s">
        <v>12</v>
      </c>
      <c r="D215" s="90" t="s">
        <v>948</v>
      </c>
      <c r="E215" s="88" t="s">
        <v>1087</v>
      </c>
      <c r="F215" s="89" t="s">
        <v>1554</v>
      </c>
      <c r="G215" s="89" t="s">
        <v>25</v>
      </c>
      <c r="H215" s="89" t="s">
        <v>25</v>
      </c>
      <c r="I215" s="89" t="s">
        <v>28</v>
      </c>
      <c r="J215" s="95">
        <v>8.4499999999999993</v>
      </c>
      <c r="K215" s="89">
        <v>5.7</v>
      </c>
      <c r="L215" s="91">
        <v>0.63</v>
      </c>
      <c r="M215" s="89" t="s">
        <v>1772</v>
      </c>
    </row>
    <row r="216" spans="1:13" s="92" customFormat="1" x14ac:dyDescent="0.3">
      <c r="A216" s="88">
        <v>36</v>
      </c>
      <c r="B216" s="88" t="s">
        <v>2185</v>
      </c>
      <c r="C216" s="89" t="s">
        <v>12</v>
      </c>
      <c r="D216" s="90" t="s">
        <v>948</v>
      </c>
      <c r="E216" s="88" t="s">
        <v>55</v>
      </c>
      <c r="F216" s="89" t="s">
        <v>273</v>
      </c>
      <c r="G216" s="89" t="s">
        <v>25</v>
      </c>
      <c r="H216" s="89" t="s">
        <v>25</v>
      </c>
      <c r="I216" s="89" t="s">
        <v>28</v>
      </c>
      <c r="J216" s="95">
        <v>8.4499999999999993</v>
      </c>
      <c r="K216" s="89">
        <v>5.71</v>
      </c>
      <c r="L216" s="91">
        <v>0.9592857142857143</v>
      </c>
      <c r="M216" s="89" t="s">
        <v>1773</v>
      </c>
    </row>
    <row r="217" spans="1:13" s="92" customFormat="1" x14ac:dyDescent="0.3">
      <c r="A217" s="88">
        <v>36</v>
      </c>
      <c r="B217" s="88" t="s">
        <v>2185</v>
      </c>
      <c r="C217" s="89" t="s">
        <v>12</v>
      </c>
      <c r="D217" s="90" t="s">
        <v>948</v>
      </c>
      <c r="E217" s="88" t="s">
        <v>993</v>
      </c>
      <c r="F217" s="89" t="s">
        <v>350</v>
      </c>
      <c r="G217" s="89" t="s">
        <v>25</v>
      </c>
      <c r="H217" s="89" t="s">
        <v>25</v>
      </c>
      <c r="I217" s="89" t="s">
        <v>28</v>
      </c>
      <c r="J217" s="95">
        <v>8.4499999999999993</v>
      </c>
      <c r="K217" s="89">
        <v>5.99</v>
      </c>
      <c r="L217" s="91">
        <v>1.28</v>
      </c>
      <c r="M217" s="89" t="s">
        <v>1774</v>
      </c>
    </row>
    <row r="218" spans="1:13" s="92" customFormat="1" x14ac:dyDescent="0.3">
      <c r="A218" s="88">
        <v>36</v>
      </c>
      <c r="B218" s="88" t="s">
        <v>2185</v>
      </c>
      <c r="C218" s="89" t="s">
        <v>12</v>
      </c>
      <c r="D218" s="90" t="s">
        <v>948</v>
      </c>
      <c r="E218" s="88" t="s">
        <v>75</v>
      </c>
      <c r="F218" s="89" t="s">
        <v>263</v>
      </c>
      <c r="G218" s="89" t="s">
        <v>25</v>
      </c>
      <c r="H218" s="89" t="s">
        <v>25</v>
      </c>
      <c r="I218" s="89" t="s">
        <v>28</v>
      </c>
      <c r="J218" s="95">
        <v>8.4499999999999993</v>
      </c>
      <c r="K218" s="89">
        <v>5.98</v>
      </c>
      <c r="L218" s="91">
        <v>1.4600000000000002</v>
      </c>
      <c r="M218" s="89" t="s">
        <v>1775</v>
      </c>
    </row>
    <row r="219" spans="1:13" s="92" customFormat="1" x14ac:dyDescent="0.3">
      <c r="A219" s="88">
        <v>36</v>
      </c>
      <c r="B219" s="88" t="s">
        <v>2185</v>
      </c>
      <c r="C219" s="89" t="s">
        <v>12</v>
      </c>
      <c r="D219" s="90" t="s">
        <v>948</v>
      </c>
      <c r="E219" s="88" t="s">
        <v>189</v>
      </c>
      <c r="F219" s="89" t="s">
        <v>331</v>
      </c>
      <c r="G219" s="89" t="s">
        <v>25</v>
      </c>
      <c r="H219" s="89" t="s">
        <v>25</v>
      </c>
      <c r="I219" s="89" t="s">
        <v>28</v>
      </c>
      <c r="J219" s="95">
        <v>8.4499999999999993</v>
      </c>
      <c r="K219" s="89"/>
      <c r="L219" s="91">
        <v>1.93</v>
      </c>
      <c r="M219" s="89" t="s">
        <v>1776</v>
      </c>
    </row>
    <row r="220" spans="1:13" s="92" customFormat="1" x14ac:dyDescent="0.3">
      <c r="A220" s="88">
        <v>36</v>
      </c>
      <c r="B220" s="88" t="s">
        <v>2185</v>
      </c>
      <c r="C220" s="89" t="s">
        <v>12</v>
      </c>
      <c r="D220" s="90" t="s">
        <v>948</v>
      </c>
      <c r="E220" s="88" t="s">
        <v>1088</v>
      </c>
      <c r="F220" s="89" t="s">
        <v>376</v>
      </c>
      <c r="G220" s="89" t="s">
        <v>25</v>
      </c>
      <c r="H220" s="89" t="s">
        <v>25</v>
      </c>
      <c r="I220" s="89" t="s">
        <v>28</v>
      </c>
      <c r="J220" s="95">
        <v>8.4499999999999993</v>
      </c>
      <c r="K220" s="89">
        <v>6</v>
      </c>
      <c r="L220" s="91">
        <v>2.25</v>
      </c>
      <c r="M220" s="89" t="s">
        <v>1777</v>
      </c>
    </row>
    <row r="221" spans="1:13" s="92" customFormat="1" x14ac:dyDescent="0.3">
      <c r="A221" s="88">
        <v>36</v>
      </c>
      <c r="B221" s="88" t="s">
        <v>2185</v>
      </c>
      <c r="C221" s="89" t="s">
        <v>12</v>
      </c>
      <c r="D221" s="90" t="s">
        <v>948</v>
      </c>
      <c r="E221" s="88" t="s">
        <v>1089</v>
      </c>
      <c r="F221" s="89" t="s">
        <v>327</v>
      </c>
      <c r="G221" s="89" t="s">
        <v>25</v>
      </c>
      <c r="H221" s="89" t="s">
        <v>25</v>
      </c>
      <c r="I221" s="89" t="s">
        <v>25</v>
      </c>
      <c r="J221" s="95">
        <v>8.4499999999999993</v>
      </c>
      <c r="K221" s="89">
        <v>8.4</v>
      </c>
      <c r="L221" s="91">
        <v>3.28</v>
      </c>
      <c r="M221" s="89"/>
    </row>
    <row r="222" spans="1:13" s="92" customFormat="1" x14ac:dyDescent="0.3">
      <c r="A222" s="88">
        <v>36</v>
      </c>
      <c r="B222" s="88" t="s">
        <v>2185</v>
      </c>
      <c r="C222" s="89" t="s">
        <v>12</v>
      </c>
      <c r="D222" s="90" t="s">
        <v>948</v>
      </c>
      <c r="E222" s="88" t="s">
        <v>961</v>
      </c>
      <c r="F222" s="89" t="s">
        <v>497</v>
      </c>
      <c r="G222" s="89" t="s">
        <v>28</v>
      </c>
      <c r="H222" s="89" t="s">
        <v>28</v>
      </c>
      <c r="I222" s="89" t="s">
        <v>25</v>
      </c>
      <c r="J222" s="95">
        <v>8.4499999999999993</v>
      </c>
      <c r="K222" s="89">
        <v>8.4499999999999993</v>
      </c>
      <c r="L222" s="91">
        <v>8.4290000000000003</v>
      </c>
      <c r="M222" s="89"/>
    </row>
    <row r="223" spans="1:13" s="120" customFormat="1" x14ac:dyDescent="0.3">
      <c r="A223" s="116">
        <v>37</v>
      </c>
      <c r="B223" s="116" t="s">
        <v>907</v>
      </c>
      <c r="C223" s="102" t="s">
        <v>12</v>
      </c>
      <c r="D223" s="117" t="s">
        <v>933</v>
      </c>
      <c r="E223" s="116" t="s">
        <v>23</v>
      </c>
      <c r="F223" s="102" t="s">
        <v>267</v>
      </c>
      <c r="G223" s="102" t="s">
        <v>25</v>
      </c>
      <c r="H223" s="102" t="s">
        <v>25</v>
      </c>
      <c r="I223" s="102" t="s">
        <v>28</v>
      </c>
      <c r="J223" s="118">
        <v>66.287899999999993</v>
      </c>
      <c r="K223" s="102">
        <v>31.43</v>
      </c>
      <c r="L223" s="119">
        <v>1.5999999999999999</v>
      </c>
      <c r="M223" s="102" t="s">
        <v>1778</v>
      </c>
    </row>
    <row r="224" spans="1:13" s="120" customFormat="1" x14ac:dyDescent="0.3">
      <c r="A224" s="116">
        <v>37</v>
      </c>
      <c r="B224" s="116" t="s">
        <v>907</v>
      </c>
      <c r="C224" s="102" t="s">
        <v>12</v>
      </c>
      <c r="D224" s="117" t="s">
        <v>933</v>
      </c>
      <c r="E224" s="116" t="s">
        <v>1090</v>
      </c>
      <c r="F224" s="102" t="s">
        <v>1557</v>
      </c>
      <c r="G224" s="102" t="s">
        <v>25</v>
      </c>
      <c r="H224" s="102" t="s">
        <v>25</v>
      </c>
      <c r="I224" s="102" t="s">
        <v>28</v>
      </c>
      <c r="J224" s="118">
        <v>66.287899999999993</v>
      </c>
      <c r="K224" s="102"/>
      <c r="L224" s="119">
        <v>1.9642857142857142</v>
      </c>
      <c r="M224" s="102" t="s">
        <v>1779</v>
      </c>
    </row>
    <row r="225" spans="1:13" s="120" customFormat="1" x14ac:dyDescent="0.3">
      <c r="A225" s="116">
        <v>37</v>
      </c>
      <c r="B225" s="116" t="s">
        <v>907</v>
      </c>
      <c r="C225" s="102" t="s">
        <v>12</v>
      </c>
      <c r="D225" s="117" t="s">
        <v>933</v>
      </c>
      <c r="E225" s="116" t="s">
        <v>43</v>
      </c>
      <c r="F225" s="102" t="s">
        <v>408</v>
      </c>
      <c r="G225" s="102" t="s">
        <v>25</v>
      </c>
      <c r="H225" s="102" t="s">
        <v>25</v>
      </c>
      <c r="I225" s="102" t="s">
        <v>28</v>
      </c>
      <c r="J225" s="118">
        <v>66.287899999999993</v>
      </c>
      <c r="K225" s="102"/>
      <c r="L225" s="119">
        <v>7.15</v>
      </c>
      <c r="M225" s="102" t="s">
        <v>1780</v>
      </c>
    </row>
    <row r="226" spans="1:13" s="120" customFormat="1" ht="33" x14ac:dyDescent="0.3">
      <c r="A226" s="116">
        <v>37</v>
      </c>
      <c r="B226" s="116" t="s">
        <v>907</v>
      </c>
      <c r="C226" s="102" t="s">
        <v>12</v>
      </c>
      <c r="D226" s="117" t="s">
        <v>933</v>
      </c>
      <c r="E226" s="121" t="s">
        <v>1781</v>
      </c>
      <c r="F226" s="102" t="s">
        <v>376</v>
      </c>
      <c r="G226" s="102" t="s">
        <v>25</v>
      </c>
      <c r="H226" s="102" t="s">
        <v>25</v>
      </c>
      <c r="I226" s="102" t="s">
        <v>25</v>
      </c>
      <c r="J226" s="118">
        <v>66.287899999999993</v>
      </c>
      <c r="K226" s="102"/>
      <c r="L226" s="119">
        <v>8.3930000000000007</v>
      </c>
      <c r="M226" s="102"/>
    </row>
    <row r="227" spans="1:13" s="120" customFormat="1" x14ac:dyDescent="0.3">
      <c r="A227" s="116">
        <v>37</v>
      </c>
      <c r="B227" s="116" t="s">
        <v>907</v>
      </c>
      <c r="C227" s="102" t="s">
        <v>12</v>
      </c>
      <c r="D227" s="117" t="s">
        <v>933</v>
      </c>
      <c r="E227" s="116" t="s">
        <v>1092</v>
      </c>
      <c r="F227" s="102" t="s">
        <v>295</v>
      </c>
      <c r="G227" s="102" t="s">
        <v>28</v>
      </c>
      <c r="H227" s="102" t="s">
        <v>28</v>
      </c>
      <c r="I227" s="102" t="s">
        <v>25</v>
      </c>
      <c r="J227" s="118">
        <v>66.287899999999993</v>
      </c>
      <c r="K227" s="102">
        <v>66.2</v>
      </c>
      <c r="L227" s="119">
        <v>15.356999999999999</v>
      </c>
      <c r="M227" s="102"/>
    </row>
    <row r="228" spans="1:13" s="120" customFormat="1" x14ac:dyDescent="0.3">
      <c r="A228" s="116">
        <v>37</v>
      </c>
      <c r="B228" s="116" t="s">
        <v>907</v>
      </c>
      <c r="C228" s="102" t="s">
        <v>12</v>
      </c>
      <c r="D228" s="117" t="s">
        <v>933</v>
      </c>
      <c r="E228" s="116" t="s">
        <v>964</v>
      </c>
      <c r="F228" s="102" t="s">
        <v>263</v>
      </c>
      <c r="G228" s="102" t="s">
        <v>25</v>
      </c>
      <c r="H228" s="102" t="s">
        <v>25</v>
      </c>
      <c r="I228" s="102" t="s">
        <v>28</v>
      </c>
      <c r="J228" s="118">
        <v>66.287899999999993</v>
      </c>
      <c r="K228" s="102">
        <v>18.5</v>
      </c>
      <c r="L228" s="119">
        <v>4.3928571428571432</v>
      </c>
      <c r="M228" s="102" t="s">
        <v>1782</v>
      </c>
    </row>
    <row r="229" spans="1:13" s="92" customFormat="1" x14ac:dyDescent="0.3">
      <c r="A229" s="88">
        <v>38</v>
      </c>
      <c r="B229" s="88" t="s">
        <v>908</v>
      </c>
      <c r="C229" s="89" t="s">
        <v>12</v>
      </c>
      <c r="D229" s="90" t="s">
        <v>941</v>
      </c>
      <c r="E229" s="88" t="s">
        <v>23</v>
      </c>
      <c r="F229" s="89" t="s">
        <v>267</v>
      </c>
      <c r="G229" s="89" t="s">
        <v>25</v>
      </c>
      <c r="H229" s="89" t="s">
        <v>25</v>
      </c>
      <c r="I229" s="89" t="s">
        <v>28</v>
      </c>
      <c r="J229" s="95">
        <v>4.0892999999999997</v>
      </c>
      <c r="K229" s="89">
        <v>3.9</v>
      </c>
      <c r="L229" s="91">
        <v>0.45</v>
      </c>
      <c r="M229" s="89" t="s">
        <v>1783</v>
      </c>
    </row>
    <row r="230" spans="1:13" s="92" customFormat="1" x14ac:dyDescent="0.3">
      <c r="A230" s="88">
        <v>38</v>
      </c>
      <c r="B230" s="88" t="s">
        <v>908</v>
      </c>
      <c r="C230" s="89" t="s">
        <v>12</v>
      </c>
      <c r="D230" s="90" t="s">
        <v>941</v>
      </c>
      <c r="E230" s="88" t="s">
        <v>67</v>
      </c>
      <c r="F230" s="89" t="s">
        <v>282</v>
      </c>
      <c r="G230" s="89" t="s">
        <v>25</v>
      </c>
      <c r="H230" s="89" t="s">
        <v>25</v>
      </c>
      <c r="I230" s="89" t="s">
        <v>28</v>
      </c>
      <c r="J230" s="95">
        <v>4.0892999999999997</v>
      </c>
      <c r="K230" s="89">
        <v>3.43</v>
      </c>
      <c r="L230" s="91">
        <v>0.79928571428571427</v>
      </c>
      <c r="M230" s="89" t="s">
        <v>1784</v>
      </c>
    </row>
    <row r="231" spans="1:13" s="92" customFormat="1" x14ac:dyDescent="0.3">
      <c r="A231" s="88">
        <v>38</v>
      </c>
      <c r="B231" s="88" t="s">
        <v>908</v>
      </c>
      <c r="C231" s="89" t="s">
        <v>12</v>
      </c>
      <c r="D231" s="90" t="s">
        <v>941</v>
      </c>
      <c r="E231" s="88" t="s">
        <v>174</v>
      </c>
      <c r="F231" s="89" t="s">
        <v>325</v>
      </c>
      <c r="G231" s="89" t="s">
        <v>25</v>
      </c>
      <c r="H231" s="89" t="s">
        <v>25</v>
      </c>
      <c r="I231" s="89" t="s">
        <v>28</v>
      </c>
      <c r="J231" s="95">
        <v>4.0892999999999997</v>
      </c>
      <c r="K231" s="89"/>
      <c r="L231" s="91">
        <v>0.84428571428571431</v>
      </c>
      <c r="M231" s="89" t="s">
        <v>1785</v>
      </c>
    </row>
    <row r="232" spans="1:13" s="92" customFormat="1" x14ac:dyDescent="0.3">
      <c r="A232" s="88">
        <v>38</v>
      </c>
      <c r="B232" s="88" t="s">
        <v>908</v>
      </c>
      <c r="C232" s="89" t="s">
        <v>12</v>
      </c>
      <c r="D232" s="90" t="s">
        <v>941</v>
      </c>
      <c r="E232" s="88" t="s">
        <v>202</v>
      </c>
      <c r="F232" s="89" t="s">
        <v>335</v>
      </c>
      <c r="G232" s="89" t="s">
        <v>25</v>
      </c>
      <c r="H232" s="89" t="s">
        <v>25</v>
      </c>
      <c r="I232" s="89" t="s">
        <v>28</v>
      </c>
      <c r="J232" s="95">
        <v>4.0892999999999997</v>
      </c>
      <c r="K232" s="89"/>
      <c r="L232" s="91">
        <v>0.95</v>
      </c>
      <c r="M232" s="89" t="s">
        <v>1786</v>
      </c>
    </row>
    <row r="233" spans="1:13" s="92" customFormat="1" x14ac:dyDescent="0.3">
      <c r="A233" s="88">
        <v>38</v>
      </c>
      <c r="B233" s="88" t="s">
        <v>908</v>
      </c>
      <c r="C233" s="89" t="s">
        <v>12</v>
      </c>
      <c r="D233" s="90" t="s">
        <v>941</v>
      </c>
      <c r="E233" s="94" t="s">
        <v>1093</v>
      </c>
      <c r="F233" s="89" t="s">
        <v>376</v>
      </c>
      <c r="G233" s="89" t="s">
        <v>25</v>
      </c>
      <c r="H233" s="89" t="s">
        <v>25</v>
      </c>
      <c r="I233" s="89" t="s">
        <v>28</v>
      </c>
      <c r="J233" s="95">
        <v>4.0892999999999997</v>
      </c>
      <c r="K233" s="89"/>
      <c r="L233" s="91">
        <v>0.9642857142857143</v>
      </c>
      <c r="M233" s="89" t="s">
        <v>1787</v>
      </c>
    </row>
    <row r="234" spans="1:13" s="92" customFormat="1" x14ac:dyDescent="0.3">
      <c r="A234" s="88">
        <v>38</v>
      </c>
      <c r="B234" s="88" t="s">
        <v>908</v>
      </c>
      <c r="C234" s="89" t="s">
        <v>12</v>
      </c>
      <c r="D234" s="90" t="s">
        <v>941</v>
      </c>
      <c r="E234" s="88" t="s">
        <v>1094</v>
      </c>
      <c r="F234" s="89" t="s">
        <v>327</v>
      </c>
      <c r="G234" s="89" t="s">
        <v>25</v>
      </c>
      <c r="H234" s="89" t="s">
        <v>25</v>
      </c>
      <c r="I234" s="89" t="s">
        <v>28</v>
      </c>
      <c r="J234" s="95">
        <v>4.0892999999999997</v>
      </c>
      <c r="K234" s="89"/>
      <c r="L234" s="91">
        <v>1.1779999999999999</v>
      </c>
      <c r="M234" s="89" t="s">
        <v>1788</v>
      </c>
    </row>
    <row r="235" spans="1:13" s="92" customFormat="1" ht="33" x14ac:dyDescent="0.3">
      <c r="A235" s="88">
        <v>38</v>
      </c>
      <c r="B235" s="88" t="s">
        <v>908</v>
      </c>
      <c r="C235" s="89" t="s">
        <v>12</v>
      </c>
      <c r="D235" s="90" t="s">
        <v>941</v>
      </c>
      <c r="E235" s="94" t="s">
        <v>1287</v>
      </c>
      <c r="F235" s="89" t="s">
        <v>1383</v>
      </c>
      <c r="G235" s="89" t="s">
        <v>25</v>
      </c>
      <c r="H235" s="89" t="s">
        <v>25</v>
      </c>
      <c r="I235" s="89" t="s">
        <v>25</v>
      </c>
      <c r="J235" s="95">
        <v>4.0892999999999997</v>
      </c>
      <c r="K235" s="89"/>
      <c r="L235" s="91">
        <v>1.23</v>
      </c>
      <c r="M235" s="89"/>
    </row>
    <row r="236" spans="1:13" s="92" customFormat="1" x14ac:dyDescent="0.3">
      <c r="A236" s="88">
        <v>38</v>
      </c>
      <c r="B236" s="88" t="s">
        <v>908</v>
      </c>
      <c r="C236" s="89" t="s">
        <v>12</v>
      </c>
      <c r="D236" s="90" t="s">
        <v>941</v>
      </c>
      <c r="E236" s="88" t="s">
        <v>1095</v>
      </c>
      <c r="F236" s="89" t="s">
        <v>421</v>
      </c>
      <c r="G236" s="89" t="s">
        <v>25</v>
      </c>
      <c r="H236" s="89" t="s">
        <v>25</v>
      </c>
      <c r="I236" s="89" t="s">
        <v>25</v>
      </c>
      <c r="J236" s="95">
        <v>4.0892999999999997</v>
      </c>
      <c r="K236" s="89">
        <v>4.25</v>
      </c>
      <c r="L236" s="91">
        <v>1.329</v>
      </c>
      <c r="M236" s="89"/>
    </row>
    <row r="237" spans="1:13" s="92" customFormat="1" x14ac:dyDescent="0.3">
      <c r="A237" s="88">
        <v>38</v>
      </c>
      <c r="B237" s="88" t="s">
        <v>908</v>
      </c>
      <c r="C237" s="89" t="s">
        <v>12</v>
      </c>
      <c r="D237" s="90" t="s">
        <v>941</v>
      </c>
      <c r="E237" s="88" t="s">
        <v>1061</v>
      </c>
      <c r="F237" s="89" t="s">
        <v>456</v>
      </c>
      <c r="G237" s="89" t="s">
        <v>28</v>
      </c>
      <c r="H237" s="89" t="s">
        <v>28</v>
      </c>
      <c r="I237" s="89" t="s">
        <v>25</v>
      </c>
      <c r="J237" s="95">
        <v>4.0892999999999997</v>
      </c>
      <c r="K237" s="89">
        <v>4.41</v>
      </c>
      <c r="L237" s="91">
        <v>2.83</v>
      </c>
      <c r="M237" s="89"/>
    </row>
    <row r="238" spans="1:13" s="92" customFormat="1" x14ac:dyDescent="0.3">
      <c r="A238" s="88">
        <v>39</v>
      </c>
      <c r="B238" s="88" t="s">
        <v>909</v>
      </c>
      <c r="C238" s="89" t="s">
        <v>12</v>
      </c>
      <c r="D238" s="90" t="s">
        <v>934</v>
      </c>
      <c r="E238" s="88" t="s">
        <v>225</v>
      </c>
      <c r="F238" s="89" t="s">
        <v>341</v>
      </c>
      <c r="G238" s="89" t="s">
        <v>25</v>
      </c>
      <c r="H238" s="89" t="s">
        <v>25</v>
      </c>
      <c r="I238" s="89" t="s">
        <v>28</v>
      </c>
      <c r="J238" s="95">
        <v>0.2</v>
      </c>
      <c r="K238" s="89">
        <v>0.28000000000000003</v>
      </c>
      <c r="L238" s="91">
        <v>7.4099999999999999E-2</v>
      </c>
      <c r="M238" s="89" t="s">
        <v>1789</v>
      </c>
    </row>
    <row r="239" spans="1:13" s="92" customFormat="1" x14ac:dyDescent="0.3">
      <c r="A239" s="88">
        <v>39</v>
      </c>
      <c r="B239" s="88" t="s">
        <v>909</v>
      </c>
      <c r="C239" s="89" t="s">
        <v>12</v>
      </c>
      <c r="D239" s="90" t="s">
        <v>934</v>
      </c>
      <c r="E239" s="88" t="s">
        <v>1096</v>
      </c>
      <c r="F239" s="89" t="s">
        <v>1559</v>
      </c>
      <c r="G239" s="89" t="s">
        <v>25</v>
      </c>
      <c r="H239" s="89" t="s">
        <v>25</v>
      </c>
      <c r="I239" s="89" t="s">
        <v>28</v>
      </c>
      <c r="J239" s="95">
        <v>0.2</v>
      </c>
      <c r="K239" s="89">
        <v>0.01</v>
      </c>
      <c r="L239" s="91">
        <v>7.8700000000000006E-2</v>
      </c>
      <c r="M239" s="89" t="s">
        <v>1790</v>
      </c>
    </row>
    <row r="240" spans="1:13" s="92" customFormat="1" ht="33" x14ac:dyDescent="0.3">
      <c r="A240" s="88">
        <v>39</v>
      </c>
      <c r="B240" s="88" t="s">
        <v>909</v>
      </c>
      <c r="C240" s="89" t="s">
        <v>12</v>
      </c>
      <c r="D240" s="90" t="s">
        <v>934</v>
      </c>
      <c r="E240" s="94" t="s">
        <v>1097</v>
      </c>
      <c r="F240" s="89" t="s">
        <v>304</v>
      </c>
      <c r="G240" s="89" t="s">
        <v>25</v>
      </c>
      <c r="H240" s="89" t="s">
        <v>25</v>
      </c>
      <c r="I240" s="89" t="s">
        <v>28</v>
      </c>
      <c r="J240" s="95">
        <v>0.2</v>
      </c>
      <c r="K240" s="89">
        <v>0.02</v>
      </c>
      <c r="L240" s="91">
        <v>8.1444444444444444E-2</v>
      </c>
      <c r="M240" s="89" t="s">
        <v>1791</v>
      </c>
    </row>
    <row r="241" spans="1:13" s="92" customFormat="1" x14ac:dyDescent="0.3">
      <c r="A241" s="88">
        <v>39</v>
      </c>
      <c r="B241" s="88" t="s">
        <v>909</v>
      </c>
      <c r="C241" s="89" t="s">
        <v>12</v>
      </c>
      <c r="D241" s="90" t="s">
        <v>934</v>
      </c>
      <c r="E241" s="88" t="s">
        <v>93</v>
      </c>
      <c r="F241" s="89" t="s">
        <v>302</v>
      </c>
      <c r="G241" s="89" t="s">
        <v>25</v>
      </c>
      <c r="H241" s="89" t="s">
        <v>25</v>
      </c>
      <c r="I241" s="89" t="s">
        <v>28</v>
      </c>
      <c r="J241" s="95">
        <v>0.2</v>
      </c>
      <c r="K241" s="89"/>
      <c r="L241" s="91">
        <v>8.1699999999999995E-2</v>
      </c>
      <c r="M241" s="89" t="s">
        <v>1792</v>
      </c>
    </row>
    <row r="242" spans="1:13" s="92" customFormat="1" x14ac:dyDescent="0.3">
      <c r="A242" s="88">
        <v>39</v>
      </c>
      <c r="B242" s="88" t="s">
        <v>909</v>
      </c>
      <c r="C242" s="89" t="s">
        <v>12</v>
      </c>
      <c r="D242" s="90" t="s">
        <v>934</v>
      </c>
      <c r="E242" s="88" t="s">
        <v>1098</v>
      </c>
      <c r="F242" s="89" t="s">
        <v>1562</v>
      </c>
      <c r="G242" s="89" t="s">
        <v>25</v>
      </c>
      <c r="H242" s="89" t="s">
        <v>25</v>
      </c>
      <c r="I242" s="89" t="s">
        <v>25</v>
      </c>
      <c r="J242" s="95">
        <v>0.2</v>
      </c>
      <c r="K242" s="89"/>
      <c r="L242" s="91">
        <v>8.3000000000000004E-2</v>
      </c>
      <c r="M242" s="89"/>
    </row>
    <row r="243" spans="1:13" s="92" customFormat="1" x14ac:dyDescent="0.3">
      <c r="A243" s="88">
        <v>39</v>
      </c>
      <c r="B243" s="88" t="s">
        <v>909</v>
      </c>
      <c r="C243" s="89" t="s">
        <v>12</v>
      </c>
      <c r="D243" s="90" t="s">
        <v>934</v>
      </c>
      <c r="E243" s="88" t="s">
        <v>1099</v>
      </c>
      <c r="F243" s="89" t="s">
        <v>1564</v>
      </c>
      <c r="G243" s="89" t="s">
        <v>25</v>
      </c>
      <c r="H243" s="89" t="s">
        <v>25</v>
      </c>
      <c r="I243" s="89" t="s">
        <v>25</v>
      </c>
      <c r="J243" s="95">
        <v>0.2</v>
      </c>
      <c r="K243" s="89">
        <v>0.01</v>
      </c>
      <c r="L243" s="91">
        <v>8.5999999999999993E-2</v>
      </c>
      <c r="M243" s="89"/>
    </row>
    <row r="244" spans="1:13" s="92" customFormat="1" x14ac:dyDescent="0.3">
      <c r="A244" s="88">
        <v>40</v>
      </c>
      <c r="B244" s="88" t="s">
        <v>910</v>
      </c>
      <c r="C244" s="89" t="s">
        <v>12</v>
      </c>
      <c r="D244" s="90" t="s">
        <v>935</v>
      </c>
      <c r="E244" s="88" t="s">
        <v>223</v>
      </c>
      <c r="F244" s="89" t="s">
        <v>340</v>
      </c>
      <c r="G244" s="89" t="s">
        <v>25</v>
      </c>
      <c r="H244" s="89" t="s">
        <v>25</v>
      </c>
      <c r="I244" s="89" t="s">
        <v>28</v>
      </c>
      <c r="J244" s="95">
        <v>3.09</v>
      </c>
      <c r="K244" s="89">
        <v>3.68</v>
      </c>
      <c r="L244" s="91">
        <v>2.4656250000000002</v>
      </c>
      <c r="M244" s="89" t="s">
        <v>1793</v>
      </c>
    </row>
    <row r="245" spans="1:13" s="92" customFormat="1" x14ac:dyDescent="0.3">
      <c r="A245" s="88">
        <v>40</v>
      </c>
      <c r="B245" s="88" t="s">
        <v>910</v>
      </c>
      <c r="C245" s="89" t="s">
        <v>12</v>
      </c>
      <c r="D245" s="90" t="s">
        <v>935</v>
      </c>
      <c r="E245" s="88" t="s">
        <v>109</v>
      </c>
      <c r="F245" s="89" t="s">
        <v>408</v>
      </c>
      <c r="G245" s="89" t="s">
        <v>25</v>
      </c>
      <c r="H245" s="89" t="s">
        <v>25</v>
      </c>
      <c r="I245" s="89" t="s">
        <v>28</v>
      </c>
      <c r="J245" s="95">
        <v>3.09</v>
      </c>
      <c r="K245" s="89">
        <v>3.71</v>
      </c>
      <c r="L245" s="91">
        <v>2.5692857142857144</v>
      </c>
      <c r="M245" s="89" t="s">
        <v>1794</v>
      </c>
    </row>
    <row r="246" spans="1:13" s="92" customFormat="1" x14ac:dyDescent="0.3">
      <c r="A246" s="88">
        <v>40</v>
      </c>
      <c r="B246" s="88" t="s">
        <v>910</v>
      </c>
      <c r="C246" s="89" t="s">
        <v>12</v>
      </c>
      <c r="D246" s="90" t="s">
        <v>935</v>
      </c>
      <c r="E246" s="88" t="s">
        <v>1065</v>
      </c>
      <c r="F246" s="89" t="s">
        <v>535</v>
      </c>
      <c r="G246" s="89" t="s">
        <v>28</v>
      </c>
      <c r="H246" s="89" t="s">
        <v>28</v>
      </c>
      <c r="I246" s="89" t="s">
        <v>25</v>
      </c>
      <c r="J246" s="95">
        <v>3.09</v>
      </c>
      <c r="K246" s="89">
        <v>9.07</v>
      </c>
      <c r="L246" s="91">
        <v>8.5890000000000004</v>
      </c>
      <c r="M246" s="89"/>
    </row>
    <row r="247" spans="1:13" s="92" customFormat="1" x14ac:dyDescent="0.3">
      <c r="A247" s="88">
        <v>41</v>
      </c>
      <c r="B247" s="88" t="s">
        <v>911</v>
      </c>
      <c r="C247" s="89" t="s">
        <v>12</v>
      </c>
      <c r="D247" s="90" t="s">
        <v>934</v>
      </c>
      <c r="E247" s="88" t="s">
        <v>1100</v>
      </c>
      <c r="F247" s="89" t="s">
        <v>1566</v>
      </c>
      <c r="G247" s="89" t="s">
        <v>25</v>
      </c>
      <c r="H247" s="89" t="s">
        <v>25</v>
      </c>
      <c r="I247" s="89" t="s">
        <v>28</v>
      </c>
      <c r="J247" s="95">
        <v>0.51249999999999996</v>
      </c>
      <c r="K247" s="89">
        <v>0.81</v>
      </c>
      <c r="L247" s="91">
        <v>7.8E-2</v>
      </c>
      <c r="M247" s="89" t="s">
        <v>1795</v>
      </c>
    </row>
    <row r="248" spans="1:13" s="92" customFormat="1" x14ac:dyDescent="0.3">
      <c r="A248" s="88">
        <v>41</v>
      </c>
      <c r="B248" s="88" t="s">
        <v>911</v>
      </c>
      <c r="C248" s="89" t="s">
        <v>12</v>
      </c>
      <c r="D248" s="90" t="s">
        <v>935</v>
      </c>
      <c r="E248" s="88" t="s">
        <v>1101</v>
      </c>
      <c r="F248" s="89" t="s">
        <v>1568</v>
      </c>
      <c r="G248" s="89" t="s">
        <v>25</v>
      </c>
      <c r="H248" s="89" t="s">
        <v>25</v>
      </c>
      <c r="I248" s="89" t="s">
        <v>25</v>
      </c>
      <c r="J248" s="95">
        <v>0.51249999999999996</v>
      </c>
      <c r="K248" s="89"/>
      <c r="L248" s="91">
        <v>7.8E-2</v>
      </c>
      <c r="M248" s="89"/>
    </row>
    <row r="249" spans="1:13" s="92" customFormat="1" x14ac:dyDescent="0.3">
      <c r="A249" s="88">
        <v>41</v>
      </c>
      <c r="B249" s="88" t="s">
        <v>911</v>
      </c>
      <c r="C249" s="89" t="s">
        <v>12</v>
      </c>
      <c r="D249" s="90" t="s">
        <v>934</v>
      </c>
      <c r="E249" s="88" t="s">
        <v>1102</v>
      </c>
      <c r="F249" s="89" t="s">
        <v>1570</v>
      </c>
      <c r="G249" s="89" t="s">
        <v>25</v>
      </c>
      <c r="H249" s="89" t="s">
        <v>25</v>
      </c>
      <c r="I249" s="89" t="s">
        <v>28</v>
      </c>
      <c r="J249" s="95">
        <v>0.51249999999999996</v>
      </c>
      <c r="K249" s="89">
        <v>1.3</v>
      </c>
      <c r="L249" s="91">
        <v>0.11944444444444444</v>
      </c>
      <c r="M249" s="89" t="s">
        <v>1796</v>
      </c>
    </row>
    <row r="250" spans="1:13" s="92" customFormat="1" x14ac:dyDescent="0.3">
      <c r="A250" s="88">
        <v>41</v>
      </c>
      <c r="B250" s="88" t="s">
        <v>911</v>
      </c>
      <c r="C250" s="89" t="s">
        <v>12</v>
      </c>
      <c r="D250" s="90" t="s">
        <v>934</v>
      </c>
      <c r="E250" s="88" t="s">
        <v>1103</v>
      </c>
      <c r="F250" s="89" t="s">
        <v>514</v>
      </c>
      <c r="G250" s="89" t="s">
        <v>25</v>
      </c>
      <c r="H250" s="89" t="s">
        <v>25</v>
      </c>
      <c r="I250" s="89" t="s">
        <v>28</v>
      </c>
      <c r="J250" s="95">
        <v>0.51249999999999996</v>
      </c>
      <c r="K250" s="89"/>
      <c r="L250" s="91">
        <v>0.12291666666666667</v>
      </c>
      <c r="M250" s="89" t="s">
        <v>1797</v>
      </c>
    </row>
    <row r="251" spans="1:13" s="92" customFormat="1" x14ac:dyDescent="0.3">
      <c r="A251" s="88">
        <v>41</v>
      </c>
      <c r="B251" s="88" t="s">
        <v>911</v>
      </c>
      <c r="C251" s="89" t="s">
        <v>12</v>
      </c>
      <c r="D251" s="90" t="s">
        <v>934</v>
      </c>
      <c r="E251" s="88" t="s">
        <v>107</v>
      </c>
      <c r="F251" s="89" t="s">
        <v>376</v>
      </c>
      <c r="G251" s="89" t="s">
        <v>25</v>
      </c>
      <c r="H251" s="89" t="s">
        <v>25</v>
      </c>
      <c r="I251" s="89" t="s">
        <v>28</v>
      </c>
      <c r="J251" s="95">
        <v>0.51249999999999996</v>
      </c>
      <c r="K251" s="89"/>
      <c r="L251" s="91">
        <v>0.17666666666666667</v>
      </c>
      <c r="M251" s="89" t="s">
        <v>1798</v>
      </c>
    </row>
    <row r="252" spans="1:13" s="92" customFormat="1" x14ac:dyDescent="0.3">
      <c r="A252" s="88">
        <v>41</v>
      </c>
      <c r="B252" s="88" t="s">
        <v>911</v>
      </c>
      <c r="C252" s="89" t="s">
        <v>12</v>
      </c>
      <c r="D252" s="90" t="s">
        <v>934</v>
      </c>
      <c r="E252" s="88" t="s">
        <v>1069</v>
      </c>
      <c r="F252" s="89" t="s">
        <v>1398</v>
      </c>
      <c r="G252" s="89" t="s">
        <v>25</v>
      </c>
      <c r="H252" s="89" t="s">
        <v>25</v>
      </c>
      <c r="I252" s="89" t="s">
        <v>28</v>
      </c>
      <c r="J252" s="95">
        <v>0.51249999999999996</v>
      </c>
      <c r="K252" s="89">
        <v>0.76</v>
      </c>
      <c r="L252" s="91">
        <v>0.2225</v>
      </c>
      <c r="M252" s="89" t="s">
        <v>1799</v>
      </c>
    </row>
    <row r="253" spans="1:13" s="92" customFormat="1" x14ac:dyDescent="0.3">
      <c r="A253" s="88">
        <v>41</v>
      </c>
      <c r="B253" s="88" t="s">
        <v>911</v>
      </c>
      <c r="C253" s="89" t="s">
        <v>12</v>
      </c>
      <c r="D253" s="90" t="s">
        <v>934</v>
      </c>
      <c r="E253" s="88" t="s">
        <v>252</v>
      </c>
      <c r="F253" s="89" t="s">
        <v>347</v>
      </c>
      <c r="G253" s="89" t="s">
        <v>25</v>
      </c>
      <c r="H253" s="89" t="s">
        <v>25</v>
      </c>
      <c r="I253" s="89" t="s">
        <v>25</v>
      </c>
      <c r="J253" s="95">
        <v>0.51249999999999996</v>
      </c>
      <c r="K253" s="89">
        <v>0.69</v>
      </c>
      <c r="L253" s="91">
        <v>0.33300000000000002</v>
      </c>
      <c r="M253" s="89"/>
    </row>
    <row r="254" spans="1:13" s="92" customFormat="1" x14ac:dyDescent="0.3">
      <c r="A254" s="88">
        <v>41</v>
      </c>
      <c r="B254" s="88" t="s">
        <v>911</v>
      </c>
      <c r="C254" s="89" t="s">
        <v>12</v>
      </c>
      <c r="D254" s="90" t="s">
        <v>934</v>
      </c>
      <c r="E254" s="88" t="s">
        <v>1104</v>
      </c>
      <c r="F254" s="89" t="s">
        <v>348</v>
      </c>
      <c r="G254" s="89" t="s">
        <v>28</v>
      </c>
      <c r="H254" s="89" t="s">
        <v>28</v>
      </c>
      <c r="I254" s="89" t="s">
        <v>25</v>
      </c>
      <c r="J254" s="95">
        <v>0.51249999999999996</v>
      </c>
      <c r="K254" s="89">
        <v>3.67</v>
      </c>
      <c r="L254" s="91">
        <v>3.254</v>
      </c>
      <c r="M254" s="89"/>
    </row>
    <row r="255" spans="1:13" s="92" customFormat="1" x14ac:dyDescent="0.3">
      <c r="A255" s="88">
        <v>42</v>
      </c>
      <c r="B255" s="88" t="s">
        <v>912</v>
      </c>
      <c r="C255" s="89" t="s">
        <v>17</v>
      </c>
      <c r="D255" s="90" t="s">
        <v>939</v>
      </c>
      <c r="E255" s="88" t="s">
        <v>510</v>
      </c>
      <c r="F255" s="89" t="s">
        <v>509</v>
      </c>
      <c r="G255" s="89" t="s">
        <v>25</v>
      </c>
      <c r="H255" s="89" t="s">
        <v>25</v>
      </c>
      <c r="I255" s="89" t="s">
        <v>28</v>
      </c>
      <c r="J255" s="95">
        <v>0.43209999999999998</v>
      </c>
      <c r="K255" s="89">
        <v>2.39</v>
      </c>
      <c r="L255" s="91">
        <v>0.23119999999999999</v>
      </c>
      <c r="M255" s="89" t="s">
        <v>1800</v>
      </c>
    </row>
    <row r="256" spans="1:13" s="92" customFormat="1" x14ac:dyDescent="0.3">
      <c r="A256" s="88">
        <v>42</v>
      </c>
      <c r="B256" s="88" t="s">
        <v>912</v>
      </c>
      <c r="C256" s="89" t="s">
        <v>28</v>
      </c>
      <c r="D256" s="90" t="s">
        <v>949</v>
      </c>
      <c r="E256" s="88" t="s">
        <v>1105</v>
      </c>
      <c r="F256" s="89" t="s">
        <v>1574</v>
      </c>
      <c r="G256" s="89" t="s">
        <v>25</v>
      </c>
      <c r="H256" s="89" t="s">
        <v>25</v>
      </c>
      <c r="I256" s="89" t="s">
        <v>28</v>
      </c>
      <c r="J256" s="95">
        <v>0.73460000000000003</v>
      </c>
      <c r="K256" s="89"/>
      <c r="L256" s="91">
        <v>0.17428571428571429</v>
      </c>
      <c r="M256" s="89" t="s">
        <v>1801</v>
      </c>
    </row>
    <row r="257" spans="1:13" s="92" customFormat="1" x14ac:dyDescent="0.3">
      <c r="A257" s="88">
        <v>42</v>
      </c>
      <c r="B257" s="88" t="s">
        <v>912</v>
      </c>
      <c r="C257" s="89" t="s">
        <v>28</v>
      </c>
      <c r="D257" s="90" t="s">
        <v>949</v>
      </c>
      <c r="E257" s="88" t="s">
        <v>202</v>
      </c>
      <c r="F257" s="89" t="s">
        <v>335</v>
      </c>
      <c r="G257" s="89" t="s">
        <v>25</v>
      </c>
      <c r="H257" s="89" t="s">
        <v>25</v>
      </c>
      <c r="I257" s="89" t="s">
        <v>28</v>
      </c>
      <c r="J257" s="95">
        <v>0.73460000000000003</v>
      </c>
      <c r="K257" s="89">
        <v>1.75</v>
      </c>
      <c r="L257" s="91">
        <v>0.20833333333333334</v>
      </c>
      <c r="M257" s="89" t="s">
        <v>1802</v>
      </c>
    </row>
    <row r="258" spans="1:13" s="92" customFormat="1" x14ac:dyDescent="0.3">
      <c r="A258" s="88">
        <v>42</v>
      </c>
      <c r="B258" s="88" t="s">
        <v>912</v>
      </c>
      <c r="C258" s="89" t="s">
        <v>28</v>
      </c>
      <c r="D258" s="90" t="s">
        <v>949</v>
      </c>
      <c r="E258" s="88" t="s">
        <v>65</v>
      </c>
      <c r="F258" s="89" t="s">
        <v>281</v>
      </c>
      <c r="G258" s="89" t="s">
        <v>25</v>
      </c>
      <c r="H258" s="89" t="s">
        <v>25</v>
      </c>
      <c r="I258" s="89" t="s">
        <v>28</v>
      </c>
      <c r="J258" s="95">
        <v>0.73460000000000003</v>
      </c>
      <c r="K258" s="89">
        <v>4.41</v>
      </c>
      <c r="L258" s="91">
        <v>0.21892857142857142</v>
      </c>
      <c r="M258" s="89" t="s">
        <v>1803</v>
      </c>
    </row>
    <row r="259" spans="1:13" s="92" customFormat="1" x14ac:dyDescent="0.3">
      <c r="A259" s="88">
        <v>42</v>
      </c>
      <c r="B259" s="88" t="s">
        <v>912</v>
      </c>
      <c r="C259" s="89" t="s">
        <v>28</v>
      </c>
      <c r="D259" s="90" t="s">
        <v>949</v>
      </c>
      <c r="E259" s="88" t="s">
        <v>1106</v>
      </c>
      <c r="F259" s="89" t="s">
        <v>1420</v>
      </c>
      <c r="G259" s="89" t="s">
        <v>25</v>
      </c>
      <c r="H259" s="89" t="s">
        <v>25</v>
      </c>
      <c r="I259" s="89" t="s">
        <v>25</v>
      </c>
      <c r="J259" s="95">
        <v>0.73460000000000003</v>
      </c>
      <c r="K259" s="89">
        <v>4.08</v>
      </c>
      <c r="L259" s="91">
        <v>0.35299999999999998</v>
      </c>
      <c r="M259" s="89"/>
    </row>
    <row r="260" spans="1:13" s="92" customFormat="1" x14ac:dyDescent="0.3">
      <c r="A260" s="88">
        <v>42</v>
      </c>
      <c r="B260" s="88" t="s">
        <v>912</v>
      </c>
      <c r="C260" s="89" t="s">
        <v>28</v>
      </c>
      <c r="D260" s="90" t="s">
        <v>949</v>
      </c>
      <c r="E260" s="88" t="s">
        <v>1061</v>
      </c>
      <c r="F260" s="89" t="s">
        <v>456</v>
      </c>
      <c r="G260" s="89" t="s">
        <v>28</v>
      </c>
      <c r="H260" s="89" t="s">
        <v>28</v>
      </c>
      <c r="I260" s="89" t="s">
        <v>25</v>
      </c>
      <c r="J260" s="95">
        <v>0.73460000000000003</v>
      </c>
      <c r="K260" s="89">
        <v>5.43</v>
      </c>
      <c r="L260" s="91">
        <v>0.73</v>
      </c>
      <c r="M260" s="89"/>
    </row>
    <row r="261" spans="1:13" s="92" customFormat="1" x14ac:dyDescent="0.3">
      <c r="A261" s="88">
        <v>42</v>
      </c>
      <c r="B261" s="88" t="s">
        <v>912</v>
      </c>
      <c r="C261" s="89" t="s">
        <v>28</v>
      </c>
      <c r="D261" s="90" t="s">
        <v>949</v>
      </c>
      <c r="E261" s="88" t="s">
        <v>1107</v>
      </c>
      <c r="F261" s="89" t="s">
        <v>1576</v>
      </c>
      <c r="G261" s="89" t="s">
        <v>25</v>
      </c>
      <c r="H261" s="89" t="s">
        <v>25</v>
      </c>
      <c r="I261" s="89" t="s">
        <v>28</v>
      </c>
      <c r="J261" s="95">
        <v>0.73460000000000003</v>
      </c>
      <c r="K261" s="89">
        <v>0.74</v>
      </c>
      <c r="L261" s="91">
        <v>0.23972222222222225</v>
      </c>
      <c r="M261" s="89" t="s">
        <v>1804</v>
      </c>
    </row>
    <row r="262" spans="1:13" s="92" customFormat="1" x14ac:dyDescent="0.3">
      <c r="A262" s="88">
        <v>43</v>
      </c>
      <c r="B262" s="88" t="s">
        <v>913</v>
      </c>
      <c r="C262" s="89" t="s">
        <v>12</v>
      </c>
      <c r="D262" s="90" t="s">
        <v>932</v>
      </c>
      <c r="E262" s="88" t="s">
        <v>109</v>
      </c>
      <c r="F262" s="89" t="s">
        <v>408</v>
      </c>
      <c r="G262" s="89" t="s">
        <v>25</v>
      </c>
      <c r="H262" s="89" t="s">
        <v>25</v>
      </c>
      <c r="I262" s="89" t="s">
        <v>28</v>
      </c>
      <c r="J262" s="95">
        <v>71.756699999999995</v>
      </c>
      <c r="K262" s="89"/>
      <c r="L262" s="91">
        <v>29.833333333333332</v>
      </c>
      <c r="M262" s="89" t="s">
        <v>1805</v>
      </c>
    </row>
    <row r="263" spans="1:13" s="92" customFormat="1" x14ac:dyDescent="0.3">
      <c r="A263" s="88">
        <v>43</v>
      </c>
      <c r="B263" s="88" t="s">
        <v>913</v>
      </c>
      <c r="C263" s="89" t="s">
        <v>12</v>
      </c>
      <c r="D263" s="90" t="s">
        <v>932</v>
      </c>
      <c r="E263" s="94" t="s">
        <v>1108</v>
      </c>
      <c r="F263" s="89" t="s">
        <v>1578</v>
      </c>
      <c r="G263" s="89" t="s">
        <v>25</v>
      </c>
      <c r="H263" s="89" t="s">
        <v>25</v>
      </c>
      <c r="I263" s="89" t="s">
        <v>28</v>
      </c>
      <c r="J263" s="95">
        <v>71.756699999999995</v>
      </c>
      <c r="K263" s="89"/>
      <c r="L263" s="91">
        <v>33.69</v>
      </c>
      <c r="M263" s="89" t="s">
        <v>1806</v>
      </c>
    </row>
    <row r="264" spans="1:13" s="92" customFormat="1" x14ac:dyDescent="0.3">
      <c r="A264" s="88">
        <v>43</v>
      </c>
      <c r="B264" s="88" t="s">
        <v>913</v>
      </c>
      <c r="C264" s="89" t="s">
        <v>12</v>
      </c>
      <c r="D264" s="90" t="s">
        <v>932</v>
      </c>
      <c r="E264" s="88" t="s">
        <v>1630</v>
      </c>
      <c r="F264" s="89" t="s">
        <v>1630</v>
      </c>
      <c r="G264" s="110" t="s">
        <v>17</v>
      </c>
      <c r="H264" s="89" t="s">
        <v>17</v>
      </c>
      <c r="I264" s="89" t="s">
        <v>25</v>
      </c>
      <c r="J264" s="95">
        <v>71.756699999999995</v>
      </c>
      <c r="K264" s="89">
        <v>71.209999999999994</v>
      </c>
      <c r="L264" s="91">
        <v>62.667000000000002</v>
      </c>
      <c r="M264" s="89"/>
    </row>
    <row r="265" spans="1:13" s="92" customFormat="1" x14ac:dyDescent="0.3">
      <c r="A265" s="104">
        <v>43</v>
      </c>
      <c r="B265" s="104" t="s">
        <v>913</v>
      </c>
      <c r="C265" s="103" t="s">
        <v>12</v>
      </c>
      <c r="D265" s="105" t="s">
        <v>932</v>
      </c>
      <c r="E265" s="104" t="s">
        <v>1110</v>
      </c>
      <c r="F265" s="103" t="s">
        <v>1581</v>
      </c>
      <c r="G265" s="103" t="s">
        <v>25</v>
      </c>
      <c r="H265" s="103" t="s">
        <v>25</v>
      </c>
      <c r="I265" s="103" t="s">
        <v>25</v>
      </c>
      <c r="J265" s="106">
        <v>71.756699999999995</v>
      </c>
      <c r="K265" s="103"/>
      <c r="L265" s="107">
        <v>99999</v>
      </c>
      <c r="M265" s="89"/>
    </row>
    <row r="266" spans="1:13" s="92" customFormat="1" ht="33" x14ac:dyDescent="0.3">
      <c r="A266" s="88">
        <v>44</v>
      </c>
      <c r="B266" s="88" t="s">
        <v>914</v>
      </c>
      <c r="C266" s="89" t="s">
        <v>12</v>
      </c>
      <c r="D266" s="90" t="s">
        <v>951</v>
      </c>
      <c r="E266" s="88" t="s">
        <v>1111</v>
      </c>
      <c r="F266" s="89" t="s">
        <v>362</v>
      </c>
      <c r="G266" s="89" t="s">
        <v>25</v>
      </c>
      <c r="H266" s="89" t="s">
        <v>25</v>
      </c>
      <c r="I266" s="89" t="s">
        <v>28</v>
      </c>
      <c r="J266" s="95">
        <v>7.0880000000000001</v>
      </c>
      <c r="K266" s="89">
        <v>6.5</v>
      </c>
      <c r="L266" s="91">
        <v>2.544</v>
      </c>
      <c r="M266" s="93" t="s">
        <v>1807</v>
      </c>
    </row>
    <row r="267" spans="1:13" s="92" customFormat="1" x14ac:dyDescent="0.3">
      <c r="A267" s="88">
        <v>44</v>
      </c>
      <c r="B267" s="88" t="s">
        <v>914</v>
      </c>
      <c r="C267" s="89" t="s">
        <v>12</v>
      </c>
      <c r="D267" s="90" t="s">
        <v>951</v>
      </c>
      <c r="E267" s="88" t="s">
        <v>994</v>
      </c>
      <c r="F267" s="89" t="s">
        <v>339</v>
      </c>
      <c r="G267" s="89" t="s">
        <v>28</v>
      </c>
      <c r="H267" s="89" t="s">
        <v>28</v>
      </c>
      <c r="I267" s="89" t="s">
        <v>25</v>
      </c>
      <c r="J267" s="95">
        <v>7.0880000000000001</v>
      </c>
      <c r="K267" s="89">
        <v>8.2100000000000009</v>
      </c>
      <c r="L267" s="91">
        <v>7.16</v>
      </c>
      <c r="M267" s="89"/>
    </row>
    <row r="268" spans="1:13" s="92" customFormat="1" x14ac:dyDescent="0.3">
      <c r="A268" s="88">
        <v>44</v>
      </c>
      <c r="B268" s="88" t="s">
        <v>914</v>
      </c>
      <c r="C268" s="89" t="s">
        <v>12</v>
      </c>
      <c r="D268" s="90" t="s">
        <v>951</v>
      </c>
      <c r="E268" s="88" t="s">
        <v>23</v>
      </c>
      <c r="F268" s="89" t="s">
        <v>267</v>
      </c>
      <c r="G268" s="89" t="s">
        <v>25</v>
      </c>
      <c r="H268" s="89" t="s">
        <v>25</v>
      </c>
      <c r="I268" s="89" t="s">
        <v>28</v>
      </c>
      <c r="J268" s="95">
        <v>7.0880000000000001</v>
      </c>
      <c r="K268" s="89">
        <v>6.6</v>
      </c>
      <c r="L268" s="91">
        <v>1.796</v>
      </c>
      <c r="M268" s="89" t="s">
        <v>1808</v>
      </c>
    </row>
    <row r="269" spans="1:13" s="92" customFormat="1" ht="33" x14ac:dyDescent="0.3">
      <c r="A269" s="88">
        <v>45</v>
      </c>
      <c r="B269" s="88" t="s">
        <v>915</v>
      </c>
      <c r="C269" s="89" t="s">
        <v>12</v>
      </c>
      <c r="D269" s="90" t="s">
        <v>930</v>
      </c>
      <c r="E269" s="88" t="s">
        <v>212</v>
      </c>
      <c r="F269" s="89" t="s">
        <v>337</v>
      </c>
      <c r="G269" s="89" t="s">
        <v>25</v>
      </c>
      <c r="H269" s="89" t="s">
        <v>25</v>
      </c>
      <c r="I269" s="89" t="s">
        <v>28</v>
      </c>
      <c r="J269" s="95">
        <v>0.2</v>
      </c>
      <c r="K269" s="89">
        <v>0.18</v>
      </c>
      <c r="L269" s="91">
        <v>0.1157</v>
      </c>
      <c r="M269" s="93" t="s">
        <v>1809</v>
      </c>
    </row>
    <row r="270" spans="1:13" s="92" customFormat="1" x14ac:dyDescent="0.3">
      <c r="A270" s="88">
        <v>45</v>
      </c>
      <c r="B270" s="88" t="s">
        <v>915</v>
      </c>
      <c r="C270" s="89" t="s">
        <v>12</v>
      </c>
      <c r="D270" s="90" t="s">
        <v>930</v>
      </c>
      <c r="E270" s="88" t="s">
        <v>228</v>
      </c>
      <c r="F270" s="89" t="s">
        <v>342</v>
      </c>
      <c r="G270" s="89" t="s">
        <v>25</v>
      </c>
      <c r="H270" s="89" t="s">
        <v>25</v>
      </c>
      <c r="I270" s="89" t="s">
        <v>28</v>
      </c>
      <c r="J270" s="95">
        <v>0.2</v>
      </c>
      <c r="K270" s="89"/>
      <c r="L270" s="91">
        <v>0.1206</v>
      </c>
      <c r="M270" s="89" t="s">
        <v>1810</v>
      </c>
    </row>
    <row r="271" spans="1:13" s="92" customFormat="1" ht="33" x14ac:dyDescent="0.3">
      <c r="A271" s="88">
        <v>45</v>
      </c>
      <c r="B271" s="88" t="s">
        <v>915</v>
      </c>
      <c r="C271" s="89" t="s">
        <v>12</v>
      </c>
      <c r="D271" s="90" t="s">
        <v>930</v>
      </c>
      <c r="E271" s="88" t="s">
        <v>225</v>
      </c>
      <c r="F271" s="89" t="s">
        <v>341</v>
      </c>
      <c r="G271" s="89" t="s">
        <v>25</v>
      </c>
      <c r="H271" s="89" t="s">
        <v>25</v>
      </c>
      <c r="I271" s="89" t="s">
        <v>28</v>
      </c>
      <c r="J271" s="95">
        <v>0.2</v>
      </c>
      <c r="K271" s="89">
        <v>0.14000000000000001</v>
      </c>
      <c r="L271" s="91">
        <v>0.14180000000000001</v>
      </c>
      <c r="M271" s="93" t="s">
        <v>1811</v>
      </c>
    </row>
    <row r="272" spans="1:13" s="92" customFormat="1" x14ac:dyDescent="0.3">
      <c r="A272" s="88">
        <v>45</v>
      </c>
      <c r="B272" s="88" t="s">
        <v>915</v>
      </c>
      <c r="C272" s="89" t="s">
        <v>12</v>
      </c>
      <c r="D272" s="90" t="s">
        <v>930</v>
      </c>
      <c r="E272" s="88" t="s">
        <v>93</v>
      </c>
      <c r="F272" s="89" t="s">
        <v>302</v>
      </c>
      <c r="G272" s="89" t="s">
        <v>25</v>
      </c>
      <c r="H272" s="89" t="s">
        <v>25</v>
      </c>
      <c r="I272" s="89" t="s">
        <v>25</v>
      </c>
      <c r="J272" s="95">
        <v>0.2</v>
      </c>
      <c r="K272" s="89">
        <v>0.17</v>
      </c>
      <c r="L272" s="91">
        <v>0.15</v>
      </c>
      <c r="M272" s="89"/>
    </row>
    <row r="273" spans="1:13" s="92" customFormat="1" x14ac:dyDescent="0.3">
      <c r="A273" s="88">
        <v>46</v>
      </c>
      <c r="B273" s="88" t="s">
        <v>916</v>
      </c>
      <c r="C273" s="89" t="s">
        <v>12</v>
      </c>
      <c r="D273" s="90" t="s">
        <v>953</v>
      </c>
      <c r="E273" s="88" t="s">
        <v>1113</v>
      </c>
      <c r="F273" s="89" t="s">
        <v>1583</v>
      </c>
      <c r="G273" s="89" t="s">
        <v>25</v>
      </c>
      <c r="H273" s="89" t="s">
        <v>25</v>
      </c>
      <c r="I273" s="89" t="s">
        <v>28</v>
      </c>
      <c r="J273" s="95">
        <v>2.6143000000000001</v>
      </c>
      <c r="K273" s="89">
        <v>4.43</v>
      </c>
      <c r="L273" s="91">
        <v>0.61428571428571421</v>
      </c>
      <c r="M273" s="89" t="s">
        <v>1812</v>
      </c>
    </row>
    <row r="274" spans="1:13" s="92" customFormat="1" ht="33" x14ac:dyDescent="0.3">
      <c r="A274" s="88">
        <v>46</v>
      </c>
      <c r="B274" s="88" t="s">
        <v>916</v>
      </c>
      <c r="C274" s="89" t="s">
        <v>12</v>
      </c>
      <c r="D274" s="90" t="s">
        <v>953</v>
      </c>
      <c r="E274" s="88" t="s">
        <v>1040</v>
      </c>
      <c r="F274" s="89" t="s">
        <v>1437</v>
      </c>
      <c r="G274" s="89" t="s">
        <v>25</v>
      </c>
      <c r="H274" s="89" t="s">
        <v>25</v>
      </c>
      <c r="I274" s="89" t="s">
        <v>28</v>
      </c>
      <c r="J274" s="95">
        <v>2.6143000000000001</v>
      </c>
      <c r="K274" s="89">
        <v>4.0999999999999996</v>
      </c>
      <c r="L274" s="91">
        <v>0.80785714285714294</v>
      </c>
      <c r="M274" s="93" t="s">
        <v>1813</v>
      </c>
    </row>
    <row r="275" spans="1:13" s="92" customFormat="1" x14ac:dyDescent="0.3">
      <c r="A275" s="88">
        <v>46</v>
      </c>
      <c r="B275" s="88" t="s">
        <v>916</v>
      </c>
      <c r="C275" s="89" t="s">
        <v>12</v>
      </c>
      <c r="D275" s="90" t="s">
        <v>953</v>
      </c>
      <c r="E275" s="88" t="s">
        <v>1114</v>
      </c>
      <c r="F275" s="89" t="s">
        <v>1627</v>
      </c>
      <c r="G275" s="89" t="s">
        <v>25</v>
      </c>
      <c r="H275" s="89" t="s">
        <v>25</v>
      </c>
      <c r="I275" s="89" t="s">
        <v>25</v>
      </c>
      <c r="J275" s="95">
        <v>2.6143000000000001</v>
      </c>
      <c r="K275" s="89">
        <v>4.5599999999999996</v>
      </c>
      <c r="L275" s="91">
        <v>1.1140000000000001</v>
      </c>
      <c r="M275" s="89"/>
    </row>
    <row r="276" spans="1:13" s="92" customFormat="1" ht="33" x14ac:dyDescent="0.3">
      <c r="A276" s="88">
        <v>47</v>
      </c>
      <c r="B276" s="88" t="s">
        <v>917</v>
      </c>
      <c r="C276" s="89" t="s">
        <v>12</v>
      </c>
      <c r="D276" s="90" t="s">
        <v>954</v>
      </c>
      <c r="E276" s="94" t="s">
        <v>1115</v>
      </c>
      <c r="F276" s="89" t="s">
        <v>411</v>
      </c>
      <c r="G276" s="89" t="s">
        <v>25</v>
      </c>
      <c r="H276" s="89" t="s">
        <v>25</v>
      </c>
      <c r="I276" s="89" t="s">
        <v>28</v>
      </c>
      <c r="J276" s="95">
        <v>236.95</v>
      </c>
      <c r="K276" s="89">
        <v>248</v>
      </c>
      <c r="L276" s="91">
        <v>38</v>
      </c>
      <c r="M276" s="93" t="s">
        <v>1814</v>
      </c>
    </row>
    <row r="277" spans="1:13" s="92" customFormat="1" ht="33" x14ac:dyDescent="0.3">
      <c r="A277" s="88">
        <v>47</v>
      </c>
      <c r="B277" s="88" t="s">
        <v>917</v>
      </c>
      <c r="C277" s="89" t="s">
        <v>12</v>
      </c>
      <c r="D277" s="90" t="s">
        <v>954</v>
      </c>
      <c r="E277" s="94" t="s">
        <v>1815</v>
      </c>
      <c r="F277" s="89" t="s">
        <v>1585</v>
      </c>
      <c r="G277" s="89" t="s">
        <v>25</v>
      </c>
      <c r="H277" s="89" t="s">
        <v>25</v>
      </c>
      <c r="I277" s="89" t="s">
        <v>28</v>
      </c>
      <c r="J277" s="95">
        <v>236.95</v>
      </c>
      <c r="K277" s="89"/>
      <c r="L277" s="91">
        <v>77</v>
      </c>
      <c r="M277" s="89" t="s">
        <v>1816</v>
      </c>
    </row>
    <row r="278" spans="1:13" s="92" customFormat="1" x14ac:dyDescent="0.3">
      <c r="A278" s="88">
        <v>47</v>
      </c>
      <c r="B278" s="88" t="s">
        <v>917</v>
      </c>
      <c r="C278" s="89" t="s">
        <v>12</v>
      </c>
      <c r="D278" s="90" t="s">
        <v>954</v>
      </c>
      <c r="E278" s="88" t="s">
        <v>1104</v>
      </c>
      <c r="F278" s="89" t="s">
        <v>348</v>
      </c>
      <c r="G278" s="89" t="s">
        <v>28</v>
      </c>
      <c r="H278" s="89" t="s">
        <v>28</v>
      </c>
      <c r="I278" s="89" t="s">
        <v>25</v>
      </c>
      <c r="J278" s="95">
        <v>236.95</v>
      </c>
      <c r="K278" s="89">
        <v>246</v>
      </c>
      <c r="L278" s="91">
        <v>188.8</v>
      </c>
      <c r="M278" s="89"/>
    </row>
    <row r="279" spans="1:13" s="92" customFormat="1" x14ac:dyDescent="0.3">
      <c r="A279" s="88">
        <v>48</v>
      </c>
      <c r="B279" s="88" t="s">
        <v>918</v>
      </c>
      <c r="C279" s="89" t="s">
        <v>12</v>
      </c>
      <c r="D279" s="90" t="s">
        <v>955</v>
      </c>
      <c r="E279" s="94" t="s">
        <v>1115</v>
      </c>
      <c r="F279" s="89" t="s">
        <v>411</v>
      </c>
      <c r="G279" s="89" t="s">
        <v>25</v>
      </c>
      <c r="H279" s="89" t="s">
        <v>25</v>
      </c>
      <c r="I279" s="89" t="s">
        <v>28</v>
      </c>
      <c r="J279" s="95">
        <v>340</v>
      </c>
      <c r="K279" s="89"/>
      <c r="L279" s="91">
        <v>28</v>
      </c>
      <c r="M279" s="89" t="s">
        <v>1817</v>
      </c>
    </row>
    <row r="280" spans="1:13" s="92" customFormat="1" x14ac:dyDescent="0.3">
      <c r="A280" s="88">
        <v>48</v>
      </c>
      <c r="B280" s="88" t="s">
        <v>918</v>
      </c>
      <c r="C280" s="89" t="s">
        <v>12</v>
      </c>
      <c r="D280" s="90" t="s">
        <v>955</v>
      </c>
      <c r="E280" s="88" t="s">
        <v>992</v>
      </c>
      <c r="F280" s="89" t="s">
        <v>1425</v>
      </c>
      <c r="G280" s="89" t="s">
        <v>25</v>
      </c>
      <c r="H280" s="89" t="s">
        <v>25</v>
      </c>
      <c r="I280" s="89" t="s">
        <v>28</v>
      </c>
      <c r="J280" s="95">
        <v>340</v>
      </c>
      <c r="K280" s="89"/>
      <c r="L280" s="91">
        <v>65.888000000000005</v>
      </c>
      <c r="M280" s="89" t="s">
        <v>1818</v>
      </c>
    </row>
    <row r="281" spans="1:13" s="92" customFormat="1" x14ac:dyDescent="0.3">
      <c r="A281" s="88">
        <v>48</v>
      </c>
      <c r="B281" s="88" t="s">
        <v>918</v>
      </c>
      <c r="C281" s="89" t="s">
        <v>12</v>
      </c>
      <c r="D281" s="90" t="s">
        <v>955</v>
      </c>
      <c r="E281" s="88" t="s">
        <v>1104</v>
      </c>
      <c r="F281" s="89" t="s">
        <v>348</v>
      </c>
      <c r="G281" s="89" t="s">
        <v>28</v>
      </c>
      <c r="H281" s="89" t="s">
        <v>28</v>
      </c>
      <c r="I281" s="89" t="s">
        <v>28</v>
      </c>
      <c r="J281" s="95">
        <v>340</v>
      </c>
      <c r="K281" s="89">
        <v>340</v>
      </c>
      <c r="L281" s="91">
        <v>85</v>
      </c>
      <c r="M281" s="89" t="s">
        <v>1819</v>
      </c>
    </row>
    <row r="282" spans="1:13" s="92" customFormat="1" x14ac:dyDescent="0.3">
      <c r="A282" s="88">
        <v>48</v>
      </c>
      <c r="B282" s="88" t="s">
        <v>918</v>
      </c>
      <c r="C282" s="89" t="s">
        <v>12</v>
      </c>
      <c r="D282" s="90" t="s">
        <v>955</v>
      </c>
      <c r="E282" s="88" t="s">
        <v>1077</v>
      </c>
      <c r="F282" s="89" t="s">
        <v>1532</v>
      </c>
      <c r="G282" s="89" t="s">
        <v>25</v>
      </c>
      <c r="H282" s="89" t="s">
        <v>25</v>
      </c>
      <c r="I282" s="89" t="s">
        <v>28</v>
      </c>
      <c r="J282" s="95">
        <v>340</v>
      </c>
      <c r="K282" s="89">
        <v>340</v>
      </c>
      <c r="L282" s="91">
        <v>98.5</v>
      </c>
      <c r="M282" s="89" t="s">
        <v>1820</v>
      </c>
    </row>
    <row r="283" spans="1:13" s="92" customFormat="1" x14ac:dyDescent="0.3">
      <c r="A283" s="88">
        <v>48</v>
      </c>
      <c r="B283" s="88" t="s">
        <v>918</v>
      </c>
      <c r="C283" s="89" t="s">
        <v>12</v>
      </c>
      <c r="D283" s="90" t="s">
        <v>955</v>
      </c>
      <c r="E283" s="88" t="s">
        <v>1117</v>
      </c>
      <c r="F283" s="89" t="s">
        <v>1587</v>
      </c>
      <c r="G283" s="89" t="s">
        <v>25</v>
      </c>
      <c r="H283" s="89" t="s">
        <v>25</v>
      </c>
      <c r="I283" s="89" t="s">
        <v>25</v>
      </c>
      <c r="J283" s="95">
        <v>340</v>
      </c>
      <c r="K283" s="89">
        <v>336</v>
      </c>
      <c r="L283" s="91">
        <v>157.43</v>
      </c>
      <c r="M283" s="89"/>
    </row>
    <row r="284" spans="1:13" s="92" customFormat="1" x14ac:dyDescent="0.3">
      <c r="A284" s="88">
        <v>49</v>
      </c>
      <c r="B284" s="88" t="s">
        <v>919</v>
      </c>
      <c r="C284" s="89" t="s">
        <v>12</v>
      </c>
      <c r="D284" s="90" t="s">
        <v>956</v>
      </c>
      <c r="E284" s="88" t="s">
        <v>41</v>
      </c>
      <c r="F284" s="89" t="s">
        <v>272</v>
      </c>
      <c r="G284" s="89" t="s">
        <v>25</v>
      </c>
      <c r="H284" s="89" t="s">
        <v>25</v>
      </c>
      <c r="I284" s="89" t="s">
        <v>28</v>
      </c>
      <c r="J284" s="95">
        <v>0.20080000000000001</v>
      </c>
      <c r="K284" s="89">
        <v>0.2</v>
      </c>
      <c r="L284" s="91">
        <v>0.17416666666666666</v>
      </c>
      <c r="M284" s="89" t="s">
        <v>1821</v>
      </c>
    </row>
    <row r="285" spans="1:13" s="92" customFormat="1" x14ac:dyDescent="0.3">
      <c r="A285" s="88">
        <v>49</v>
      </c>
      <c r="B285" s="88" t="s">
        <v>919</v>
      </c>
      <c r="C285" s="89" t="s">
        <v>12</v>
      </c>
      <c r="D285" s="90" t="s">
        <v>956</v>
      </c>
      <c r="E285" s="88" t="s">
        <v>43</v>
      </c>
      <c r="F285" s="89" t="s">
        <v>408</v>
      </c>
      <c r="G285" s="89" t="s">
        <v>25</v>
      </c>
      <c r="H285" s="89" t="s">
        <v>25</v>
      </c>
      <c r="I285" s="89" t="s">
        <v>28</v>
      </c>
      <c r="J285" s="95">
        <v>0.20080000000000001</v>
      </c>
      <c r="K285" s="89">
        <v>0.2</v>
      </c>
      <c r="L285" s="91">
        <v>0.17541666666666667</v>
      </c>
      <c r="M285" s="89" t="s">
        <v>1822</v>
      </c>
    </row>
    <row r="286" spans="1:13" s="92" customFormat="1" x14ac:dyDescent="0.3">
      <c r="A286" s="88">
        <v>49</v>
      </c>
      <c r="B286" s="88" t="s">
        <v>919</v>
      </c>
      <c r="C286" s="89" t="s">
        <v>12</v>
      </c>
      <c r="D286" s="90" t="s">
        <v>956</v>
      </c>
      <c r="E286" s="88" t="s">
        <v>1118</v>
      </c>
      <c r="F286" s="89" t="s">
        <v>276</v>
      </c>
      <c r="G286" s="89" t="s">
        <v>25</v>
      </c>
      <c r="H286" s="89" t="s">
        <v>25</v>
      </c>
      <c r="I286" s="89" t="s">
        <v>25</v>
      </c>
      <c r="J286" s="95">
        <v>0.20080000000000001</v>
      </c>
      <c r="K286" s="89">
        <v>0.57999999999999996</v>
      </c>
      <c r="L286" s="91">
        <v>0.8</v>
      </c>
      <c r="M286" s="89"/>
    </row>
    <row r="287" spans="1:13" s="92" customFormat="1" x14ac:dyDescent="0.3">
      <c r="A287" s="88">
        <v>50</v>
      </c>
      <c r="B287" s="88" t="s">
        <v>920</v>
      </c>
      <c r="C287" s="89" t="s">
        <v>12</v>
      </c>
      <c r="D287" s="90" t="s">
        <v>957</v>
      </c>
      <c r="E287" s="88" t="s">
        <v>1043</v>
      </c>
      <c r="F287" s="89" t="s">
        <v>295</v>
      </c>
      <c r="G287" s="89" t="s">
        <v>28</v>
      </c>
      <c r="H287" s="89" t="s">
        <v>28</v>
      </c>
      <c r="I287" s="89" t="s">
        <v>28</v>
      </c>
      <c r="J287" s="95">
        <v>319.517</v>
      </c>
      <c r="K287" s="89">
        <v>424.83</v>
      </c>
      <c r="L287" s="91">
        <v>31.25</v>
      </c>
      <c r="M287" s="89" t="s">
        <v>1823</v>
      </c>
    </row>
    <row r="288" spans="1:13" s="92" customFormat="1" x14ac:dyDescent="0.3">
      <c r="A288" s="88">
        <v>50</v>
      </c>
      <c r="B288" s="88" t="s">
        <v>920</v>
      </c>
      <c r="C288" s="89" t="s">
        <v>12</v>
      </c>
      <c r="D288" s="90" t="s">
        <v>957</v>
      </c>
      <c r="E288" s="88" t="s">
        <v>67</v>
      </c>
      <c r="F288" s="89" t="s">
        <v>282</v>
      </c>
      <c r="G288" s="89" t="s">
        <v>25</v>
      </c>
      <c r="H288" s="89" t="s">
        <v>25</v>
      </c>
      <c r="I288" s="89" t="s">
        <v>28</v>
      </c>
      <c r="J288" s="95">
        <v>319.517</v>
      </c>
      <c r="K288" s="89">
        <v>249.33</v>
      </c>
      <c r="L288" s="91">
        <v>46.833333333333336</v>
      </c>
      <c r="M288" s="89" t="s">
        <v>1824</v>
      </c>
    </row>
    <row r="289" spans="1:13" s="92" customFormat="1" x14ac:dyDescent="0.3">
      <c r="A289" s="88">
        <v>50</v>
      </c>
      <c r="B289" s="88" t="s">
        <v>920</v>
      </c>
      <c r="C289" s="89" t="s">
        <v>12</v>
      </c>
      <c r="D289" s="90" t="s">
        <v>957</v>
      </c>
      <c r="E289" s="88" t="s">
        <v>176</v>
      </c>
      <c r="F289" s="89" t="s">
        <v>326</v>
      </c>
      <c r="G289" s="89" t="s">
        <v>25</v>
      </c>
      <c r="H289" s="89" t="s">
        <v>25</v>
      </c>
      <c r="I289" s="89" t="s">
        <v>25</v>
      </c>
      <c r="J289" s="95">
        <v>319.517</v>
      </c>
      <c r="K289" s="89">
        <v>249</v>
      </c>
      <c r="L289" s="91">
        <v>90.051000000000002</v>
      </c>
      <c r="M289" s="89"/>
    </row>
    <row r="290" spans="1:13" s="92" customFormat="1" x14ac:dyDescent="0.3">
      <c r="A290" s="88">
        <v>51</v>
      </c>
      <c r="B290" s="88" t="s">
        <v>921</v>
      </c>
      <c r="C290" s="89" t="s">
        <v>12</v>
      </c>
      <c r="D290" s="90" t="s">
        <v>958</v>
      </c>
      <c r="E290" s="88" t="s">
        <v>1119</v>
      </c>
      <c r="F290" s="89" t="s">
        <v>1590</v>
      </c>
      <c r="G290" s="89" t="s">
        <v>25</v>
      </c>
      <c r="H290" s="89" t="s">
        <v>25</v>
      </c>
      <c r="I290" s="89" t="s">
        <v>28</v>
      </c>
      <c r="J290" s="95">
        <v>219.16</v>
      </c>
      <c r="K290" s="89">
        <v>210</v>
      </c>
      <c r="L290" s="91">
        <v>32.799999999999997</v>
      </c>
      <c r="M290" s="89" t="s">
        <v>1825</v>
      </c>
    </row>
    <row r="291" spans="1:13" s="92" customFormat="1" x14ac:dyDescent="0.3">
      <c r="A291" s="88">
        <v>51</v>
      </c>
      <c r="B291" s="88" t="s">
        <v>921</v>
      </c>
      <c r="C291" s="89" t="s">
        <v>12</v>
      </c>
      <c r="D291" s="90" t="s">
        <v>958</v>
      </c>
      <c r="E291" s="88" t="s">
        <v>1120</v>
      </c>
      <c r="F291" s="89" t="s">
        <v>1592</v>
      </c>
      <c r="G291" s="89" t="s">
        <v>25</v>
      </c>
      <c r="H291" s="89" t="s">
        <v>25</v>
      </c>
      <c r="I291" s="89" t="s">
        <v>28</v>
      </c>
      <c r="J291" s="95">
        <v>219.16</v>
      </c>
      <c r="K291" s="89"/>
      <c r="L291" s="91">
        <v>35.270000000000003</v>
      </c>
      <c r="M291" s="89" t="s">
        <v>1826</v>
      </c>
    </row>
    <row r="292" spans="1:13" s="92" customFormat="1" x14ac:dyDescent="0.3">
      <c r="A292" s="88">
        <v>51</v>
      </c>
      <c r="B292" s="88" t="s">
        <v>921</v>
      </c>
      <c r="C292" s="89" t="s">
        <v>12</v>
      </c>
      <c r="D292" s="90" t="s">
        <v>958</v>
      </c>
      <c r="E292" s="88" t="s">
        <v>30</v>
      </c>
      <c r="F292" s="89" t="s">
        <v>291</v>
      </c>
      <c r="G292" s="89" t="s">
        <v>28</v>
      </c>
      <c r="H292" s="89" t="s">
        <v>28</v>
      </c>
      <c r="I292" s="89" t="s">
        <v>25</v>
      </c>
      <c r="J292" s="95">
        <v>219.16</v>
      </c>
      <c r="K292" s="89">
        <v>274.36</v>
      </c>
      <c r="L292" s="91">
        <v>98.88</v>
      </c>
      <c r="M292" s="89"/>
    </row>
    <row r="293" spans="1:13" s="92" customFormat="1" x14ac:dyDescent="0.3">
      <c r="A293" s="88">
        <v>52</v>
      </c>
      <c r="B293" s="88" t="s">
        <v>922</v>
      </c>
      <c r="C293" s="89" t="s">
        <v>12</v>
      </c>
      <c r="D293" s="90" t="s">
        <v>959</v>
      </c>
      <c r="E293" s="88" t="s">
        <v>1121</v>
      </c>
      <c r="F293" s="89" t="s">
        <v>1594</v>
      </c>
      <c r="G293" s="89" t="s">
        <v>25</v>
      </c>
      <c r="H293" s="89" t="s">
        <v>25</v>
      </c>
      <c r="I293" s="89" t="s">
        <v>28</v>
      </c>
      <c r="J293" s="95">
        <v>29.39</v>
      </c>
      <c r="K293" s="89"/>
      <c r="L293" s="91">
        <v>6.95</v>
      </c>
      <c r="M293" s="89" t="s">
        <v>1827</v>
      </c>
    </row>
    <row r="294" spans="1:13" s="92" customFormat="1" x14ac:dyDescent="0.3">
      <c r="A294" s="88">
        <v>52</v>
      </c>
      <c r="B294" s="88" t="s">
        <v>922</v>
      </c>
      <c r="C294" s="89" t="s">
        <v>12</v>
      </c>
      <c r="D294" s="90" t="s">
        <v>959</v>
      </c>
      <c r="E294" s="88" t="s">
        <v>107</v>
      </c>
      <c r="F294" s="89" t="s">
        <v>376</v>
      </c>
      <c r="G294" s="89" t="s">
        <v>25</v>
      </c>
      <c r="H294" s="89" t="s">
        <v>25</v>
      </c>
      <c r="I294" s="89" t="s">
        <v>28</v>
      </c>
      <c r="J294" s="95">
        <v>29.39</v>
      </c>
      <c r="K294" s="89">
        <v>29.35</v>
      </c>
      <c r="L294" s="91">
        <v>8.6</v>
      </c>
      <c r="M294" s="89" t="s">
        <v>1828</v>
      </c>
    </row>
    <row r="295" spans="1:13" s="92" customFormat="1" x14ac:dyDescent="0.3">
      <c r="A295" s="88">
        <v>52</v>
      </c>
      <c r="B295" s="88" t="s">
        <v>922</v>
      </c>
      <c r="C295" s="89" t="s">
        <v>12</v>
      </c>
      <c r="D295" s="90" t="s">
        <v>959</v>
      </c>
      <c r="E295" s="88" t="s">
        <v>1122</v>
      </c>
      <c r="F295" s="89" t="s">
        <v>1596</v>
      </c>
      <c r="G295" s="89" t="s">
        <v>28</v>
      </c>
      <c r="H295" s="89" t="s">
        <v>28</v>
      </c>
      <c r="I295" s="89" t="s">
        <v>25</v>
      </c>
      <c r="J295" s="95">
        <v>29.39</v>
      </c>
      <c r="K295" s="89">
        <v>30.95</v>
      </c>
      <c r="L295" s="91">
        <v>13.88</v>
      </c>
      <c r="M295" s="89"/>
    </row>
    <row r="296" spans="1:13" s="92" customFormat="1" x14ac:dyDescent="0.3">
      <c r="A296" s="88">
        <v>53</v>
      </c>
      <c r="B296" s="88" t="s">
        <v>923</v>
      </c>
      <c r="C296" s="89" t="s">
        <v>12</v>
      </c>
      <c r="D296" s="90" t="s">
        <v>930</v>
      </c>
      <c r="E296" s="88" t="s">
        <v>1017</v>
      </c>
      <c r="F296" s="89" t="s">
        <v>1413</v>
      </c>
      <c r="G296" s="89" t="s">
        <v>25</v>
      </c>
      <c r="H296" s="89" t="s">
        <v>25</v>
      </c>
      <c r="I296" s="89" t="s">
        <v>28</v>
      </c>
      <c r="J296" s="95">
        <v>0.68</v>
      </c>
      <c r="K296" s="89">
        <v>0.4</v>
      </c>
      <c r="L296" s="91">
        <v>0.11899999999999999</v>
      </c>
      <c r="M296" s="89" t="s">
        <v>1829</v>
      </c>
    </row>
    <row r="297" spans="1:13" s="92" customFormat="1" ht="33" x14ac:dyDescent="0.3">
      <c r="A297" s="88">
        <v>53</v>
      </c>
      <c r="B297" s="88" t="s">
        <v>923</v>
      </c>
      <c r="C297" s="89" t="s">
        <v>12</v>
      </c>
      <c r="D297" s="90" t="s">
        <v>930</v>
      </c>
      <c r="E297" s="94" t="s">
        <v>1041</v>
      </c>
      <c r="F297" s="89" t="s">
        <v>521</v>
      </c>
      <c r="G297" s="89" t="s">
        <v>25</v>
      </c>
      <c r="H297" s="89" t="s">
        <v>25</v>
      </c>
      <c r="I297" s="89" t="s">
        <v>28</v>
      </c>
      <c r="J297" s="95">
        <v>0.68</v>
      </c>
      <c r="K297" s="89">
        <v>0.26</v>
      </c>
      <c r="L297" s="91">
        <v>0.28999999999999998</v>
      </c>
      <c r="M297" s="89" t="s">
        <v>1830</v>
      </c>
    </row>
    <row r="298" spans="1:13" s="92" customFormat="1" x14ac:dyDescent="0.3">
      <c r="A298" s="88">
        <v>53</v>
      </c>
      <c r="B298" s="88" t="s">
        <v>923</v>
      </c>
      <c r="C298" s="89" t="s">
        <v>12</v>
      </c>
      <c r="D298" s="90" t="s">
        <v>930</v>
      </c>
      <c r="E298" s="94" t="s">
        <v>1123</v>
      </c>
      <c r="F298" s="89" t="s">
        <v>1598</v>
      </c>
      <c r="G298" s="89" t="s">
        <v>25</v>
      </c>
      <c r="H298" s="89" t="s">
        <v>25</v>
      </c>
      <c r="I298" s="89" t="s">
        <v>25</v>
      </c>
      <c r="J298" s="95">
        <v>0.68</v>
      </c>
      <c r="K298" s="89"/>
      <c r="L298" s="91">
        <v>0.58799999999999997</v>
      </c>
      <c r="M298" s="89"/>
    </row>
    <row r="299" spans="1:13" s="92" customFormat="1" x14ac:dyDescent="0.3">
      <c r="A299" s="88">
        <v>53</v>
      </c>
      <c r="B299" s="88" t="s">
        <v>923</v>
      </c>
      <c r="C299" s="89" t="s">
        <v>12</v>
      </c>
      <c r="D299" s="90" t="s">
        <v>930</v>
      </c>
      <c r="E299" s="88" t="s">
        <v>30</v>
      </c>
      <c r="F299" s="89" t="s">
        <v>291</v>
      </c>
      <c r="G299" s="89" t="s">
        <v>28</v>
      </c>
      <c r="H299" s="89" t="s">
        <v>28</v>
      </c>
      <c r="I299" s="89" t="s">
        <v>25</v>
      </c>
      <c r="J299" s="95">
        <v>0.68</v>
      </c>
      <c r="K299" s="89"/>
      <c r="L299" s="91">
        <v>0.68</v>
      </c>
      <c r="M299" s="89"/>
    </row>
    <row r="300" spans="1:13" s="92" customFormat="1" x14ac:dyDescent="0.3">
      <c r="A300" s="88">
        <v>54</v>
      </c>
      <c r="B300" s="88" t="s">
        <v>924</v>
      </c>
      <c r="C300" s="89" t="s">
        <v>12</v>
      </c>
      <c r="D300" s="90" t="s">
        <v>929</v>
      </c>
      <c r="E300" s="88" t="s">
        <v>1078</v>
      </c>
      <c r="F300" s="89" t="s">
        <v>368</v>
      </c>
      <c r="G300" s="89" t="s">
        <v>25</v>
      </c>
      <c r="H300" s="89" t="s">
        <v>25</v>
      </c>
      <c r="I300" s="89" t="s">
        <v>28</v>
      </c>
      <c r="J300" s="95">
        <v>3.7250000000000001</v>
      </c>
      <c r="K300" s="89"/>
      <c r="L300" s="91">
        <v>0.53416666666666668</v>
      </c>
      <c r="M300" s="89" t="s">
        <v>1831</v>
      </c>
    </row>
    <row r="301" spans="1:13" s="92" customFormat="1" x14ac:dyDescent="0.3">
      <c r="A301" s="88">
        <v>54</v>
      </c>
      <c r="B301" s="88" t="s">
        <v>924</v>
      </c>
      <c r="C301" s="89" t="s">
        <v>12</v>
      </c>
      <c r="D301" s="90" t="s">
        <v>929</v>
      </c>
      <c r="E301" s="88" t="s">
        <v>67</v>
      </c>
      <c r="F301" s="89" t="s">
        <v>282</v>
      </c>
      <c r="G301" s="89" t="s">
        <v>25</v>
      </c>
      <c r="H301" s="89" t="s">
        <v>25</v>
      </c>
      <c r="I301" s="89" t="s">
        <v>28</v>
      </c>
      <c r="J301" s="95">
        <v>3.7250000000000001</v>
      </c>
      <c r="K301" s="89">
        <v>4.9000000000000004</v>
      </c>
      <c r="L301" s="91">
        <v>0.73499999999999999</v>
      </c>
      <c r="M301" s="89" t="s">
        <v>1832</v>
      </c>
    </row>
    <row r="302" spans="1:13" s="92" customFormat="1" x14ac:dyDescent="0.3">
      <c r="A302" s="88">
        <v>54</v>
      </c>
      <c r="B302" s="88" t="s">
        <v>924</v>
      </c>
      <c r="C302" s="89" t="s">
        <v>12</v>
      </c>
      <c r="D302" s="90" t="s">
        <v>929</v>
      </c>
      <c r="E302" s="88" t="s">
        <v>1124</v>
      </c>
      <c r="F302" s="89" t="s">
        <v>344</v>
      </c>
      <c r="G302" s="89" t="s">
        <v>25</v>
      </c>
      <c r="H302" s="89" t="s">
        <v>25</v>
      </c>
      <c r="I302" s="89" t="s">
        <v>28</v>
      </c>
      <c r="J302" s="95">
        <v>3.7250000000000001</v>
      </c>
      <c r="K302" s="89">
        <v>6.61</v>
      </c>
      <c r="L302" s="91">
        <v>0.96916666666666673</v>
      </c>
      <c r="M302" s="89" t="s">
        <v>1833</v>
      </c>
    </row>
    <row r="303" spans="1:13" s="92" customFormat="1" x14ac:dyDescent="0.3">
      <c r="A303" s="88">
        <v>54</v>
      </c>
      <c r="B303" s="88" t="s">
        <v>924</v>
      </c>
      <c r="C303" s="89" t="s">
        <v>12</v>
      </c>
      <c r="D303" s="90" t="s">
        <v>929</v>
      </c>
      <c r="E303" s="88" t="s">
        <v>1125</v>
      </c>
      <c r="F303" s="89" t="s">
        <v>308</v>
      </c>
      <c r="G303" s="89" t="s">
        <v>25</v>
      </c>
      <c r="H303" s="89" t="s">
        <v>25</v>
      </c>
      <c r="I303" s="89" t="s">
        <v>28</v>
      </c>
      <c r="J303" s="95">
        <v>3.7250000000000001</v>
      </c>
      <c r="K303" s="89"/>
      <c r="L303" s="91">
        <v>1.3580000000000001</v>
      </c>
      <c r="M303" s="89" t="s">
        <v>1834</v>
      </c>
    </row>
    <row r="304" spans="1:13" s="92" customFormat="1" ht="18" customHeight="1" x14ac:dyDescent="0.3">
      <c r="A304" s="88">
        <v>54</v>
      </c>
      <c r="B304" s="88" t="s">
        <v>1602</v>
      </c>
      <c r="C304" s="89" t="s">
        <v>12</v>
      </c>
      <c r="D304" s="90" t="s">
        <v>929</v>
      </c>
      <c r="E304" s="88" t="s">
        <v>1628</v>
      </c>
      <c r="F304" s="89" t="s">
        <v>332</v>
      </c>
      <c r="G304" s="110" t="s">
        <v>17</v>
      </c>
      <c r="H304" s="89" t="s">
        <v>28</v>
      </c>
      <c r="I304" s="89" t="s">
        <v>25</v>
      </c>
      <c r="J304" s="95">
        <v>3.7250000000000001</v>
      </c>
      <c r="K304" s="89">
        <v>9.2200000000000006</v>
      </c>
      <c r="L304" s="91">
        <v>7.5</v>
      </c>
      <c r="M304" s="89"/>
    </row>
    <row r="305" spans="1:13" s="92" customFormat="1" x14ac:dyDescent="0.3">
      <c r="A305" s="88">
        <v>55</v>
      </c>
      <c r="B305" s="88" t="s">
        <v>925</v>
      </c>
      <c r="C305" s="89" t="s">
        <v>12</v>
      </c>
      <c r="D305" s="90" t="s">
        <v>2178</v>
      </c>
      <c r="E305" s="88" t="s">
        <v>1103</v>
      </c>
      <c r="F305" s="89" t="s">
        <v>514</v>
      </c>
      <c r="G305" s="89" t="s">
        <v>25</v>
      </c>
      <c r="H305" s="89" t="s">
        <v>25</v>
      </c>
      <c r="I305" s="89" t="s">
        <v>28</v>
      </c>
      <c r="J305" s="95">
        <v>1.6848000000000001</v>
      </c>
      <c r="K305" s="89">
        <v>2.23</v>
      </c>
      <c r="L305" s="91">
        <v>0.57500000000000007</v>
      </c>
      <c r="M305" s="89" t="s">
        <v>1835</v>
      </c>
    </row>
    <row r="306" spans="1:13" s="92" customFormat="1" x14ac:dyDescent="0.3">
      <c r="A306" s="88">
        <v>55</v>
      </c>
      <c r="B306" s="88" t="s">
        <v>925</v>
      </c>
      <c r="C306" s="89" t="s">
        <v>12</v>
      </c>
      <c r="D306" s="90" t="s">
        <v>2178</v>
      </c>
      <c r="E306" s="88" t="s">
        <v>1127</v>
      </c>
      <c r="F306" s="89" t="s">
        <v>1604</v>
      </c>
      <c r="G306" s="89" t="s">
        <v>25</v>
      </c>
      <c r="H306" s="89" t="s">
        <v>25</v>
      </c>
      <c r="I306" s="89" t="s">
        <v>28</v>
      </c>
      <c r="J306" s="95">
        <v>1.6848000000000001</v>
      </c>
      <c r="K306" s="89">
        <v>3.36</v>
      </c>
      <c r="L306" s="91">
        <v>0.61899999999999999</v>
      </c>
      <c r="M306" s="89" t="s">
        <v>1836</v>
      </c>
    </row>
    <row r="307" spans="1:13" s="92" customFormat="1" x14ac:dyDescent="0.3">
      <c r="A307" s="88">
        <v>55</v>
      </c>
      <c r="B307" s="88" t="s">
        <v>925</v>
      </c>
      <c r="C307" s="89" t="s">
        <v>12</v>
      </c>
      <c r="D307" s="90" t="s">
        <v>2178</v>
      </c>
      <c r="E307" s="88" t="s">
        <v>1128</v>
      </c>
      <c r="F307" s="89" t="s">
        <v>1606</v>
      </c>
      <c r="G307" s="89" t="s">
        <v>25</v>
      </c>
      <c r="H307" s="89" t="s">
        <v>25</v>
      </c>
      <c r="I307" s="89" t="s">
        <v>28</v>
      </c>
      <c r="J307" s="95">
        <v>1.6848000000000001</v>
      </c>
      <c r="K307" s="89">
        <v>1.83</v>
      </c>
      <c r="L307" s="91">
        <v>0.66583333333333339</v>
      </c>
      <c r="M307" s="89" t="s">
        <v>1837</v>
      </c>
    </row>
    <row r="308" spans="1:13" s="92" customFormat="1" x14ac:dyDescent="0.3">
      <c r="A308" s="88">
        <v>55</v>
      </c>
      <c r="B308" s="88" t="s">
        <v>925</v>
      </c>
      <c r="C308" s="89" t="s">
        <v>12</v>
      </c>
      <c r="D308" s="90" t="s">
        <v>2178</v>
      </c>
      <c r="E308" s="88" t="s">
        <v>1129</v>
      </c>
      <c r="F308" s="89" t="s">
        <v>1422</v>
      </c>
      <c r="G308" s="89" t="s">
        <v>25</v>
      </c>
      <c r="H308" s="89" t="s">
        <v>25</v>
      </c>
      <c r="I308" s="89" t="s">
        <v>25</v>
      </c>
      <c r="J308" s="95">
        <v>1.6848000000000001</v>
      </c>
      <c r="K308" s="89"/>
      <c r="L308" s="91">
        <v>1.42</v>
      </c>
      <c r="M308" s="89"/>
    </row>
    <row r="309" spans="1:13" s="92" customFormat="1" x14ac:dyDescent="0.3">
      <c r="A309" s="88">
        <v>56</v>
      </c>
      <c r="B309" s="88" t="s">
        <v>926</v>
      </c>
      <c r="C309" s="89" t="s">
        <v>12</v>
      </c>
      <c r="D309" s="90" t="s">
        <v>930</v>
      </c>
      <c r="E309" s="88" t="s">
        <v>1130</v>
      </c>
      <c r="F309" s="89" t="s">
        <v>1609</v>
      </c>
      <c r="G309" s="89" t="s">
        <v>25</v>
      </c>
      <c r="H309" s="89" t="s">
        <v>25</v>
      </c>
      <c r="I309" s="89" t="s">
        <v>28</v>
      </c>
      <c r="J309" s="95">
        <v>0.54669999999999996</v>
      </c>
      <c r="K309" s="89">
        <v>0.57999999999999996</v>
      </c>
      <c r="L309" s="91">
        <v>0.31874999999999998</v>
      </c>
      <c r="M309" s="89" t="s">
        <v>1838</v>
      </c>
    </row>
    <row r="310" spans="1:13" s="92" customFormat="1" x14ac:dyDescent="0.3">
      <c r="A310" s="88">
        <v>56</v>
      </c>
      <c r="B310" s="88" t="s">
        <v>926</v>
      </c>
      <c r="C310" s="89" t="s">
        <v>12</v>
      </c>
      <c r="D310" s="90" t="s">
        <v>930</v>
      </c>
      <c r="E310" s="88" t="s">
        <v>126</v>
      </c>
      <c r="F310" s="89" t="s">
        <v>310</v>
      </c>
      <c r="G310" s="89" t="s">
        <v>25</v>
      </c>
      <c r="H310" s="89" t="s">
        <v>25</v>
      </c>
      <c r="I310" s="89" t="s">
        <v>28</v>
      </c>
      <c r="J310" s="95">
        <v>0.54669999999999996</v>
      </c>
      <c r="K310" s="89">
        <v>1.55</v>
      </c>
      <c r="L310" s="91">
        <v>0.42861111111111111</v>
      </c>
      <c r="M310" s="89" t="s">
        <v>1839</v>
      </c>
    </row>
    <row r="311" spans="1:13" s="92" customFormat="1" x14ac:dyDescent="0.3">
      <c r="A311" s="88">
        <v>56</v>
      </c>
      <c r="B311" s="88" t="s">
        <v>926</v>
      </c>
      <c r="C311" s="89" t="s">
        <v>12</v>
      </c>
      <c r="D311" s="90" t="s">
        <v>930</v>
      </c>
      <c r="E311" s="88" t="s">
        <v>1131</v>
      </c>
      <c r="F311" s="89" t="s">
        <v>1611</v>
      </c>
      <c r="G311" s="89" t="s">
        <v>25</v>
      </c>
      <c r="H311" s="89" t="s">
        <v>25</v>
      </c>
      <c r="I311" s="89" t="s">
        <v>28</v>
      </c>
      <c r="J311" s="95">
        <v>0.54669999999999996</v>
      </c>
      <c r="K311" s="89">
        <v>0.97</v>
      </c>
      <c r="L311" s="91">
        <v>0.46875</v>
      </c>
      <c r="M311" s="89" t="s">
        <v>1840</v>
      </c>
    </row>
    <row r="312" spans="1:13" s="92" customFormat="1" x14ac:dyDescent="0.3">
      <c r="A312" s="88">
        <v>56</v>
      </c>
      <c r="B312" s="88" t="s">
        <v>926</v>
      </c>
      <c r="C312" s="89" t="s">
        <v>12</v>
      </c>
      <c r="D312" s="90" t="s">
        <v>930</v>
      </c>
      <c r="E312" s="88" t="s">
        <v>55</v>
      </c>
      <c r="F312" s="89" t="s">
        <v>273</v>
      </c>
      <c r="G312" s="89" t="s">
        <v>25</v>
      </c>
      <c r="H312" s="89" t="s">
        <v>25</v>
      </c>
      <c r="I312" s="89" t="s">
        <v>25</v>
      </c>
      <c r="J312" s="95">
        <v>0.54669999999999996</v>
      </c>
      <c r="K312" s="89"/>
      <c r="L312" s="91">
        <v>0.48</v>
      </c>
      <c r="M312" s="89"/>
    </row>
    <row r="313" spans="1:13" s="92" customFormat="1" x14ac:dyDescent="0.3">
      <c r="A313" s="88">
        <v>56</v>
      </c>
      <c r="B313" s="88" t="s">
        <v>1625</v>
      </c>
      <c r="C313" s="89" t="s">
        <v>12</v>
      </c>
      <c r="D313" s="90" t="s">
        <v>930</v>
      </c>
      <c r="E313" s="88" t="s">
        <v>1132</v>
      </c>
      <c r="F313" s="89" t="s">
        <v>336</v>
      </c>
      <c r="G313" s="110" t="s">
        <v>17</v>
      </c>
      <c r="H313" s="89" t="s">
        <v>28</v>
      </c>
      <c r="I313" s="89" t="s">
        <v>25</v>
      </c>
      <c r="J313" s="95">
        <v>0.54669999999999996</v>
      </c>
      <c r="K313" s="89">
        <v>7.33</v>
      </c>
      <c r="L313" s="91">
        <v>6.9089999999999998</v>
      </c>
      <c r="M313" s="89"/>
    </row>
    <row r="314" spans="1:13" s="92" customFormat="1" x14ac:dyDescent="0.3">
      <c r="A314" s="88">
        <v>56</v>
      </c>
      <c r="B314" s="88" t="s">
        <v>926</v>
      </c>
      <c r="C314" s="89" t="s">
        <v>12</v>
      </c>
      <c r="D314" s="90" t="s">
        <v>930</v>
      </c>
      <c r="E314" s="88" t="s">
        <v>975</v>
      </c>
      <c r="F314" s="89" t="s">
        <v>359</v>
      </c>
      <c r="G314" s="89" t="s">
        <v>25</v>
      </c>
      <c r="H314" s="89" t="s">
        <v>25</v>
      </c>
      <c r="I314" s="89" t="s">
        <v>28</v>
      </c>
      <c r="J314" s="95">
        <v>0.54669999999999996</v>
      </c>
      <c r="K314" s="89">
        <v>0.95</v>
      </c>
      <c r="L314" s="91">
        <v>0.47500000000000003</v>
      </c>
      <c r="M314" s="89" t="s">
        <v>1841</v>
      </c>
    </row>
  </sheetData>
  <autoFilter ref="A2:M314" xr:uid="{00000000-0009-0000-0000-000004000000}"/>
  <phoneticPr fontId="2" type="noConversion"/>
  <conditionalFormatting sqref="E79:E108">
    <cfRule type="duplicateValues" dxfId="9" priority="3"/>
  </conditionalFormatting>
  <conditionalFormatting sqref="E116:E123">
    <cfRule type="duplicateValues" dxfId="8" priority="2"/>
  </conditionalFormatting>
  <conditionalFormatting sqref="E137:E148">
    <cfRule type="duplicateValues" dxfId="7" priority="4"/>
  </conditionalFormatting>
  <conditionalFormatting sqref="E149:E152">
    <cfRule type="duplicateValues" dxfId="6" priority="5"/>
  </conditionalFormatting>
  <conditionalFormatting sqref="E168:E175">
    <cfRule type="duplicateValues" dxfId="5" priority="6"/>
  </conditionalFormatting>
  <conditionalFormatting sqref="E185:E188">
    <cfRule type="duplicateValues" dxfId="4" priority="7"/>
  </conditionalFormatting>
  <conditionalFormatting sqref="E247:E254">
    <cfRule type="duplicateValues" dxfId="3" priority="1"/>
  </conditionalFormatting>
  <conditionalFormatting sqref="E255:E261">
    <cfRule type="duplicateValues" dxfId="2" priority="8"/>
  </conditionalFormatting>
  <conditionalFormatting sqref="E262:E265">
    <cfRule type="duplicateValues" dxfId="1" priority="9"/>
  </conditionalFormatting>
  <conditionalFormatting sqref="E266:E26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5"/>
  <sheetViews>
    <sheetView tabSelected="1" workbookViewId="0">
      <pane ySplit="1" topLeftCell="A193" activePane="bottomLeft" state="frozen"/>
      <selection pane="bottomLeft" activeCell="D209" sqref="D209"/>
    </sheetView>
  </sheetViews>
  <sheetFormatPr defaultColWidth="9" defaultRowHeight="16.5" x14ac:dyDescent="0.3"/>
  <cols>
    <col min="1" max="1" width="10.125" style="142" customWidth="1"/>
    <col min="2" max="2" width="40.375" style="142" bestFit="1" customWidth="1"/>
    <col min="3" max="3" width="9.75" style="92" customWidth="1"/>
    <col min="4" max="4" width="23.75" style="92" customWidth="1"/>
    <col min="5" max="5" width="36.125" style="92" customWidth="1"/>
    <col min="6" max="6" width="13.5" style="92" customWidth="1"/>
    <col min="7" max="9" width="5.875" style="92" customWidth="1"/>
    <col min="10" max="10" width="13.25" style="92" customWidth="1"/>
    <col min="11" max="11" width="13.125" style="92" customWidth="1"/>
    <col min="12" max="12" width="13.625" style="143" customWidth="1"/>
    <col min="13" max="13" width="105.625" style="92" bestFit="1" customWidth="1"/>
    <col min="14" max="16384" width="9" style="92"/>
  </cols>
  <sheetData>
    <row r="1" spans="1:13" ht="49.5" x14ac:dyDescent="0.3">
      <c r="A1" s="124" t="s">
        <v>1</v>
      </c>
      <c r="B1" s="124" t="s">
        <v>2</v>
      </c>
      <c r="C1" s="124" t="s">
        <v>3</v>
      </c>
      <c r="D1" s="124" t="s">
        <v>4</v>
      </c>
      <c r="E1" s="124" t="s">
        <v>609</v>
      </c>
      <c r="F1" s="124" t="s">
        <v>608</v>
      </c>
      <c r="G1" s="124" t="s">
        <v>5</v>
      </c>
      <c r="H1" s="124" t="s">
        <v>6</v>
      </c>
      <c r="I1" s="124" t="s">
        <v>7</v>
      </c>
      <c r="J1" s="124" t="s">
        <v>607</v>
      </c>
      <c r="K1" s="124" t="s">
        <v>8</v>
      </c>
      <c r="L1" s="125" t="s">
        <v>618</v>
      </c>
      <c r="M1" s="124" t="s">
        <v>10</v>
      </c>
    </row>
    <row r="2" spans="1:13" x14ac:dyDescent="0.3">
      <c r="A2" s="88">
        <v>1</v>
      </c>
      <c r="B2" s="88" t="s">
        <v>2021</v>
      </c>
      <c r="C2" s="89" t="s">
        <v>2022</v>
      </c>
      <c r="D2" s="90" t="s">
        <v>935</v>
      </c>
      <c r="E2" s="88" t="s">
        <v>975</v>
      </c>
      <c r="F2" s="89" t="s">
        <v>359</v>
      </c>
      <c r="G2" s="89" t="s">
        <v>12</v>
      </c>
      <c r="H2" s="89" t="s">
        <v>25</v>
      </c>
      <c r="I2" s="89" t="s">
        <v>17</v>
      </c>
      <c r="J2" s="126">
        <v>8.8229000000000006</v>
      </c>
      <c r="K2" s="127" t="s">
        <v>2023</v>
      </c>
      <c r="L2" s="128">
        <v>2.6</v>
      </c>
      <c r="M2" s="11" t="s">
        <v>2187</v>
      </c>
    </row>
    <row r="3" spans="1:13" x14ac:dyDescent="0.3">
      <c r="A3" s="88">
        <v>1</v>
      </c>
      <c r="B3" s="88" t="s">
        <v>2024</v>
      </c>
      <c r="C3" s="89" t="s">
        <v>12</v>
      </c>
      <c r="D3" s="90" t="s">
        <v>935</v>
      </c>
      <c r="E3" s="88" t="s">
        <v>634</v>
      </c>
      <c r="F3" s="89" t="s">
        <v>1371</v>
      </c>
      <c r="G3" s="89" t="s">
        <v>12</v>
      </c>
      <c r="H3" s="89" t="s">
        <v>25</v>
      </c>
      <c r="I3" s="89" t="s">
        <v>17</v>
      </c>
      <c r="J3" s="126">
        <v>8.8229000000000006</v>
      </c>
      <c r="K3" s="127" t="s">
        <v>2023</v>
      </c>
      <c r="L3" s="128">
        <v>2.9143333333333334</v>
      </c>
      <c r="M3" s="11" t="s">
        <v>2188</v>
      </c>
    </row>
    <row r="4" spans="1:13" x14ac:dyDescent="0.3">
      <c r="A4" s="88">
        <v>1</v>
      </c>
      <c r="B4" s="88" t="s">
        <v>2024</v>
      </c>
      <c r="C4" s="89" t="s">
        <v>12</v>
      </c>
      <c r="D4" s="90" t="s">
        <v>935</v>
      </c>
      <c r="E4" s="88" t="s">
        <v>19</v>
      </c>
      <c r="F4" s="89" t="s">
        <v>266</v>
      </c>
      <c r="G4" s="89" t="s">
        <v>12</v>
      </c>
      <c r="H4" s="89" t="s">
        <v>25</v>
      </c>
      <c r="I4" s="89" t="s">
        <v>17</v>
      </c>
      <c r="J4" s="126">
        <v>8.8229000000000006</v>
      </c>
      <c r="K4" s="127">
        <v>8.82</v>
      </c>
      <c r="L4" s="128">
        <v>1.2678571428571428</v>
      </c>
      <c r="M4" s="11" t="s">
        <v>2189</v>
      </c>
    </row>
    <row r="5" spans="1:13" x14ac:dyDescent="0.3">
      <c r="A5" s="88">
        <v>1</v>
      </c>
      <c r="B5" s="88" t="s">
        <v>2024</v>
      </c>
      <c r="C5" s="89" t="s">
        <v>12</v>
      </c>
      <c r="D5" s="90" t="s">
        <v>935</v>
      </c>
      <c r="E5" s="88" t="s">
        <v>2025</v>
      </c>
      <c r="F5" s="89" t="s">
        <v>811</v>
      </c>
      <c r="G5" s="89" t="s">
        <v>12</v>
      </c>
      <c r="H5" s="89" t="s">
        <v>25</v>
      </c>
      <c r="I5" s="89" t="s">
        <v>17</v>
      </c>
      <c r="J5" s="126">
        <v>8.8229000000000006</v>
      </c>
      <c r="K5" s="127" t="s">
        <v>2023</v>
      </c>
      <c r="L5" s="128">
        <v>1.9253333333333333</v>
      </c>
      <c r="M5" s="11" t="s">
        <v>2190</v>
      </c>
    </row>
    <row r="6" spans="1:13" ht="16.5" customHeight="1" x14ac:dyDescent="0.3">
      <c r="A6" s="88">
        <v>1</v>
      </c>
      <c r="B6" s="88" t="s">
        <v>2024</v>
      </c>
      <c r="C6" s="89" t="s">
        <v>12</v>
      </c>
      <c r="D6" s="90" t="s">
        <v>935</v>
      </c>
      <c r="E6" s="88" t="s">
        <v>961</v>
      </c>
      <c r="F6" s="89" t="s">
        <v>497</v>
      </c>
      <c r="G6" s="89" t="s">
        <v>17</v>
      </c>
      <c r="H6" s="89" t="s">
        <v>28</v>
      </c>
      <c r="I6" s="89" t="s">
        <v>25</v>
      </c>
      <c r="J6" s="126">
        <v>8.8229000000000006</v>
      </c>
      <c r="K6" s="127">
        <v>10.65</v>
      </c>
      <c r="L6" s="129">
        <v>3.7885</v>
      </c>
      <c r="M6" s="89"/>
    </row>
    <row r="7" spans="1:13" x14ac:dyDescent="0.3">
      <c r="A7" s="88">
        <v>2</v>
      </c>
      <c r="B7" s="88" t="s">
        <v>2026</v>
      </c>
      <c r="C7" s="89" t="s">
        <v>12</v>
      </c>
      <c r="D7" s="90" t="s">
        <v>2027</v>
      </c>
      <c r="E7" s="88" t="s">
        <v>23</v>
      </c>
      <c r="F7" s="89" t="s">
        <v>267</v>
      </c>
      <c r="G7" s="89" t="s">
        <v>12</v>
      </c>
      <c r="H7" s="89" t="s">
        <v>25</v>
      </c>
      <c r="I7" s="89" t="s">
        <v>12</v>
      </c>
      <c r="J7" s="126">
        <v>7.7244999999999999</v>
      </c>
      <c r="K7" s="127">
        <v>7.8</v>
      </c>
      <c r="L7" s="129">
        <v>2.6440000000000001</v>
      </c>
      <c r="M7" s="89"/>
    </row>
    <row r="8" spans="1:13" x14ac:dyDescent="0.3">
      <c r="A8" s="88">
        <v>2</v>
      </c>
      <c r="B8" s="88" t="s">
        <v>2028</v>
      </c>
      <c r="C8" s="89" t="s">
        <v>12</v>
      </c>
      <c r="D8" s="90" t="s">
        <v>2027</v>
      </c>
      <c r="E8" s="88" t="s">
        <v>976</v>
      </c>
      <c r="F8" s="89" t="s">
        <v>1392</v>
      </c>
      <c r="G8" s="89" t="s">
        <v>12</v>
      </c>
      <c r="H8" s="89" t="s">
        <v>25</v>
      </c>
      <c r="I8" s="89" t="s">
        <v>17</v>
      </c>
      <c r="J8" s="126">
        <v>7.7244999999999999</v>
      </c>
      <c r="K8" s="127" t="s">
        <v>2023</v>
      </c>
      <c r="L8" s="128">
        <v>2.33</v>
      </c>
      <c r="M8" s="11" t="s">
        <v>2191</v>
      </c>
    </row>
    <row r="9" spans="1:13" x14ac:dyDescent="0.3">
      <c r="A9" s="88">
        <v>2</v>
      </c>
      <c r="B9" s="88" t="s">
        <v>2028</v>
      </c>
      <c r="C9" s="89" t="s">
        <v>12</v>
      </c>
      <c r="D9" s="90" t="s">
        <v>2027</v>
      </c>
      <c r="E9" s="88" t="s">
        <v>2029</v>
      </c>
      <c r="F9" s="89" t="s">
        <v>2030</v>
      </c>
      <c r="G9" s="89" t="s">
        <v>12</v>
      </c>
      <c r="H9" s="89" t="s">
        <v>25</v>
      </c>
      <c r="I9" s="89" t="s">
        <v>17</v>
      </c>
      <c r="J9" s="126">
        <v>7.7244999999999999</v>
      </c>
      <c r="K9" s="127">
        <v>8.3800000000000008</v>
      </c>
      <c r="L9" s="128">
        <v>2.16</v>
      </c>
      <c r="M9" s="11" t="s">
        <v>2192</v>
      </c>
    </row>
    <row r="10" spans="1:13" x14ac:dyDescent="0.3">
      <c r="A10" s="88">
        <v>2</v>
      </c>
      <c r="B10" s="88" t="s">
        <v>2028</v>
      </c>
      <c r="C10" s="89" t="s">
        <v>12</v>
      </c>
      <c r="D10" s="90" t="s">
        <v>2027</v>
      </c>
      <c r="E10" s="88" t="s">
        <v>1843</v>
      </c>
      <c r="F10" s="89" t="s">
        <v>486</v>
      </c>
      <c r="G10" s="89" t="s">
        <v>17</v>
      </c>
      <c r="H10" s="89" t="s">
        <v>28</v>
      </c>
      <c r="I10" s="89" t="s">
        <v>17</v>
      </c>
      <c r="J10" s="126">
        <v>7.7244999999999999</v>
      </c>
      <c r="K10" s="127">
        <v>14</v>
      </c>
      <c r="L10" s="128">
        <v>1.55</v>
      </c>
      <c r="M10" s="11" t="s">
        <v>2193</v>
      </c>
    </row>
    <row r="11" spans="1:13" x14ac:dyDescent="0.3">
      <c r="A11" s="88">
        <v>3</v>
      </c>
      <c r="B11" s="88" t="s">
        <v>2031</v>
      </c>
      <c r="C11" s="89" t="s">
        <v>17</v>
      </c>
      <c r="D11" s="90" t="s">
        <v>2032</v>
      </c>
      <c r="E11" s="88" t="s">
        <v>1844</v>
      </c>
      <c r="F11" s="89" t="s">
        <v>344</v>
      </c>
      <c r="G11" s="89" t="s">
        <v>12</v>
      </c>
      <c r="H11" s="89" t="s">
        <v>25</v>
      </c>
      <c r="I11" s="89" t="s">
        <v>17</v>
      </c>
      <c r="J11" s="126">
        <v>5.8479999999999999</v>
      </c>
      <c r="K11" s="127">
        <v>6.08</v>
      </c>
      <c r="L11" s="128">
        <v>0.79900000000000004</v>
      </c>
      <c r="M11" s="11" t="s">
        <v>2194</v>
      </c>
    </row>
    <row r="12" spans="1:13" x14ac:dyDescent="0.3">
      <c r="A12" s="88">
        <v>3</v>
      </c>
      <c r="B12" s="88" t="s">
        <v>2033</v>
      </c>
      <c r="C12" s="89" t="s">
        <v>28</v>
      </c>
      <c r="D12" s="90" t="s">
        <v>2034</v>
      </c>
      <c r="E12" s="88" t="s">
        <v>1845</v>
      </c>
      <c r="F12" s="89" t="s">
        <v>1410</v>
      </c>
      <c r="G12" s="89" t="s">
        <v>12</v>
      </c>
      <c r="H12" s="89" t="s">
        <v>25</v>
      </c>
      <c r="I12" s="89" t="s">
        <v>12</v>
      </c>
      <c r="J12" s="126">
        <v>3.44</v>
      </c>
      <c r="K12" s="130">
        <v>4.1500000000000004</v>
      </c>
      <c r="L12" s="129">
        <v>0.83</v>
      </c>
      <c r="M12" s="89"/>
    </row>
    <row r="13" spans="1:13" x14ac:dyDescent="0.3">
      <c r="A13" s="88">
        <v>3</v>
      </c>
      <c r="B13" s="88" t="s">
        <v>2033</v>
      </c>
      <c r="C13" s="89" t="s">
        <v>28</v>
      </c>
      <c r="D13" s="90" t="s">
        <v>2034</v>
      </c>
      <c r="E13" s="88" t="s">
        <v>1846</v>
      </c>
      <c r="F13" s="89" t="s">
        <v>1919</v>
      </c>
      <c r="G13" s="89" t="s">
        <v>12</v>
      </c>
      <c r="H13" s="89" t="s">
        <v>25</v>
      </c>
      <c r="I13" s="89" t="s">
        <v>12</v>
      </c>
      <c r="J13" s="126">
        <v>3.44</v>
      </c>
      <c r="K13" s="127" t="s">
        <v>2023</v>
      </c>
      <c r="L13" s="129">
        <v>0.88</v>
      </c>
      <c r="M13" s="89"/>
    </row>
    <row r="14" spans="1:13" x14ac:dyDescent="0.3">
      <c r="A14" s="88">
        <v>3</v>
      </c>
      <c r="B14" s="88" t="s">
        <v>2033</v>
      </c>
      <c r="C14" s="89" t="s">
        <v>28</v>
      </c>
      <c r="D14" s="90" t="s">
        <v>2034</v>
      </c>
      <c r="E14" s="88" t="s">
        <v>109</v>
      </c>
      <c r="F14" s="89" t="s">
        <v>408</v>
      </c>
      <c r="G14" s="89" t="s">
        <v>12</v>
      </c>
      <c r="H14" s="89" t="s">
        <v>25</v>
      </c>
      <c r="I14" s="89" t="s">
        <v>17</v>
      </c>
      <c r="J14" s="126">
        <v>3.44</v>
      </c>
      <c r="K14" s="130">
        <v>6.76</v>
      </c>
      <c r="L14" s="128">
        <v>0.33799999999999997</v>
      </c>
      <c r="M14" s="11" t="s">
        <v>2195</v>
      </c>
    </row>
    <row r="15" spans="1:13" x14ac:dyDescent="0.3">
      <c r="A15" s="88">
        <v>3</v>
      </c>
      <c r="B15" s="88" t="s">
        <v>2031</v>
      </c>
      <c r="C15" s="89" t="s">
        <v>28</v>
      </c>
      <c r="D15" s="90" t="s">
        <v>2034</v>
      </c>
      <c r="E15" s="88" t="s">
        <v>2035</v>
      </c>
      <c r="F15" s="89" t="s">
        <v>368</v>
      </c>
      <c r="G15" s="89" t="s">
        <v>12</v>
      </c>
      <c r="H15" s="89" t="s">
        <v>25</v>
      </c>
      <c r="I15" s="89" t="s">
        <v>17</v>
      </c>
      <c r="J15" s="126">
        <v>3.44</v>
      </c>
      <c r="K15" s="131">
        <v>16.8</v>
      </c>
      <c r="L15" s="128">
        <v>0.59</v>
      </c>
      <c r="M15" s="11" t="s">
        <v>2196</v>
      </c>
    </row>
    <row r="16" spans="1:13" x14ac:dyDescent="0.3">
      <c r="A16" s="88">
        <v>3</v>
      </c>
      <c r="B16" s="88" t="s">
        <v>2031</v>
      </c>
      <c r="C16" s="89" t="s">
        <v>28</v>
      </c>
      <c r="D16" s="90" t="s">
        <v>2034</v>
      </c>
      <c r="E16" s="88" t="s">
        <v>1847</v>
      </c>
      <c r="F16" s="89" t="s">
        <v>1922</v>
      </c>
      <c r="G16" s="89" t="s">
        <v>12</v>
      </c>
      <c r="H16" s="89" t="s">
        <v>25</v>
      </c>
      <c r="I16" s="89" t="s">
        <v>17</v>
      </c>
      <c r="J16" s="126">
        <v>3.44</v>
      </c>
      <c r="K16" s="127" t="s">
        <v>2023</v>
      </c>
      <c r="L16" s="128">
        <v>0.33250000000000002</v>
      </c>
      <c r="M16" s="11" t="s">
        <v>2197</v>
      </c>
    </row>
    <row r="17" spans="1:13" x14ac:dyDescent="0.3">
      <c r="A17" s="88">
        <v>3</v>
      </c>
      <c r="B17" s="88" t="s">
        <v>2033</v>
      </c>
      <c r="C17" s="89" t="s">
        <v>28</v>
      </c>
      <c r="D17" s="90" t="s">
        <v>2034</v>
      </c>
      <c r="E17" s="88" t="s">
        <v>1125</v>
      </c>
      <c r="F17" s="89" t="s">
        <v>308</v>
      </c>
      <c r="G17" s="89" t="s">
        <v>12</v>
      </c>
      <c r="H17" s="89" t="s">
        <v>25</v>
      </c>
      <c r="I17" s="89" t="s">
        <v>17</v>
      </c>
      <c r="J17" s="126">
        <v>3.44</v>
      </c>
      <c r="K17" s="131">
        <v>13.75</v>
      </c>
      <c r="L17" s="128">
        <v>0.38</v>
      </c>
      <c r="M17" s="11" t="s">
        <v>2198</v>
      </c>
    </row>
    <row r="18" spans="1:13" x14ac:dyDescent="0.3">
      <c r="A18" s="88">
        <v>3</v>
      </c>
      <c r="B18" s="88" t="s">
        <v>2033</v>
      </c>
      <c r="C18" s="89" t="s">
        <v>28</v>
      </c>
      <c r="D18" s="90" t="s">
        <v>2034</v>
      </c>
      <c r="E18" s="88" t="s">
        <v>1848</v>
      </c>
      <c r="F18" s="89" t="s">
        <v>1924</v>
      </c>
      <c r="G18" s="89" t="s">
        <v>12</v>
      </c>
      <c r="H18" s="89" t="s">
        <v>25</v>
      </c>
      <c r="I18" s="89" t="s">
        <v>12</v>
      </c>
      <c r="J18" s="126">
        <v>3.44</v>
      </c>
      <c r="K18" s="131">
        <v>14.45</v>
      </c>
      <c r="L18" s="129">
        <v>1.3919999999999999</v>
      </c>
      <c r="M18" s="89"/>
    </row>
    <row r="19" spans="1:13" x14ac:dyDescent="0.3">
      <c r="A19" s="88">
        <v>3</v>
      </c>
      <c r="B19" s="88" t="s">
        <v>2033</v>
      </c>
      <c r="C19" s="89" t="s">
        <v>28</v>
      </c>
      <c r="D19" s="90" t="s">
        <v>2034</v>
      </c>
      <c r="E19" s="88" t="s">
        <v>1849</v>
      </c>
      <c r="F19" s="89" t="s">
        <v>1925</v>
      </c>
      <c r="G19" s="89" t="s">
        <v>12</v>
      </c>
      <c r="H19" s="89" t="s">
        <v>25</v>
      </c>
      <c r="I19" s="89" t="s">
        <v>17</v>
      </c>
      <c r="J19" s="126">
        <v>3.44</v>
      </c>
      <c r="K19" s="130">
        <v>4.6500000000000004</v>
      </c>
      <c r="L19" s="128">
        <v>0.22999999999999998</v>
      </c>
      <c r="M19" s="11" t="s">
        <v>2199</v>
      </c>
    </row>
    <row r="20" spans="1:13" x14ac:dyDescent="0.3">
      <c r="A20" s="88">
        <v>3</v>
      </c>
      <c r="B20" s="88" t="s">
        <v>2033</v>
      </c>
      <c r="C20" s="89" t="s">
        <v>28</v>
      </c>
      <c r="D20" s="90" t="s">
        <v>2034</v>
      </c>
      <c r="E20" s="88" t="s">
        <v>1850</v>
      </c>
      <c r="F20" s="89" t="s">
        <v>210</v>
      </c>
      <c r="G20" s="89" t="s">
        <v>12</v>
      </c>
      <c r="H20" s="89" t="s">
        <v>25</v>
      </c>
      <c r="I20" s="89" t="s">
        <v>17</v>
      </c>
      <c r="J20" s="126">
        <v>3.44</v>
      </c>
      <c r="K20" s="130">
        <v>4.67</v>
      </c>
      <c r="L20" s="128">
        <v>0.57000000000000006</v>
      </c>
      <c r="M20" s="11" t="s">
        <v>2200</v>
      </c>
    </row>
    <row r="21" spans="1:13" x14ac:dyDescent="0.3">
      <c r="A21" s="88">
        <v>3</v>
      </c>
      <c r="B21" s="88" t="s">
        <v>2033</v>
      </c>
      <c r="C21" s="89" t="s">
        <v>28</v>
      </c>
      <c r="D21" s="90" t="s">
        <v>2034</v>
      </c>
      <c r="E21" s="88" t="s">
        <v>1851</v>
      </c>
      <c r="F21" s="89" t="s">
        <v>1926</v>
      </c>
      <c r="G21" s="89" t="s">
        <v>12</v>
      </c>
      <c r="H21" s="89" t="s">
        <v>25</v>
      </c>
      <c r="I21" s="89" t="s">
        <v>12</v>
      </c>
      <c r="J21" s="126">
        <v>3.44</v>
      </c>
      <c r="K21" s="130">
        <v>5.55</v>
      </c>
      <c r="L21" s="129">
        <v>0.68899999999999995</v>
      </c>
      <c r="M21" s="89"/>
    </row>
    <row r="22" spans="1:13" x14ac:dyDescent="0.3">
      <c r="A22" s="88">
        <v>3</v>
      </c>
      <c r="B22" s="88" t="s">
        <v>2033</v>
      </c>
      <c r="C22" s="89" t="s">
        <v>28</v>
      </c>
      <c r="D22" s="90" t="s">
        <v>2034</v>
      </c>
      <c r="E22" s="88" t="s">
        <v>88</v>
      </c>
      <c r="F22" s="89" t="s">
        <v>300</v>
      </c>
      <c r="G22" s="89" t="s">
        <v>12</v>
      </c>
      <c r="H22" s="89" t="s">
        <v>25</v>
      </c>
      <c r="I22" s="89" t="s">
        <v>17</v>
      </c>
      <c r="J22" s="126">
        <v>3.44</v>
      </c>
      <c r="K22" s="130">
        <v>5.32</v>
      </c>
      <c r="L22" s="128">
        <v>0.46500000000000002</v>
      </c>
      <c r="M22" s="11" t="s">
        <v>2201</v>
      </c>
    </row>
    <row r="23" spans="1:13" x14ac:dyDescent="0.3">
      <c r="A23" s="88">
        <v>3</v>
      </c>
      <c r="B23" s="88" t="s">
        <v>2033</v>
      </c>
      <c r="C23" s="89" t="s">
        <v>28</v>
      </c>
      <c r="D23" s="90" t="s">
        <v>2034</v>
      </c>
      <c r="E23" s="88" t="s">
        <v>1852</v>
      </c>
      <c r="F23" s="89" t="s">
        <v>1940</v>
      </c>
      <c r="G23" s="89" t="s">
        <v>12</v>
      </c>
      <c r="H23" s="89" t="s">
        <v>25</v>
      </c>
      <c r="I23" s="89" t="s">
        <v>17</v>
      </c>
      <c r="J23" s="126">
        <v>3.44</v>
      </c>
      <c r="K23" s="130">
        <v>5.0999999999999996</v>
      </c>
      <c r="L23" s="128">
        <v>0.32999999999999996</v>
      </c>
      <c r="M23" s="11" t="s">
        <v>2202</v>
      </c>
    </row>
    <row r="24" spans="1:13" x14ac:dyDescent="0.3">
      <c r="A24" s="88">
        <v>3</v>
      </c>
      <c r="B24" s="88" t="s">
        <v>2033</v>
      </c>
      <c r="C24" s="89" t="s">
        <v>28</v>
      </c>
      <c r="D24" s="90" t="s">
        <v>2034</v>
      </c>
      <c r="E24" s="88" t="s">
        <v>2036</v>
      </c>
      <c r="F24" s="89" t="s">
        <v>2037</v>
      </c>
      <c r="G24" s="89" t="s">
        <v>12</v>
      </c>
      <c r="H24" s="89" t="s">
        <v>25</v>
      </c>
      <c r="I24" s="89" t="s">
        <v>17</v>
      </c>
      <c r="J24" s="126">
        <v>3.44</v>
      </c>
      <c r="K24" s="127" t="s">
        <v>2023</v>
      </c>
      <c r="L24" s="128">
        <v>0.65999999999999992</v>
      </c>
      <c r="M24" s="11" t="s">
        <v>2203</v>
      </c>
    </row>
    <row r="25" spans="1:13" x14ac:dyDescent="0.3">
      <c r="A25" s="88">
        <v>3</v>
      </c>
      <c r="B25" s="88" t="s">
        <v>2031</v>
      </c>
      <c r="C25" s="89" t="s">
        <v>28</v>
      </c>
      <c r="D25" s="90" t="s">
        <v>2034</v>
      </c>
      <c r="E25" s="88" t="s">
        <v>2038</v>
      </c>
      <c r="F25" s="89" t="s">
        <v>2039</v>
      </c>
      <c r="G25" s="89" t="s">
        <v>12</v>
      </c>
      <c r="H25" s="89" t="s">
        <v>25</v>
      </c>
      <c r="I25" s="89" t="s">
        <v>12</v>
      </c>
      <c r="J25" s="126">
        <v>3.44</v>
      </c>
      <c r="K25" s="127" t="s">
        <v>2023</v>
      </c>
      <c r="L25" s="129">
        <v>0.88</v>
      </c>
      <c r="M25" s="89"/>
    </row>
    <row r="26" spans="1:13" x14ac:dyDescent="0.3">
      <c r="A26" s="88">
        <v>3</v>
      </c>
      <c r="B26" s="88" t="s">
        <v>2033</v>
      </c>
      <c r="C26" s="89" t="s">
        <v>28</v>
      </c>
      <c r="D26" s="90" t="s">
        <v>2034</v>
      </c>
      <c r="E26" s="88" t="s">
        <v>973</v>
      </c>
      <c r="F26" s="89" t="s">
        <v>389</v>
      </c>
      <c r="G26" s="89" t="s">
        <v>17</v>
      </c>
      <c r="H26" s="89" t="s">
        <v>28</v>
      </c>
      <c r="I26" s="89" t="s">
        <v>12</v>
      </c>
      <c r="J26" s="126">
        <v>3.44</v>
      </c>
      <c r="K26" s="130">
        <v>5.58</v>
      </c>
      <c r="L26" s="129">
        <v>3.43</v>
      </c>
      <c r="M26" s="89"/>
    </row>
    <row r="27" spans="1:13" x14ac:dyDescent="0.3">
      <c r="A27" s="88">
        <v>4</v>
      </c>
      <c r="B27" s="88" t="s">
        <v>2040</v>
      </c>
      <c r="C27" s="89" t="s">
        <v>12</v>
      </c>
      <c r="D27" s="90" t="s">
        <v>2041</v>
      </c>
      <c r="E27" s="88" t="s">
        <v>2042</v>
      </c>
      <c r="F27" s="89" t="s">
        <v>1945</v>
      </c>
      <c r="G27" s="89" t="s">
        <v>12</v>
      </c>
      <c r="H27" s="89" t="s">
        <v>25</v>
      </c>
      <c r="I27" s="89" t="s">
        <v>17</v>
      </c>
      <c r="J27" s="126">
        <v>90.19</v>
      </c>
      <c r="K27" s="127" t="s">
        <v>2023</v>
      </c>
      <c r="L27" s="128">
        <v>28.68</v>
      </c>
      <c r="M27" s="11" t="s">
        <v>2204</v>
      </c>
    </row>
    <row r="28" spans="1:13" x14ac:dyDescent="0.3">
      <c r="A28" s="88">
        <v>4</v>
      </c>
      <c r="B28" s="88" t="s">
        <v>2043</v>
      </c>
      <c r="C28" s="89" t="s">
        <v>12</v>
      </c>
      <c r="D28" s="90" t="s">
        <v>2041</v>
      </c>
      <c r="E28" s="88" t="s">
        <v>2044</v>
      </c>
      <c r="F28" s="89" t="s">
        <v>1927</v>
      </c>
      <c r="G28" s="89" t="s">
        <v>12</v>
      </c>
      <c r="H28" s="89" t="s">
        <v>25</v>
      </c>
      <c r="I28" s="89" t="s">
        <v>17</v>
      </c>
      <c r="J28" s="126">
        <v>90.19</v>
      </c>
      <c r="K28" s="127">
        <v>86</v>
      </c>
      <c r="L28" s="128">
        <v>19.899999999999999</v>
      </c>
      <c r="M28" s="11" t="s">
        <v>2205</v>
      </c>
    </row>
    <row r="29" spans="1:13" x14ac:dyDescent="0.3">
      <c r="A29" s="88">
        <v>4</v>
      </c>
      <c r="B29" s="88" t="s">
        <v>2043</v>
      </c>
      <c r="C29" s="89" t="s">
        <v>12</v>
      </c>
      <c r="D29" s="90" t="s">
        <v>2041</v>
      </c>
      <c r="E29" s="88" t="s">
        <v>1061</v>
      </c>
      <c r="F29" s="89" t="s">
        <v>456</v>
      </c>
      <c r="G29" s="89" t="s">
        <v>17</v>
      </c>
      <c r="H29" s="89" t="s">
        <v>28</v>
      </c>
      <c r="I29" s="89" t="s">
        <v>12</v>
      </c>
      <c r="J29" s="126">
        <v>90.19</v>
      </c>
      <c r="K29" s="127">
        <v>98.48</v>
      </c>
      <c r="L29" s="132">
        <v>81.17</v>
      </c>
      <c r="M29" s="89"/>
    </row>
    <row r="30" spans="1:13" x14ac:dyDescent="0.3">
      <c r="A30" s="88">
        <v>5</v>
      </c>
      <c r="B30" s="88" t="s">
        <v>2045</v>
      </c>
      <c r="C30" s="89" t="s">
        <v>12</v>
      </c>
      <c r="D30" s="90" t="s">
        <v>2046</v>
      </c>
      <c r="E30" s="88" t="s">
        <v>1853</v>
      </c>
      <c r="F30" s="89" t="s">
        <v>1928</v>
      </c>
      <c r="G30" s="89" t="s">
        <v>12</v>
      </c>
      <c r="H30" s="89" t="s">
        <v>25</v>
      </c>
      <c r="I30" s="89" t="s">
        <v>17</v>
      </c>
      <c r="J30" s="126">
        <v>0.2974</v>
      </c>
      <c r="K30" s="130">
        <v>0.56000000000000005</v>
      </c>
      <c r="L30" s="128">
        <v>0.20300000000000001</v>
      </c>
      <c r="M30" s="11" t="s">
        <v>2206</v>
      </c>
    </row>
    <row r="31" spans="1:13" x14ac:dyDescent="0.3">
      <c r="A31" s="88">
        <v>5</v>
      </c>
      <c r="B31" s="88" t="s">
        <v>2047</v>
      </c>
      <c r="C31" s="89" t="s">
        <v>12</v>
      </c>
      <c r="D31" s="90" t="s">
        <v>2046</v>
      </c>
      <c r="E31" s="88" t="s">
        <v>1854</v>
      </c>
      <c r="F31" s="89" t="s">
        <v>1929</v>
      </c>
      <c r="G31" s="89" t="s">
        <v>12</v>
      </c>
      <c r="H31" s="89" t="s">
        <v>25</v>
      </c>
      <c r="I31" s="89" t="s">
        <v>12</v>
      </c>
      <c r="J31" s="126">
        <v>0.2974</v>
      </c>
      <c r="K31" s="130">
        <v>0.45</v>
      </c>
      <c r="L31" s="129">
        <v>0.27079999999999999</v>
      </c>
      <c r="M31" s="89"/>
    </row>
    <row r="32" spans="1:13" x14ac:dyDescent="0.3">
      <c r="A32" s="88">
        <v>5</v>
      </c>
      <c r="B32" s="88" t="s">
        <v>2047</v>
      </c>
      <c r="C32" s="89" t="s">
        <v>12</v>
      </c>
      <c r="D32" s="90" t="s">
        <v>2046</v>
      </c>
      <c r="E32" s="88" t="s">
        <v>228</v>
      </c>
      <c r="F32" s="89" t="s">
        <v>342</v>
      </c>
      <c r="G32" s="89" t="s">
        <v>12</v>
      </c>
      <c r="H32" s="89" t="s">
        <v>25</v>
      </c>
      <c r="I32" s="89" t="s">
        <v>17</v>
      </c>
      <c r="J32" s="126">
        <v>0.2974</v>
      </c>
      <c r="K32" s="130">
        <v>0.56000000000000005</v>
      </c>
      <c r="L32" s="128">
        <v>0.19489999999999999</v>
      </c>
      <c r="M32" s="11" t="s">
        <v>2207</v>
      </c>
    </row>
    <row r="33" spans="1:13" x14ac:dyDescent="0.3">
      <c r="A33" s="88">
        <v>5</v>
      </c>
      <c r="B33" s="88" t="s">
        <v>2047</v>
      </c>
      <c r="C33" s="89" t="s">
        <v>12</v>
      </c>
      <c r="D33" s="90" t="s">
        <v>2046</v>
      </c>
      <c r="E33" s="88" t="s">
        <v>212</v>
      </c>
      <c r="F33" s="89" t="s">
        <v>337</v>
      </c>
      <c r="G33" s="89" t="s">
        <v>12</v>
      </c>
      <c r="H33" s="89" t="s">
        <v>25</v>
      </c>
      <c r="I33" s="89" t="s">
        <v>17</v>
      </c>
      <c r="J33" s="126">
        <v>0.2974</v>
      </c>
      <c r="K33" s="130">
        <v>0.48</v>
      </c>
      <c r="L33" s="128">
        <v>0.19649999999999998</v>
      </c>
      <c r="M33" s="11" t="s">
        <v>2208</v>
      </c>
    </row>
    <row r="34" spans="1:13" x14ac:dyDescent="0.3">
      <c r="A34" s="88">
        <v>5</v>
      </c>
      <c r="B34" s="88" t="s">
        <v>2047</v>
      </c>
      <c r="C34" s="89" t="s">
        <v>12</v>
      </c>
      <c r="D34" s="90" t="s">
        <v>2046</v>
      </c>
      <c r="E34" s="88" t="s">
        <v>176</v>
      </c>
      <c r="F34" s="89" t="s">
        <v>326</v>
      </c>
      <c r="G34" s="89" t="s">
        <v>12</v>
      </c>
      <c r="H34" s="89" t="s">
        <v>25</v>
      </c>
      <c r="I34" s="89" t="s">
        <v>17</v>
      </c>
      <c r="J34" s="126">
        <v>0.2974</v>
      </c>
      <c r="K34" s="130">
        <v>0.55000000000000004</v>
      </c>
      <c r="L34" s="128">
        <v>0.2046</v>
      </c>
      <c r="M34" s="11" t="s">
        <v>2209</v>
      </c>
    </row>
    <row r="35" spans="1:13" x14ac:dyDescent="0.3">
      <c r="A35" s="88">
        <v>6</v>
      </c>
      <c r="B35" s="88" t="s">
        <v>2048</v>
      </c>
      <c r="C35" s="89" t="s">
        <v>12</v>
      </c>
      <c r="D35" s="90" t="s">
        <v>2049</v>
      </c>
      <c r="E35" s="88" t="s">
        <v>109</v>
      </c>
      <c r="F35" s="89" t="s">
        <v>408</v>
      </c>
      <c r="G35" s="89" t="s">
        <v>12</v>
      </c>
      <c r="H35" s="89" t="s">
        <v>25</v>
      </c>
      <c r="I35" s="89" t="s">
        <v>17</v>
      </c>
      <c r="J35" s="126">
        <v>65.790000000000006</v>
      </c>
      <c r="K35" s="127">
        <v>74.290000000000006</v>
      </c>
      <c r="L35" s="128">
        <v>14.858000000000001</v>
      </c>
      <c r="M35" s="11" t="s">
        <v>2210</v>
      </c>
    </row>
    <row r="36" spans="1:13" x14ac:dyDescent="0.3">
      <c r="A36" s="88">
        <v>6</v>
      </c>
      <c r="B36" s="88" t="s">
        <v>2050</v>
      </c>
      <c r="C36" s="89" t="s">
        <v>12</v>
      </c>
      <c r="D36" s="90" t="s">
        <v>2049</v>
      </c>
      <c r="E36" s="88" t="s">
        <v>2051</v>
      </c>
      <c r="F36" s="89" t="s">
        <v>1930</v>
      </c>
      <c r="G36" s="89" t="s">
        <v>12</v>
      </c>
      <c r="H36" s="89" t="s">
        <v>25</v>
      </c>
      <c r="I36" s="89" t="s">
        <v>17</v>
      </c>
      <c r="J36" s="126">
        <v>65.790000000000006</v>
      </c>
      <c r="K36" s="127">
        <v>77.599999999999994</v>
      </c>
      <c r="L36" s="128">
        <v>13.4</v>
      </c>
      <c r="M36" s="11" t="s">
        <v>2211</v>
      </c>
    </row>
    <row r="37" spans="1:13" x14ac:dyDescent="0.3">
      <c r="A37" s="88">
        <v>6</v>
      </c>
      <c r="B37" s="88" t="s">
        <v>2050</v>
      </c>
      <c r="C37" s="89" t="s">
        <v>12</v>
      </c>
      <c r="D37" s="90" t="s">
        <v>2049</v>
      </c>
      <c r="E37" s="88" t="s">
        <v>107</v>
      </c>
      <c r="F37" s="89" t="s">
        <v>376</v>
      </c>
      <c r="G37" s="89" t="s">
        <v>12</v>
      </c>
      <c r="H37" s="89" t="s">
        <v>25</v>
      </c>
      <c r="I37" s="89" t="s">
        <v>17</v>
      </c>
      <c r="J37" s="126">
        <v>65.790000000000006</v>
      </c>
      <c r="K37" s="127" t="s">
        <v>2023</v>
      </c>
      <c r="L37" s="128">
        <v>12.5</v>
      </c>
      <c r="M37" s="11" t="s">
        <v>2212</v>
      </c>
    </row>
    <row r="38" spans="1:13" x14ac:dyDescent="0.3">
      <c r="A38" s="88">
        <v>6</v>
      </c>
      <c r="B38" s="88" t="s">
        <v>2050</v>
      </c>
      <c r="C38" s="89" t="s">
        <v>12</v>
      </c>
      <c r="D38" s="90" t="s">
        <v>2049</v>
      </c>
      <c r="E38" s="88" t="s">
        <v>2052</v>
      </c>
      <c r="F38" s="89" t="s">
        <v>1954</v>
      </c>
      <c r="G38" s="89" t="s">
        <v>17</v>
      </c>
      <c r="H38" s="89" t="s">
        <v>28</v>
      </c>
      <c r="I38" s="89" t="s">
        <v>17</v>
      </c>
      <c r="J38" s="126">
        <v>65.790000000000006</v>
      </c>
      <c r="K38" s="127">
        <v>95.65</v>
      </c>
      <c r="L38" s="128">
        <v>9.86</v>
      </c>
      <c r="M38" s="11" t="s">
        <v>2213</v>
      </c>
    </row>
    <row r="39" spans="1:13" x14ac:dyDescent="0.3">
      <c r="A39" s="88">
        <v>6</v>
      </c>
      <c r="B39" s="88" t="s">
        <v>2050</v>
      </c>
      <c r="C39" s="89" t="s">
        <v>12</v>
      </c>
      <c r="D39" s="90" t="s">
        <v>2049</v>
      </c>
      <c r="E39" s="88" t="s">
        <v>2053</v>
      </c>
      <c r="F39" s="89" t="s">
        <v>1931</v>
      </c>
      <c r="G39" s="89" t="s">
        <v>12</v>
      </c>
      <c r="H39" s="89" t="s">
        <v>28</v>
      </c>
      <c r="I39" s="89" t="s">
        <v>12</v>
      </c>
      <c r="J39" s="126">
        <v>65.790000000000006</v>
      </c>
      <c r="K39" s="127">
        <v>81.180000000000007</v>
      </c>
      <c r="L39" s="132">
        <v>15.5</v>
      </c>
      <c r="M39" s="89"/>
    </row>
    <row r="40" spans="1:13" x14ac:dyDescent="0.3">
      <c r="A40" s="88">
        <v>7</v>
      </c>
      <c r="B40" s="88" t="s">
        <v>2054</v>
      </c>
      <c r="C40" s="89" t="s">
        <v>17</v>
      </c>
      <c r="D40" s="90" t="s">
        <v>2055</v>
      </c>
      <c r="E40" s="88" t="s">
        <v>1098</v>
      </c>
      <c r="F40" s="89" t="s">
        <v>1562</v>
      </c>
      <c r="G40" s="89" t="s">
        <v>12</v>
      </c>
      <c r="H40" s="89" t="s">
        <v>25</v>
      </c>
      <c r="I40" s="89" t="s">
        <v>12</v>
      </c>
      <c r="J40" s="126">
        <v>0.2</v>
      </c>
      <c r="K40" s="127" t="s">
        <v>2023</v>
      </c>
      <c r="L40" s="129">
        <v>0.1867</v>
      </c>
      <c r="M40" s="89"/>
    </row>
    <row r="41" spans="1:13" x14ac:dyDescent="0.3">
      <c r="A41" s="88">
        <v>7</v>
      </c>
      <c r="B41" s="88" t="s">
        <v>2056</v>
      </c>
      <c r="C41" s="89" t="s">
        <v>17</v>
      </c>
      <c r="D41" s="90" t="s">
        <v>2055</v>
      </c>
      <c r="E41" s="88" t="s">
        <v>1011</v>
      </c>
      <c r="F41" s="89" t="s">
        <v>305</v>
      </c>
      <c r="G41" s="89" t="s">
        <v>12</v>
      </c>
      <c r="H41" s="89" t="s">
        <v>25</v>
      </c>
      <c r="I41" s="89" t="s">
        <v>17</v>
      </c>
      <c r="J41" s="126">
        <v>0.2</v>
      </c>
      <c r="K41" s="127" t="s">
        <v>2023</v>
      </c>
      <c r="L41" s="128">
        <v>0.152</v>
      </c>
      <c r="M41" s="11" t="s">
        <v>2214</v>
      </c>
    </row>
    <row r="42" spans="1:13" x14ac:dyDescent="0.3">
      <c r="A42" s="88">
        <v>7</v>
      </c>
      <c r="B42" s="88" t="s">
        <v>2056</v>
      </c>
      <c r="C42" s="89" t="s">
        <v>17</v>
      </c>
      <c r="D42" s="90" t="s">
        <v>2055</v>
      </c>
      <c r="E42" s="88" t="s">
        <v>55</v>
      </c>
      <c r="F42" s="89" t="s">
        <v>273</v>
      </c>
      <c r="G42" s="89" t="s">
        <v>12</v>
      </c>
      <c r="H42" s="89" t="s">
        <v>25</v>
      </c>
      <c r="I42" s="89" t="s">
        <v>17</v>
      </c>
      <c r="J42" s="126">
        <v>0.2</v>
      </c>
      <c r="K42" s="127">
        <v>0.81</v>
      </c>
      <c r="L42" s="128">
        <v>0.14550000000000002</v>
      </c>
      <c r="M42" s="11" t="s">
        <v>2215</v>
      </c>
    </row>
    <row r="43" spans="1:13" x14ac:dyDescent="0.3">
      <c r="A43" s="88">
        <v>7</v>
      </c>
      <c r="B43" s="88" t="s">
        <v>2056</v>
      </c>
      <c r="C43" s="89" t="s">
        <v>17</v>
      </c>
      <c r="D43" s="90" t="s">
        <v>2055</v>
      </c>
      <c r="E43" s="88" t="s">
        <v>126</v>
      </c>
      <c r="F43" s="89" t="s">
        <v>310</v>
      </c>
      <c r="G43" s="89" t="s">
        <v>12</v>
      </c>
      <c r="H43" s="89" t="s">
        <v>25</v>
      </c>
      <c r="I43" s="89" t="s">
        <v>17</v>
      </c>
      <c r="J43" s="126">
        <v>0.2</v>
      </c>
      <c r="K43" s="127">
        <v>0.2</v>
      </c>
      <c r="L43" s="128">
        <v>0.1439</v>
      </c>
      <c r="M43" s="11" t="s">
        <v>2216</v>
      </c>
    </row>
    <row r="44" spans="1:13" x14ac:dyDescent="0.3">
      <c r="A44" s="88">
        <v>7</v>
      </c>
      <c r="B44" s="88" t="s">
        <v>2056</v>
      </c>
      <c r="C44" s="89" t="s">
        <v>17</v>
      </c>
      <c r="D44" s="90" t="s">
        <v>2027</v>
      </c>
      <c r="E44" s="88" t="s">
        <v>93</v>
      </c>
      <c r="F44" s="89" t="s">
        <v>302</v>
      </c>
      <c r="G44" s="89" t="s">
        <v>12</v>
      </c>
      <c r="H44" s="89" t="s">
        <v>25</v>
      </c>
      <c r="I44" s="89" t="s">
        <v>17</v>
      </c>
      <c r="J44" s="126">
        <v>0.34</v>
      </c>
      <c r="K44" s="127" t="s">
        <v>2023</v>
      </c>
      <c r="L44" s="128">
        <v>0.22949999999999998</v>
      </c>
      <c r="M44" s="11" t="s">
        <v>2217</v>
      </c>
    </row>
    <row r="45" spans="1:13" x14ac:dyDescent="0.3">
      <c r="A45" s="88">
        <v>8</v>
      </c>
      <c r="B45" s="88" t="s">
        <v>2057</v>
      </c>
      <c r="C45" s="89" t="s">
        <v>12</v>
      </c>
      <c r="D45" s="90" t="s">
        <v>2058</v>
      </c>
      <c r="E45" s="88" t="s">
        <v>1125</v>
      </c>
      <c r="F45" s="89" t="s">
        <v>308</v>
      </c>
      <c r="G45" s="89" t="s">
        <v>12</v>
      </c>
      <c r="H45" s="89" t="s">
        <v>25</v>
      </c>
      <c r="I45" s="89" t="s">
        <v>17</v>
      </c>
      <c r="J45" s="126">
        <v>57.6</v>
      </c>
      <c r="K45" s="127" t="s">
        <v>2023</v>
      </c>
      <c r="L45" s="128">
        <v>20.580000000000002</v>
      </c>
      <c r="M45" s="11" t="s">
        <v>2218</v>
      </c>
    </row>
    <row r="46" spans="1:13" x14ac:dyDescent="0.3">
      <c r="A46" s="88">
        <v>8</v>
      </c>
      <c r="B46" s="88" t="s">
        <v>2057</v>
      </c>
      <c r="C46" s="89" t="s">
        <v>12</v>
      </c>
      <c r="D46" s="90" t="s">
        <v>2058</v>
      </c>
      <c r="E46" s="88" t="s">
        <v>225</v>
      </c>
      <c r="F46" s="89" t="s">
        <v>341</v>
      </c>
      <c r="G46" s="89" t="s">
        <v>12</v>
      </c>
      <c r="H46" s="89" t="s">
        <v>25</v>
      </c>
      <c r="I46" s="89" t="s">
        <v>17</v>
      </c>
      <c r="J46" s="126">
        <v>57.6</v>
      </c>
      <c r="K46" s="127">
        <v>120</v>
      </c>
      <c r="L46" s="128">
        <v>13.780000000000001</v>
      </c>
      <c r="M46" s="11" t="s">
        <v>2219</v>
      </c>
    </row>
    <row r="47" spans="1:13" x14ac:dyDescent="0.3">
      <c r="A47" s="88">
        <v>8</v>
      </c>
      <c r="B47" s="88" t="s">
        <v>2057</v>
      </c>
      <c r="C47" s="89" t="s">
        <v>12</v>
      </c>
      <c r="D47" s="90" t="s">
        <v>2058</v>
      </c>
      <c r="E47" s="88" t="s">
        <v>1855</v>
      </c>
      <c r="F47" s="89" t="s">
        <v>1932</v>
      </c>
      <c r="G47" s="89" t="s">
        <v>12</v>
      </c>
      <c r="H47" s="89" t="s">
        <v>25</v>
      </c>
      <c r="I47" s="89" t="s">
        <v>17</v>
      </c>
      <c r="J47" s="126">
        <v>57.6</v>
      </c>
      <c r="K47" s="127">
        <v>120</v>
      </c>
      <c r="L47" s="128">
        <v>14.4</v>
      </c>
      <c r="M47" s="11" t="s">
        <v>2220</v>
      </c>
    </row>
    <row r="48" spans="1:13" x14ac:dyDescent="0.3">
      <c r="A48" s="88">
        <v>8</v>
      </c>
      <c r="B48" s="88" t="s">
        <v>2057</v>
      </c>
      <c r="C48" s="89" t="s">
        <v>12</v>
      </c>
      <c r="D48" s="90" t="s">
        <v>2058</v>
      </c>
      <c r="E48" s="88" t="s">
        <v>81</v>
      </c>
      <c r="F48" s="89" t="s">
        <v>362</v>
      </c>
      <c r="G48" s="89" t="s">
        <v>12</v>
      </c>
      <c r="H48" s="89" t="s">
        <v>25</v>
      </c>
      <c r="I48" s="89" t="s">
        <v>12</v>
      </c>
      <c r="J48" s="126">
        <v>57.6</v>
      </c>
      <c r="K48" s="127" t="s">
        <v>2023</v>
      </c>
      <c r="L48" s="129">
        <v>28.3</v>
      </c>
      <c r="M48" s="89"/>
    </row>
    <row r="49" spans="1:13" x14ac:dyDescent="0.3">
      <c r="A49" s="88">
        <v>9</v>
      </c>
      <c r="B49" s="88" t="s">
        <v>2059</v>
      </c>
      <c r="C49" s="89" t="s">
        <v>17</v>
      </c>
      <c r="D49" s="90" t="s">
        <v>935</v>
      </c>
      <c r="E49" s="88" t="s">
        <v>975</v>
      </c>
      <c r="F49" s="89" t="s">
        <v>359</v>
      </c>
      <c r="G49" s="89" t="s">
        <v>12</v>
      </c>
      <c r="H49" s="89" t="s">
        <v>25</v>
      </c>
      <c r="I49" s="89" t="s">
        <v>17</v>
      </c>
      <c r="J49" s="126">
        <v>3.948</v>
      </c>
      <c r="K49" s="127" t="s">
        <v>2023</v>
      </c>
      <c r="L49" s="128">
        <v>0.56000000000000005</v>
      </c>
      <c r="M49" s="11" t="s">
        <v>2221</v>
      </c>
    </row>
    <row r="50" spans="1:13" x14ac:dyDescent="0.3">
      <c r="A50" s="88">
        <v>9</v>
      </c>
      <c r="B50" s="88" t="s">
        <v>2060</v>
      </c>
      <c r="C50" s="89" t="s">
        <v>17</v>
      </c>
      <c r="D50" s="90" t="s">
        <v>935</v>
      </c>
      <c r="E50" s="88" t="s">
        <v>1013</v>
      </c>
      <c r="F50" s="89" t="s">
        <v>1461</v>
      </c>
      <c r="G50" s="89" t="s">
        <v>12</v>
      </c>
      <c r="H50" s="89" t="s">
        <v>25</v>
      </c>
      <c r="I50" s="89" t="s">
        <v>17</v>
      </c>
      <c r="J50" s="126">
        <v>3.948</v>
      </c>
      <c r="K50" s="127" t="s">
        <v>2023</v>
      </c>
      <c r="L50" s="128">
        <v>0.5892857142857143</v>
      </c>
      <c r="M50" s="11" t="s">
        <v>2222</v>
      </c>
    </row>
    <row r="51" spans="1:13" x14ac:dyDescent="0.3">
      <c r="A51" s="88">
        <v>9</v>
      </c>
      <c r="B51" s="88" t="s">
        <v>2060</v>
      </c>
      <c r="C51" s="89" t="s">
        <v>17</v>
      </c>
      <c r="D51" s="90" t="s">
        <v>935</v>
      </c>
      <c r="E51" s="88" t="s">
        <v>1040</v>
      </c>
      <c r="F51" s="89" t="s">
        <v>1437</v>
      </c>
      <c r="G51" s="89" t="s">
        <v>12</v>
      </c>
      <c r="H51" s="89" t="s">
        <v>25</v>
      </c>
      <c r="I51" s="89" t="s">
        <v>17</v>
      </c>
      <c r="J51" s="126">
        <v>3.948</v>
      </c>
      <c r="K51" s="127" t="s">
        <v>2023</v>
      </c>
      <c r="L51" s="128">
        <v>0.42699999999999994</v>
      </c>
      <c r="M51" s="11" t="s">
        <v>2223</v>
      </c>
    </row>
    <row r="52" spans="1:13" x14ac:dyDescent="0.3">
      <c r="A52" s="88">
        <v>9</v>
      </c>
      <c r="B52" s="88" t="s">
        <v>2060</v>
      </c>
      <c r="C52" s="89" t="s">
        <v>17</v>
      </c>
      <c r="D52" s="90" t="s">
        <v>2061</v>
      </c>
      <c r="E52" s="88" t="s">
        <v>55</v>
      </c>
      <c r="F52" s="89" t="s">
        <v>273</v>
      </c>
      <c r="G52" s="89" t="s">
        <v>12</v>
      </c>
      <c r="H52" s="89" t="s">
        <v>25</v>
      </c>
      <c r="I52" s="89" t="s">
        <v>17</v>
      </c>
      <c r="J52" s="126">
        <v>9.1544000000000008</v>
      </c>
      <c r="K52" s="130">
        <v>17.93</v>
      </c>
      <c r="L52" s="128">
        <v>1.2</v>
      </c>
      <c r="M52" s="11" t="s">
        <v>2224</v>
      </c>
    </row>
    <row r="53" spans="1:13" x14ac:dyDescent="0.3">
      <c r="A53" s="88">
        <v>9</v>
      </c>
      <c r="B53" s="88" t="s">
        <v>2060</v>
      </c>
      <c r="C53" s="89" t="s">
        <v>17</v>
      </c>
      <c r="D53" s="90" t="s">
        <v>935</v>
      </c>
      <c r="E53" s="88" t="s">
        <v>1125</v>
      </c>
      <c r="F53" s="89" t="s">
        <v>308</v>
      </c>
      <c r="G53" s="89" t="s">
        <v>12</v>
      </c>
      <c r="H53" s="89" t="s">
        <v>25</v>
      </c>
      <c r="I53" s="89" t="s">
        <v>12</v>
      </c>
      <c r="J53" s="126">
        <v>3.948</v>
      </c>
      <c r="K53" s="130">
        <v>4.8600000000000003</v>
      </c>
      <c r="L53" s="129">
        <v>1.5762</v>
      </c>
      <c r="M53" s="89"/>
    </row>
    <row r="54" spans="1:13" x14ac:dyDescent="0.3">
      <c r="A54" s="88">
        <v>9</v>
      </c>
      <c r="B54" s="88" t="s">
        <v>2060</v>
      </c>
      <c r="C54" s="89" t="s">
        <v>17</v>
      </c>
      <c r="D54" s="90" t="s">
        <v>935</v>
      </c>
      <c r="E54" s="88" t="s">
        <v>158</v>
      </c>
      <c r="F54" s="89" t="s">
        <v>322</v>
      </c>
      <c r="G54" s="89" t="s">
        <v>12</v>
      </c>
      <c r="H54" s="89" t="s">
        <v>25</v>
      </c>
      <c r="I54" s="89" t="s">
        <v>17</v>
      </c>
      <c r="J54" s="126">
        <v>3.948</v>
      </c>
      <c r="K54" s="127" t="s">
        <v>2023</v>
      </c>
      <c r="L54" s="128">
        <v>0.98</v>
      </c>
      <c r="M54" s="11" t="s">
        <v>2225</v>
      </c>
    </row>
    <row r="55" spans="1:13" x14ac:dyDescent="0.3">
      <c r="A55" s="88">
        <v>9</v>
      </c>
      <c r="B55" s="88" t="s">
        <v>2060</v>
      </c>
      <c r="C55" s="89" t="s">
        <v>17</v>
      </c>
      <c r="D55" s="90" t="s">
        <v>932</v>
      </c>
      <c r="E55" s="88" t="s">
        <v>977</v>
      </c>
      <c r="F55" s="89" t="s">
        <v>334</v>
      </c>
      <c r="G55" s="89" t="s">
        <v>17</v>
      </c>
      <c r="H55" s="89" t="s">
        <v>28</v>
      </c>
      <c r="I55" s="89" t="s">
        <v>12</v>
      </c>
      <c r="J55" s="126">
        <v>5.3849</v>
      </c>
      <c r="K55" s="130">
        <v>10.11</v>
      </c>
      <c r="L55" s="129">
        <v>9.2826000000000004</v>
      </c>
      <c r="M55" s="89"/>
    </row>
    <row r="56" spans="1:13" x14ac:dyDescent="0.3">
      <c r="A56" s="88">
        <v>10</v>
      </c>
      <c r="B56" s="88" t="s">
        <v>2062</v>
      </c>
      <c r="C56" s="89" t="s">
        <v>12</v>
      </c>
      <c r="D56" s="90" t="s">
        <v>2063</v>
      </c>
      <c r="E56" s="88" t="s">
        <v>1856</v>
      </c>
      <c r="F56" s="89" t="s">
        <v>1933</v>
      </c>
      <c r="G56" s="89" t="s">
        <v>12</v>
      </c>
      <c r="H56" s="89" t="s">
        <v>25</v>
      </c>
      <c r="I56" s="89" t="s">
        <v>17</v>
      </c>
      <c r="J56" s="126">
        <v>49.2</v>
      </c>
      <c r="K56" s="130">
        <v>19.899999999999999</v>
      </c>
      <c r="L56" s="128">
        <v>11.98</v>
      </c>
      <c r="M56" s="11" t="s">
        <v>2226</v>
      </c>
    </row>
    <row r="57" spans="1:13" x14ac:dyDescent="0.3">
      <c r="A57" s="88">
        <v>10</v>
      </c>
      <c r="B57" s="88" t="s">
        <v>2064</v>
      </c>
      <c r="C57" s="89" t="s">
        <v>12</v>
      </c>
      <c r="D57" s="90" t="s">
        <v>2063</v>
      </c>
      <c r="E57" s="88" t="s">
        <v>1857</v>
      </c>
      <c r="F57" s="89" t="s">
        <v>1934</v>
      </c>
      <c r="G57" s="89" t="s">
        <v>12</v>
      </c>
      <c r="H57" s="89" t="s">
        <v>25</v>
      </c>
      <c r="I57" s="89" t="s">
        <v>12</v>
      </c>
      <c r="J57" s="126">
        <v>49.2</v>
      </c>
      <c r="K57" s="131">
        <v>52</v>
      </c>
      <c r="L57" s="129">
        <v>18.36</v>
      </c>
      <c r="M57" s="89"/>
    </row>
    <row r="58" spans="1:13" x14ac:dyDescent="0.3">
      <c r="A58" s="88">
        <v>10</v>
      </c>
      <c r="B58" s="88" t="s">
        <v>2064</v>
      </c>
      <c r="C58" s="89" t="s">
        <v>12</v>
      </c>
      <c r="D58" s="90" t="s">
        <v>2063</v>
      </c>
      <c r="E58" s="88" t="s">
        <v>1858</v>
      </c>
      <c r="F58" s="89" t="s">
        <v>1935</v>
      </c>
      <c r="G58" s="89" t="s">
        <v>12</v>
      </c>
      <c r="H58" s="89" t="s">
        <v>25</v>
      </c>
      <c r="I58" s="89" t="s">
        <v>17</v>
      </c>
      <c r="J58" s="126">
        <v>49.2</v>
      </c>
      <c r="K58" s="131">
        <v>16.78</v>
      </c>
      <c r="L58" s="128">
        <v>12.994999999999999</v>
      </c>
      <c r="M58" s="11" t="s">
        <v>2227</v>
      </c>
    </row>
    <row r="59" spans="1:13" x14ac:dyDescent="0.3">
      <c r="A59" s="88">
        <v>10</v>
      </c>
      <c r="B59" s="88" t="s">
        <v>2064</v>
      </c>
      <c r="C59" s="89" t="s">
        <v>12</v>
      </c>
      <c r="D59" s="90" t="s">
        <v>2063</v>
      </c>
      <c r="E59" s="88" t="s">
        <v>1358</v>
      </c>
      <c r="F59" s="89" t="s">
        <v>376</v>
      </c>
      <c r="G59" s="89" t="s">
        <v>12</v>
      </c>
      <c r="H59" s="89" t="s">
        <v>25</v>
      </c>
      <c r="I59" s="89" t="s">
        <v>17</v>
      </c>
      <c r="J59" s="126">
        <v>49.2</v>
      </c>
      <c r="K59" s="133" t="s">
        <v>2023</v>
      </c>
      <c r="L59" s="128">
        <v>3.6</v>
      </c>
      <c r="M59" s="11" t="s">
        <v>2228</v>
      </c>
    </row>
    <row r="60" spans="1:13" x14ac:dyDescent="0.3">
      <c r="A60" s="88">
        <v>10</v>
      </c>
      <c r="B60" s="88" t="s">
        <v>2064</v>
      </c>
      <c r="C60" s="89" t="s">
        <v>12</v>
      </c>
      <c r="D60" s="90" t="s">
        <v>2063</v>
      </c>
      <c r="E60" s="88" t="s">
        <v>1078</v>
      </c>
      <c r="F60" s="89" t="s">
        <v>368</v>
      </c>
      <c r="G60" s="89" t="s">
        <v>12</v>
      </c>
      <c r="H60" s="89" t="s">
        <v>25</v>
      </c>
      <c r="I60" s="89" t="s">
        <v>17</v>
      </c>
      <c r="J60" s="126">
        <v>49.2</v>
      </c>
      <c r="K60" s="131">
        <v>49.2</v>
      </c>
      <c r="L60" s="128">
        <v>3.99</v>
      </c>
      <c r="M60" s="11" t="s">
        <v>2229</v>
      </c>
    </row>
    <row r="61" spans="1:13" x14ac:dyDescent="0.3">
      <c r="A61" s="88">
        <v>10</v>
      </c>
      <c r="B61" s="88" t="s">
        <v>2064</v>
      </c>
      <c r="C61" s="89" t="s">
        <v>12</v>
      </c>
      <c r="D61" s="90" t="s">
        <v>2063</v>
      </c>
      <c r="E61" s="88" t="s">
        <v>1859</v>
      </c>
      <c r="F61" s="89" t="s">
        <v>1936</v>
      </c>
      <c r="G61" s="89" t="s">
        <v>12</v>
      </c>
      <c r="H61" s="89" t="s">
        <v>25</v>
      </c>
      <c r="I61" s="89" t="s">
        <v>17</v>
      </c>
      <c r="J61" s="126">
        <v>49.2</v>
      </c>
      <c r="K61" s="130">
        <v>17.78</v>
      </c>
      <c r="L61" s="128">
        <v>17.776</v>
      </c>
      <c r="M61" s="11" t="s">
        <v>2230</v>
      </c>
    </row>
    <row r="62" spans="1:13" x14ac:dyDescent="0.3">
      <c r="A62" s="88">
        <v>10</v>
      </c>
      <c r="B62" s="88" t="s">
        <v>2064</v>
      </c>
      <c r="C62" s="89" t="s">
        <v>12</v>
      </c>
      <c r="D62" s="90" t="s">
        <v>2063</v>
      </c>
      <c r="E62" s="88" t="s">
        <v>1860</v>
      </c>
      <c r="F62" s="89" t="s">
        <v>1982</v>
      </c>
      <c r="G62" s="89" t="s">
        <v>17</v>
      </c>
      <c r="H62" s="89" t="s">
        <v>28</v>
      </c>
      <c r="I62" s="89" t="s">
        <v>12</v>
      </c>
      <c r="J62" s="126">
        <v>49.2</v>
      </c>
      <c r="K62" s="130">
        <v>62.8</v>
      </c>
      <c r="L62" s="129">
        <v>23</v>
      </c>
      <c r="M62" s="89"/>
    </row>
    <row r="63" spans="1:13" x14ac:dyDescent="0.3">
      <c r="A63" s="88">
        <v>11</v>
      </c>
      <c r="B63" s="88" t="s">
        <v>2065</v>
      </c>
      <c r="C63" s="89" t="s">
        <v>12</v>
      </c>
      <c r="D63" s="90" t="s">
        <v>934</v>
      </c>
      <c r="E63" s="88" t="s">
        <v>109</v>
      </c>
      <c r="F63" s="89" t="s">
        <v>408</v>
      </c>
      <c r="G63" s="89" t="s">
        <v>12</v>
      </c>
      <c r="H63" s="89" t="s">
        <v>25</v>
      </c>
      <c r="I63" s="89" t="s">
        <v>17</v>
      </c>
      <c r="J63" s="126">
        <v>4.24</v>
      </c>
      <c r="K63" s="127" t="s">
        <v>2023</v>
      </c>
      <c r="L63" s="128">
        <v>1.83</v>
      </c>
      <c r="M63" s="11" t="s">
        <v>2231</v>
      </c>
    </row>
    <row r="64" spans="1:13" x14ac:dyDescent="0.3">
      <c r="A64" s="88">
        <v>11</v>
      </c>
      <c r="B64" s="88" t="s">
        <v>2066</v>
      </c>
      <c r="C64" s="89" t="s">
        <v>12</v>
      </c>
      <c r="D64" s="90" t="s">
        <v>934</v>
      </c>
      <c r="E64" s="88" t="s">
        <v>67</v>
      </c>
      <c r="F64" s="89" t="s">
        <v>282</v>
      </c>
      <c r="G64" s="89" t="s">
        <v>12</v>
      </c>
      <c r="H64" s="89" t="s">
        <v>25</v>
      </c>
      <c r="I64" s="89" t="s">
        <v>17</v>
      </c>
      <c r="J64" s="126">
        <v>4.24</v>
      </c>
      <c r="K64" s="127" t="s">
        <v>2023</v>
      </c>
      <c r="L64" s="128">
        <v>1.839</v>
      </c>
      <c r="M64" s="11" t="s">
        <v>2232</v>
      </c>
    </row>
    <row r="65" spans="1:13" x14ac:dyDescent="0.3">
      <c r="A65" s="88">
        <v>11</v>
      </c>
      <c r="B65" s="88" t="s">
        <v>2066</v>
      </c>
      <c r="C65" s="89" t="s">
        <v>12</v>
      </c>
      <c r="D65" s="90" t="s">
        <v>934</v>
      </c>
      <c r="E65" s="88" t="s">
        <v>634</v>
      </c>
      <c r="F65" s="89" t="s">
        <v>1371</v>
      </c>
      <c r="G65" s="89" t="s">
        <v>12</v>
      </c>
      <c r="H65" s="89" t="s">
        <v>12</v>
      </c>
      <c r="I65" s="89" t="s">
        <v>17</v>
      </c>
      <c r="J65" s="126">
        <v>4.24</v>
      </c>
      <c r="K65" s="127" t="s">
        <v>2023</v>
      </c>
      <c r="L65" s="128">
        <v>1.8546666666666667</v>
      </c>
      <c r="M65" s="11" t="s">
        <v>2233</v>
      </c>
    </row>
    <row r="66" spans="1:13" x14ac:dyDescent="0.3">
      <c r="A66" s="88">
        <v>11</v>
      </c>
      <c r="B66" s="88" t="s">
        <v>2066</v>
      </c>
      <c r="C66" s="89" t="s">
        <v>12</v>
      </c>
      <c r="D66" s="90" t="s">
        <v>934</v>
      </c>
      <c r="E66" s="88" t="s">
        <v>2067</v>
      </c>
      <c r="F66" s="89" t="s">
        <v>1494</v>
      </c>
      <c r="G66" s="89" t="s">
        <v>12</v>
      </c>
      <c r="H66" s="89" t="s">
        <v>12</v>
      </c>
      <c r="I66" s="89" t="s">
        <v>17</v>
      </c>
      <c r="J66" s="126">
        <v>4.24</v>
      </c>
      <c r="K66" s="127" t="s">
        <v>2023</v>
      </c>
      <c r="L66" s="128">
        <v>1.9510000000000001</v>
      </c>
      <c r="M66" s="11" t="s">
        <v>2234</v>
      </c>
    </row>
    <row r="67" spans="1:13" x14ac:dyDescent="0.3">
      <c r="A67" s="88">
        <v>11</v>
      </c>
      <c r="B67" s="88" t="s">
        <v>2066</v>
      </c>
      <c r="C67" s="89" t="s">
        <v>12</v>
      </c>
      <c r="D67" s="90" t="s">
        <v>625</v>
      </c>
      <c r="E67" s="88" t="s">
        <v>973</v>
      </c>
      <c r="F67" s="89" t="s">
        <v>389</v>
      </c>
      <c r="G67" s="89" t="s">
        <v>17</v>
      </c>
      <c r="H67" s="89" t="s">
        <v>28</v>
      </c>
      <c r="I67" s="89" t="s">
        <v>12</v>
      </c>
      <c r="J67" s="126">
        <v>4.24</v>
      </c>
      <c r="K67" s="127">
        <v>9.75</v>
      </c>
      <c r="L67" s="129">
        <v>3.2219000000000002</v>
      </c>
      <c r="M67" s="89"/>
    </row>
    <row r="68" spans="1:13" x14ac:dyDescent="0.3">
      <c r="A68" s="88">
        <v>12</v>
      </c>
      <c r="B68" s="88" t="s">
        <v>2068</v>
      </c>
      <c r="C68" s="89" t="s">
        <v>12</v>
      </c>
      <c r="D68" s="90" t="s">
        <v>2069</v>
      </c>
      <c r="E68" s="88" t="s">
        <v>1060</v>
      </c>
      <c r="F68" s="89" t="s">
        <v>1516</v>
      </c>
      <c r="G68" s="89" t="s">
        <v>12</v>
      </c>
      <c r="H68" s="89" t="s">
        <v>25</v>
      </c>
      <c r="I68" s="89" t="s">
        <v>17</v>
      </c>
      <c r="J68" s="126">
        <v>63.5</v>
      </c>
      <c r="K68" s="127" t="s">
        <v>2023</v>
      </c>
      <c r="L68" s="128">
        <v>8.3000000000000007</v>
      </c>
      <c r="M68" s="11" t="s">
        <v>2235</v>
      </c>
    </row>
    <row r="69" spans="1:13" x14ac:dyDescent="0.3">
      <c r="A69" s="88">
        <v>12</v>
      </c>
      <c r="B69" s="88" t="s">
        <v>2070</v>
      </c>
      <c r="C69" s="89" t="s">
        <v>12</v>
      </c>
      <c r="D69" s="90" t="s">
        <v>2069</v>
      </c>
      <c r="E69" s="88" t="s">
        <v>14</v>
      </c>
      <c r="F69" s="89" t="s">
        <v>263</v>
      </c>
      <c r="G69" s="89" t="s">
        <v>12</v>
      </c>
      <c r="H69" s="89" t="s">
        <v>25</v>
      </c>
      <c r="I69" s="89" t="s">
        <v>17</v>
      </c>
      <c r="J69" s="126">
        <v>63.5</v>
      </c>
      <c r="K69" s="127" t="s">
        <v>2023</v>
      </c>
      <c r="L69" s="128">
        <v>22.2</v>
      </c>
      <c r="M69" s="11" t="s">
        <v>2236</v>
      </c>
    </row>
    <row r="70" spans="1:13" x14ac:dyDescent="0.3">
      <c r="A70" s="88">
        <v>12</v>
      </c>
      <c r="B70" s="88" t="s">
        <v>2070</v>
      </c>
      <c r="C70" s="89" t="s">
        <v>12</v>
      </c>
      <c r="D70" s="90" t="s">
        <v>2069</v>
      </c>
      <c r="E70" s="88" t="s">
        <v>2071</v>
      </c>
      <c r="F70" s="89" t="s">
        <v>2072</v>
      </c>
      <c r="G70" s="89" t="s">
        <v>12</v>
      </c>
      <c r="H70" s="89" t="s">
        <v>25</v>
      </c>
      <c r="I70" s="89" t="s">
        <v>17</v>
      </c>
      <c r="J70" s="126">
        <v>63.5</v>
      </c>
      <c r="K70" s="127" t="s">
        <v>2023</v>
      </c>
      <c r="L70" s="128">
        <v>22</v>
      </c>
      <c r="M70" s="11" t="s">
        <v>2237</v>
      </c>
    </row>
    <row r="71" spans="1:13" x14ac:dyDescent="0.3">
      <c r="A71" s="88">
        <v>12</v>
      </c>
      <c r="B71" s="88" t="s">
        <v>2068</v>
      </c>
      <c r="C71" s="89" t="s">
        <v>12</v>
      </c>
      <c r="D71" s="90" t="s">
        <v>2069</v>
      </c>
      <c r="E71" s="88" t="s">
        <v>1861</v>
      </c>
      <c r="F71" s="89" t="s">
        <v>1985</v>
      </c>
      <c r="G71" s="89" t="s">
        <v>17</v>
      </c>
      <c r="H71" s="89" t="s">
        <v>28</v>
      </c>
      <c r="I71" s="89" t="s">
        <v>12</v>
      </c>
      <c r="J71" s="126">
        <v>63.5</v>
      </c>
      <c r="K71" s="127">
        <v>76</v>
      </c>
      <c r="L71" s="129">
        <v>99999</v>
      </c>
      <c r="M71" s="89"/>
    </row>
    <row r="72" spans="1:13" x14ac:dyDescent="0.3">
      <c r="A72" s="88">
        <v>13</v>
      </c>
      <c r="B72" s="88" t="s">
        <v>2073</v>
      </c>
      <c r="C72" s="89" t="s">
        <v>12</v>
      </c>
      <c r="D72" s="90" t="s">
        <v>932</v>
      </c>
      <c r="E72" s="88" t="s">
        <v>1862</v>
      </c>
      <c r="F72" s="89" t="s">
        <v>1943</v>
      </c>
      <c r="G72" s="89" t="s">
        <v>12</v>
      </c>
      <c r="H72" s="89" t="s">
        <v>25</v>
      </c>
      <c r="I72" s="89" t="s">
        <v>17</v>
      </c>
      <c r="J72" s="126">
        <v>1.4569000000000001</v>
      </c>
      <c r="K72" s="127">
        <v>1.2</v>
      </c>
      <c r="L72" s="128">
        <v>0.60933333333333339</v>
      </c>
      <c r="M72" s="11" t="s">
        <v>2238</v>
      </c>
    </row>
    <row r="73" spans="1:13" x14ac:dyDescent="0.3">
      <c r="A73" s="88">
        <v>13</v>
      </c>
      <c r="B73" s="88" t="s">
        <v>2074</v>
      </c>
      <c r="C73" s="89" t="s">
        <v>12</v>
      </c>
      <c r="D73" s="90" t="s">
        <v>932</v>
      </c>
      <c r="E73" s="88" t="s">
        <v>34</v>
      </c>
      <c r="F73" s="89" t="s">
        <v>269</v>
      </c>
      <c r="G73" s="89" t="s">
        <v>12</v>
      </c>
      <c r="H73" s="89" t="s">
        <v>25</v>
      </c>
      <c r="I73" s="89" t="s">
        <v>17</v>
      </c>
      <c r="J73" s="126">
        <v>1.4569000000000001</v>
      </c>
      <c r="K73" s="127">
        <v>1.3</v>
      </c>
      <c r="L73" s="128">
        <v>0.61466666666666669</v>
      </c>
      <c r="M73" s="11" t="s">
        <v>2239</v>
      </c>
    </row>
    <row r="74" spans="1:13" x14ac:dyDescent="0.3">
      <c r="A74" s="88">
        <v>13</v>
      </c>
      <c r="B74" s="88" t="s">
        <v>2074</v>
      </c>
      <c r="C74" s="89" t="s">
        <v>12</v>
      </c>
      <c r="D74" s="90" t="s">
        <v>932</v>
      </c>
      <c r="E74" s="88" t="s">
        <v>93</v>
      </c>
      <c r="F74" s="89" t="s">
        <v>302</v>
      </c>
      <c r="G74" s="89" t="s">
        <v>12</v>
      </c>
      <c r="H74" s="89" t="s">
        <v>25</v>
      </c>
      <c r="I74" s="89" t="s">
        <v>17</v>
      </c>
      <c r="J74" s="126">
        <v>1.4569000000000001</v>
      </c>
      <c r="K74" s="127">
        <v>1.54</v>
      </c>
      <c r="L74" s="128">
        <v>0.81</v>
      </c>
      <c r="M74" s="11" t="s">
        <v>2240</v>
      </c>
    </row>
    <row r="75" spans="1:13" x14ac:dyDescent="0.3">
      <c r="A75" s="88">
        <v>13</v>
      </c>
      <c r="B75" s="88" t="s">
        <v>2074</v>
      </c>
      <c r="C75" s="89" t="s">
        <v>12</v>
      </c>
      <c r="D75" s="90" t="s">
        <v>932</v>
      </c>
      <c r="E75" s="88" t="s">
        <v>1084</v>
      </c>
      <c r="F75" s="89" t="s">
        <v>330</v>
      </c>
      <c r="G75" s="89" t="s">
        <v>17</v>
      </c>
      <c r="H75" s="89" t="s">
        <v>28</v>
      </c>
      <c r="I75" s="89" t="s">
        <v>12</v>
      </c>
      <c r="J75" s="126">
        <v>1.4569000000000001</v>
      </c>
      <c r="K75" s="127">
        <v>2.8</v>
      </c>
      <c r="L75" s="129">
        <v>2.6595</v>
      </c>
      <c r="M75" s="89"/>
    </row>
    <row r="76" spans="1:13" x14ac:dyDescent="0.3">
      <c r="A76" s="88">
        <v>14</v>
      </c>
      <c r="B76" s="88" t="s">
        <v>2075</v>
      </c>
      <c r="C76" s="89" t="s">
        <v>12</v>
      </c>
      <c r="D76" s="90" t="s">
        <v>2055</v>
      </c>
      <c r="E76" s="94" t="s">
        <v>1062</v>
      </c>
      <c r="F76" s="89" t="s">
        <v>1519</v>
      </c>
      <c r="G76" s="89" t="s">
        <v>12</v>
      </c>
      <c r="H76" s="89" t="s">
        <v>25</v>
      </c>
      <c r="I76" s="89" t="s">
        <v>17</v>
      </c>
      <c r="J76" s="126">
        <v>0.46789999999999998</v>
      </c>
      <c r="K76" s="127">
        <v>0.52</v>
      </c>
      <c r="L76" s="128">
        <v>0.13041666666666665</v>
      </c>
      <c r="M76" s="11" t="s">
        <v>2241</v>
      </c>
    </row>
    <row r="77" spans="1:13" x14ac:dyDescent="0.3">
      <c r="A77" s="88">
        <v>14</v>
      </c>
      <c r="B77" s="88" t="s">
        <v>2076</v>
      </c>
      <c r="C77" s="89" t="s">
        <v>12</v>
      </c>
      <c r="D77" s="90" t="s">
        <v>2055</v>
      </c>
      <c r="E77" s="88" t="s">
        <v>183</v>
      </c>
      <c r="F77" s="89" t="s">
        <v>329</v>
      </c>
      <c r="G77" s="89" t="s">
        <v>12</v>
      </c>
      <c r="H77" s="89" t="s">
        <v>25</v>
      </c>
      <c r="I77" s="89" t="s">
        <v>17</v>
      </c>
      <c r="J77" s="126">
        <v>0.46789999999999998</v>
      </c>
      <c r="K77" s="127">
        <v>0.5</v>
      </c>
      <c r="L77" s="128">
        <v>0.12</v>
      </c>
      <c r="M77" s="11" t="s">
        <v>2242</v>
      </c>
    </row>
    <row r="78" spans="1:13" x14ac:dyDescent="0.3">
      <c r="A78" s="88">
        <v>14</v>
      </c>
      <c r="B78" s="88" t="s">
        <v>2076</v>
      </c>
      <c r="C78" s="89" t="s">
        <v>12</v>
      </c>
      <c r="D78" s="90" t="s">
        <v>2055</v>
      </c>
      <c r="E78" s="88" t="s">
        <v>56</v>
      </c>
      <c r="F78" s="89" t="s">
        <v>278</v>
      </c>
      <c r="G78" s="89" t="s">
        <v>12</v>
      </c>
      <c r="H78" s="89" t="s">
        <v>25</v>
      </c>
      <c r="I78" s="89" t="s">
        <v>25</v>
      </c>
      <c r="J78" s="126">
        <v>0.46789999999999998</v>
      </c>
      <c r="K78" s="127">
        <v>0.68</v>
      </c>
      <c r="L78" s="129">
        <v>0.22009999999999999</v>
      </c>
      <c r="M78" s="89"/>
    </row>
    <row r="79" spans="1:13" x14ac:dyDescent="0.3">
      <c r="A79" s="88">
        <v>14</v>
      </c>
      <c r="B79" s="88" t="s">
        <v>2076</v>
      </c>
      <c r="C79" s="89" t="s">
        <v>12</v>
      </c>
      <c r="D79" s="90" t="s">
        <v>2055</v>
      </c>
      <c r="E79" s="88" t="s">
        <v>1043</v>
      </c>
      <c r="F79" s="89" t="s">
        <v>295</v>
      </c>
      <c r="G79" s="89" t="s">
        <v>17</v>
      </c>
      <c r="H79" s="89" t="s">
        <v>28</v>
      </c>
      <c r="I79" s="89" t="s">
        <v>25</v>
      </c>
      <c r="J79" s="126">
        <v>0.46789999999999998</v>
      </c>
      <c r="K79" s="127" t="s">
        <v>2023</v>
      </c>
      <c r="L79" s="129">
        <v>99999</v>
      </c>
      <c r="M79" s="89"/>
    </row>
    <row r="80" spans="1:13" x14ac:dyDescent="0.3">
      <c r="A80" s="88">
        <v>15</v>
      </c>
      <c r="B80" s="88" t="s">
        <v>2077</v>
      </c>
      <c r="C80" s="89" t="s">
        <v>12</v>
      </c>
      <c r="D80" s="90" t="s">
        <v>2055</v>
      </c>
      <c r="E80" s="88" t="s">
        <v>14</v>
      </c>
      <c r="F80" s="89" t="s">
        <v>263</v>
      </c>
      <c r="G80" s="89" t="s">
        <v>12</v>
      </c>
      <c r="H80" s="89" t="s">
        <v>25</v>
      </c>
      <c r="I80" s="89" t="s">
        <v>17</v>
      </c>
      <c r="J80" s="126">
        <v>4.08</v>
      </c>
      <c r="K80" s="127">
        <v>3.5</v>
      </c>
      <c r="L80" s="128">
        <v>1.7663333333333333</v>
      </c>
      <c r="M80" s="11" t="s">
        <v>2243</v>
      </c>
    </row>
    <row r="81" spans="1:13" x14ac:dyDescent="0.3">
      <c r="A81" s="88">
        <v>15</v>
      </c>
      <c r="B81" s="88" t="s">
        <v>2078</v>
      </c>
      <c r="C81" s="89" t="s">
        <v>12</v>
      </c>
      <c r="D81" s="90" t="s">
        <v>2055</v>
      </c>
      <c r="E81" s="88" t="s">
        <v>67</v>
      </c>
      <c r="F81" s="89" t="s">
        <v>282</v>
      </c>
      <c r="G81" s="89" t="s">
        <v>12</v>
      </c>
      <c r="H81" s="89" t="s">
        <v>25</v>
      </c>
      <c r="I81" s="89" t="s">
        <v>17</v>
      </c>
      <c r="J81" s="126">
        <v>4.08</v>
      </c>
      <c r="K81" s="127">
        <v>3.98</v>
      </c>
      <c r="L81" s="128">
        <v>1.8128571428571427</v>
      </c>
      <c r="M81" s="11" t="s">
        <v>2244</v>
      </c>
    </row>
    <row r="82" spans="1:13" x14ac:dyDescent="0.3">
      <c r="A82" s="88">
        <v>15</v>
      </c>
      <c r="B82" s="88" t="s">
        <v>2078</v>
      </c>
      <c r="C82" s="89" t="s">
        <v>12</v>
      </c>
      <c r="D82" s="90" t="s">
        <v>2055</v>
      </c>
      <c r="E82" s="88" t="s">
        <v>1079</v>
      </c>
      <c r="F82" s="89" t="s">
        <v>1534</v>
      </c>
      <c r="G82" s="89" t="s">
        <v>17</v>
      </c>
      <c r="H82" s="89" t="s">
        <v>28</v>
      </c>
      <c r="I82" s="89" t="s">
        <v>12</v>
      </c>
      <c r="J82" s="126">
        <v>4.08</v>
      </c>
      <c r="K82" s="127">
        <v>9.6</v>
      </c>
      <c r="L82" s="129">
        <v>4.4368999999999996</v>
      </c>
      <c r="M82" s="89"/>
    </row>
    <row r="83" spans="1:13" x14ac:dyDescent="0.3">
      <c r="A83" s="88">
        <v>16</v>
      </c>
      <c r="B83" s="88" t="s">
        <v>2079</v>
      </c>
      <c r="C83" s="89" t="s">
        <v>17</v>
      </c>
      <c r="D83" s="90" t="s">
        <v>937</v>
      </c>
      <c r="E83" s="88" t="s">
        <v>1863</v>
      </c>
      <c r="F83" s="89" t="s">
        <v>349</v>
      </c>
      <c r="G83" s="89" t="s">
        <v>12</v>
      </c>
      <c r="H83" s="89" t="s">
        <v>25</v>
      </c>
      <c r="I83" s="89" t="s">
        <v>17</v>
      </c>
      <c r="J83" s="126">
        <v>8.75</v>
      </c>
      <c r="K83" s="127">
        <v>8.73</v>
      </c>
      <c r="L83" s="128">
        <v>3.3899999999999997</v>
      </c>
      <c r="M83" s="11" t="s">
        <v>2245</v>
      </c>
    </row>
    <row r="84" spans="1:13" x14ac:dyDescent="0.3">
      <c r="A84" s="88">
        <v>16</v>
      </c>
      <c r="B84" s="88" t="s">
        <v>2080</v>
      </c>
      <c r="C84" s="89" t="s">
        <v>17</v>
      </c>
      <c r="D84" s="90" t="s">
        <v>937</v>
      </c>
      <c r="E84" s="88" t="s">
        <v>1864</v>
      </c>
      <c r="F84" s="89" t="s">
        <v>1987</v>
      </c>
      <c r="G84" s="89" t="s">
        <v>12</v>
      </c>
      <c r="H84" s="89" t="s">
        <v>25</v>
      </c>
      <c r="I84" s="89" t="s">
        <v>17</v>
      </c>
      <c r="J84" s="126">
        <v>8.75</v>
      </c>
      <c r="K84" s="127">
        <v>8.18</v>
      </c>
      <c r="L84" s="128">
        <v>3.3899999999999997</v>
      </c>
      <c r="M84" s="11" t="s">
        <v>2246</v>
      </c>
    </row>
    <row r="85" spans="1:13" x14ac:dyDescent="0.3">
      <c r="A85" s="88">
        <v>16</v>
      </c>
      <c r="B85" s="88" t="s">
        <v>2080</v>
      </c>
      <c r="C85" s="89" t="s">
        <v>17</v>
      </c>
      <c r="D85" s="90" t="s">
        <v>941</v>
      </c>
      <c r="E85" s="88" t="s">
        <v>1865</v>
      </c>
      <c r="F85" s="89" t="s">
        <v>1989</v>
      </c>
      <c r="G85" s="89" t="s">
        <v>12</v>
      </c>
      <c r="H85" s="89" t="s">
        <v>25</v>
      </c>
      <c r="I85" s="89" t="s">
        <v>17</v>
      </c>
      <c r="J85" s="126">
        <v>3.0276999999999998</v>
      </c>
      <c r="K85" s="127">
        <v>3.01</v>
      </c>
      <c r="L85" s="128">
        <v>1.2085000000000001</v>
      </c>
      <c r="M85" s="11" t="s">
        <v>2247</v>
      </c>
    </row>
    <row r="86" spans="1:13" x14ac:dyDescent="0.3">
      <c r="A86" s="88">
        <v>16</v>
      </c>
      <c r="B86" s="88" t="s">
        <v>2080</v>
      </c>
      <c r="C86" s="89" t="s">
        <v>17</v>
      </c>
      <c r="D86" s="90" t="s">
        <v>937</v>
      </c>
      <c r="E86" s="88" t="s">
        <v>961</v>
      </c>
      <c r="F86" s="89" t="s">
        <v>497</v>
      </c>
      <c r="G86" s="89" t="s">
        <v>17</v>
      </c>
      <c r="H86" s="89" t="s">
        <v>28</v>
      </c>
      <c r="I86" s="89" t="s">
        <v>12</v>
      </c>
      <c r="J86" s="126">
        <v>8.75</v>
      </c>
      <c r="K86" s="127">
        <v>10.75</v>
      </c>
      <c r="L86" s="134">
        <v>4.2896000000000001</v>
      </c>
      <c r="M86" s="89"/>
    </row>
    <row r="87" spans="1:13" x14ac:dyDescent="0.3">
      <c r="A87" s="88">
        <v>17</v>
      </c>
      <c r="B87" s="88" t="s">
        <v>2081</v>
      </c>
      <c r="C87" s="89" t="s">
        <v>12</v>
      </c>
      <c r="D87" s="90" t="s">
        <v>951</v>
      </c>
      <c r="E87" s="88" t="s">
        <v>1866</v>
      </c>
      <c r="F87" s="89" t="s">
        <v>307</v>
      </c>
      <c r="G87" s="89" t="s">
        <v>12</v>
      </c>
      <c r="H87" s="89" t="s">
        <v>28</v>
      </c>
      <c r="I87" s="89" t="s">
        <v>17</v>
      </c>
      <c r="J87" s="126">
        <v>0.69</v>
      </c>
      <c r="K87" s="127">
        <v>1.03</v>
      </c>
      <c r="L87" s="128">
        <v>0.27599999999999997</v>
      </c>
      <c r="M87" s="11" t="s">
        <v>2248</v>
      </c>
    </row>
    <row r="88" spans="1:13" x14ac:dyDescent="0.3">
      <c r="A88" s="88">
        <v>17</v>
      </c>
      <c r="B88" s="88" t="s">
        <v>2082</v>
      </c>
      <c r="C88" s="89" t="s">
        <v>12</v>
      </c>
      <c r="D88" s="90" t="s">
        <v>951</v>
      </c>
      <c r="E88" s="88" t="s">
        <v>1031</v>
      </c>
      <c r="F88" s="89" t="s">
        <v>309</v>
      </c>
      <c r="G88" s="89" t="s">
        <v>12</v>
      </c>
      <c r="H88" s="89" t="s">
        <v>25</v>
      </c>
      <c r="I88" s="89" t="s">
        <v>17</v>
      </c>
      <c r="J88" s="126">
        <v>0.69</v>
      </c>
      <c r="K88" s="127">
        <v>0.82</v>
      </c>
      <c r="L88" s="128">
        <v>0.2911111111111111</v>
      </c>
      <c r="M88" s="11" t="s">
        <v>2249</v>
      </c>
    </row>
    <row r="89" spans="1:13" x14ac:dyDescent="0.3">
      <c r="A89" s="88">
        <v>17</v>
      </c>
      <c r="B89" s="88" t="s">
        <v>2082</v>
      </c>
      <c r="C89" s="89" t="s">
        <v>12</v>
      </c>
      <c r="D89" s="90" t="s">
        <v>951</v>
      </c>
      <c r="E89" s="88" t="s">
        <v>247</v>
      </c>
      <c r="F89" s="89" t="s">
        <v>346</v>
      </c>
      <c r="G89" s="89" t="s">
        <v>12</v>
      </c>
      <c r="H89" s="89" t="s">
        <v>25</v>
      </c>
      <c r="I89" s="89" t="s">
        <v>17</v>
      </c>
      <c r="J89" s="126">
        <v>0.69</v>
      </c>
      <c r="K89" s="127">
        <v>1.1499999999999999</v>
      </c>
      <c r="L89" s="128">
        <v>0.29444444444444445</v>
      </c>
      <c r="M89" s="11" t="s">
        <v>2250</v>
      </c>
    </row>
    <row r="90" spans="1:13" x14ac:dyDescent="0.3">
      <c r="A90" s="88">
        <v>17</v>
      </c>
      <c r="B90" s="88" t="s">
        <v>2082</v>
      </c>
      <c r="C90" s="89" t="s">
        <v>12</v>
      </c>
      <c r="D90" s="90" t="s">
        <v>951</v>
      </c>
      <c r="E90" s="88" t="s">
        <v>1867</v>
      </c>
      <c r="F90" s="89" t="s">
        <v>296</v>
      </c>
      <c r="G90" s="89" t="s">
        <v>17</v>
      </c>
      <c r="H90" s="89" t="s">
        <v>28</v>
      </c>
      <c r="I90" s="89" t="s">
        <v>12</v>
      </c>
      <c r="J90" s="126">
        <v>0.69</v>
      </c>
      <c r="K90" s="127">
        <v>1.25</v>
      </c>
      <c r="L90" s="129">
        <v>0.69</v>
      </c>
      <c r="M90" s="89"/>
    </row>
    <row r="91" spans="1:13" x14ac:dyDescent="0.3">
      <c r="A91" s="88">
        <v>18</v>
      </c>
      <c r="B91" s="88" t="s">
        <v>2083</v>
      </c>
      <c r="C91" s="89" t="s">
        <v>12</v>
      </c>
      <c r="D91" s="90" t="s">
        <v>934</v>
      </c>
      <c r="E91" s="88" t="s">
        <v>1868</v>
      </c>
      <c r="F91" s="89" t="s">
        <v>1944</v>
      </c>
      <c r="G91" s="89" t="s">
        <v>12</v>
      </c>
      <c r="H91" s="89" t="s">
        <v>25</v>
      </c>
      <c r="I91" s="89" t="s">
        <v>17</v>
      </c>
      <c r="J91" s="126">
        <v>2</v>
      </c>
      <c r="K91" s="130">
        <v>1.5</v>
      </c>
      <c r="L91" s="128">
        <v>0.82799999999999996</v>
      </c>
      <c r="M91" s="11" t="s">
        <v>2251</v>
      </c>
    </row>
    <row r="92" spans="1:13" x14ac:dyDescent="0.3">
      <c r="A92" s="88">
        <v>18</v>
      </c>
      <c r="B92" s="88" t="s">
        <v>2084</v>
      </c>
      <c r="C92" s="89" t="s">
        <v>12</v>
      </c>
      <c r="D92" s="90" t="s">
        <v>934</v>
      </c>
      <c r="E92" s="88" t="s">
        <v>1869</v>
      </c>
      <c r="F92" s="89" t="s">
        <v>376</v>
      </c>
      <c r="G92" s="89" t="s">
        <v>12</v>
      </c>
      <c r="H92" s="89" t="s">
        <v>25</v>
      </c>
      <c r="I92" s="89" t="s">
        <v>17</v>
      </c>
      <c r="J92" s="126">
        <v>2</v>
      </c>
      <c r="K92" s="130">
        <v>2.36</v>
      </c>
      <c r="L92" s="128">
        <v>0.70000000000000007</v>
      </c>
      <c r="M92" s="11" t="s">
        <v>2252</v>
      </c>
    </row>
    <row r="93" spans="1:13" x14ac:dyDescent="0.3">
      <c r="A93" s="88">
        <v>18</v>
      </c>
      <c r="B93" s="88" t="s">
        <v>2084</v>
      </c>
      <c r="C93" s="89" t="s">
        <v>12</v>
      </c>
      <c r="D93" s="90" t="s">
        <v>934</v>
      </c>
      <c r="E93" s="88" t="s">
        <v>30</v>
      </c>
      <c r="F93" s="89" t="s">
        <v>291</v>
      </c>
      <c r="G93" s="89" t="s">
        <v>17</v>
      </c>
      <c r="H93" s="89" t="s">
        <v>28</v>
      </c>
      <c r="I93" s="89" t="s">
        <v>12</v>
      </c>
      <c r="J93" s="126">
        <v>2</v>
      </c>
      <c r="K93" s="130">
        <v>3.14</v>
      </c>
      <c r="L93" s="129">
        <v>3.0428000000000002</v>
      </c>
      <c r="M93" s="89"/>
    </row>
    <row r="94" spans="1:13" x14ac:dyDescent="0.3">
      <c r="A94" s="88">
        <v>19</v>
      </c>
      <c r="B94" s="88" t="s">
        <v>2085</v>
      </c>
      <c r="C94" s="89" t="s">
        <v>12</v>
      </c>
      <c r="D94" s="90" t="s">
        <v>933</v>
      </c>
      <c r="E94" s="88" t="s">
        <v>1870</v>
      </c>
      <c r="F94" s="89" t="s">
        <v>1583</v>
      </c>
      <c r="G94" s="89" t="s">
        <v>12</v>
      </c>
      <c r="H94" s="89" t="s">
        <v>25</v>
      </c>
      <c r="I94" s="89" t="s">
        <v>17</v>
      </c>
      <c r="J94" s="126">
        <v>1.375</v>
      </c>
      <c r="K94" s="127">
        <v>1.22</v>
      </c>
      <c r="L94" s="128">
        <v>0.49500000000000005</v>
      </c>
      <c r="M94" s="11" t="s">
        <v>2253</v>
      </c>
    </row>
    <row r="95" spans="1:13" x14ac:dyDescent="0.3">
      <c r="A95" s="88">
        <v>19</v>
      </c>
      <c r="B95" s="88" t="s">
        <v>2086</v>
      </c>
      <c r="C95" s="89" t="s">
        <v>12</v>
      </c>
      <c r="D95" s="90" t="s">
        <v>933</v>
      </c>
      <c r="E95" s="88" t="s">
        <v>1069</v>
      </c>
      <c r="F95" s="89" t="s">
        <v>1398</v>
      </c>
      <c r="G95" s="89" t="s">
        <v>12</v>
      </c>
      <c r="H95" s="89" t="s">
        <v>25</v>
      </c>
      <c r="I95" s="89" t="s">
        <v>17</v>
      </c>
      <c r="J95" s="126">
        <v>1.375</v>
      </c>
      <c r="K95" s="127">
        <v>0.84</v>
      </c>
      <c r="L95" s="128">
        <v>0.60250000000000004</v>
      </c>
      <c r="M95" s="11" t="s">
        <v>2254</v>
      </c>
    </row>
    <row r="96" spans="1:13" x14ac:dyDescent="0.3">
      <c r="A96" s="88">
        <v>19</v>
      </c>
      <c r="B96" s="88" t="s">
        <v>2086</v>
      </c>
      <c r="C96" s="89" t="s">
        <v>12</v>
      </c>
      <c r="D96" s="90" t="s">
        <v>933</v>
      </c>
      <c r="E96" s="88" t="s">
        <v>2087</v>
      </c>
      <c r="F96" s="89" t="s">
        <v>2088</v>
      </c>
      <c r="G96" s="89" t="s">
        <v>12</v>
      </c>
      <c r="H96" s="89" t="s">
        <v>25</v>
      </c>
      <c r="I96" s="89" t="s">
        <v>17</v>
      </c>
      <c r="J96" s="126">
        <v>1.375</v>
      </c>
      <c r="K96" s="127">
        <v>0.97</v>
      </c>
      <c r="L96" s="128">
        <v>0.52555555555555555</v>
      </c>
      <c r="M96" s="11" t="s">
        <v>2255</v>
      </c>
    </row>
    <row r="97" spans="1:13" x14ac:dyDescent="0.3">
      <c r="A97" s="88">
        <v>19</v>
      </c>
      <c r="B97" s="88" t="s">
        <v>2086</v>
      </c>
      <c r="C97" s="89" t="s">
        <v>12</v>
      </c>
      <c r="D97" s="90" t="s">
        <v>933</v>
      </c>
      <c r="E97" s="88" t="s">
        <v>1872</v>
      </c>
      <c r="F97" s="89" t="s">
        <v>1872</v>
      </c>
      <c r="G97" s="89" t="s">
        <v>17</v>
      </c>
      <c r="H97" s="89" t="s">
        <v>28</v>
      </c>
      <c r="I97" s="89" t="s">
        <v>12</v>
      </c>
      <c r="J97" s="126">
        <v>1.375</v>
      </c>
      <c r="K97" s="127">
        <v>2.25</v>
      </c>
      <c r="L97" s="129">
        <v>1.9688000000000001</v>
      </c>
      <c r="M97" s="89"/>
    </row>
    <row r="98" spans="1:13" x14ac:dyDescent="0.3">
      <c r="A98" s="88">
        <v>20</v>
      </c>
      <c r="B98" s="88" t="s">
        <v>2089</v>
      </c>
      <c r="C98" s="89" t="s">
        <v>17</v>
      </c>
      <c r="D98" s="90" t="s">
        <v>952</v>
      </c>
      <c r="E98" s="88" t="s">
        <v>1002</v>
      </c>
      <c r="F98" s="89" t="s">
        <v>1429</v>
      </c>
      <c r="G98" s="89" t="s">
        <v>12</v>
      </c>
      <c r="H98" s="89" t="s">
        <v>25</v>
      </c>
      <c r="I98" s="89" t="s">
        <v>17</v>
      </c>
      <c r="J98" s="126">
        <v>1.17</v>
      </c>
      <c r="K98" s="127">
        <v>1.32</v>
      </c>
      <c r="L98" s="128">
        <v>0.97933333333333328</v>
      </c>
      <c r="M98" s="11" t="s">
        <v>2256</v>
      </c>
    </row>
    <row r="99" spans="1:13" x14ac:dyDescent="0.3">
      <c r="A99" s="88">
        <v>20</v>
      </c>
      <c r="B99" s="88" t="s">
        <v>2090</v>
      </c>
      <c r="C99" s="89" t="s">
        <v>17</v>
      </c>
      <c r="D99" s="90" t="s">
        <v>951</v>
      </c>
      <c r="E99" s="88" t="s">
        <v>1873</v>
      </c>
      <c r="F99" s="89" t="s">
        <v>1958</v>
      </c>
      <c r="G99" s="89" t="s">
        <v>12</v>
      </c>
      <c r="H99" s="89" t="s">
        <v>25</v>
      </c>
      <c r="I99" s="89" t="s">
        <v>17</v>
      </c>
      <c r="J99" s="126">
        <v>0.68820000000000003</v>
      </c>
      <c r="K99" s="127">
        <v>0.93</v>
      </c>
      <c r="L99" s="128">
        <v>0.6</v>
      </c>
      <c r="M99" s="11" t="s">
        <v>2257</v>
      </c>
    </row>
    <row r="100" spans="1:13" x14ac:dyDescent="0.3">
      <c r="A100" s="88">
        <v>20</v>
      </c>
      <c r="B100" s="88" t="s">
        <v>2090</v>
      </c>
      <c r="C100" s="89" t="s">
        <v>17</v>
      </c>
      <c r="D100" s="90" t="s">
        <v>952</v>
      </c>
      <c r="E100" s="88" t="s">
        <v>1874</v>
      </c>
      <c r="F100" s="89" t="s">
        <v>456</v>
      </c>
      <c r="G100" s="89" t="s">
        <v>17</v>
      </c>
      <c r="H100" s="89" t="s">
        <v>28</v>
      </c>
      <c r="I100" s="89" t="s">
        <v>12</v>
      </c>
      <c r="J100" s="126">
        <v>1.17</v>
      </c>
      <c r="K100" s="127">
        <v>2.61</v>
      </c>
      <c r="L100" s="134">
        <v>1.2921</v>
      </c>
      <c r="M100" s="89"/>
    </row>
    <row r="101" spans="1:13" x14ac:dyDescent="0.3">
      <c r="A101" s="88">
        <v>21</v>
      </c>
      <c r="B101" s="88" t="s">
        <v>2091</v>
      </c>
      <c r="C101" s="89" t="s">
        <v>17</v>
      </c>
      <c r="D101" s="90" t="s">
        <v>71</v>
      </c>
      <c r="E101" s="88" t="s">
        <v>1850</v>
      </c>
      <c r="F101" s="89" t="s">
        <v>210</v>
      </c>
      <c r="G101" s="89" t="s">
        <v>12</v>
      </c>
      <c r="H101" s="89" t="s">
        <v>25</v>
      </c>
      <c r="I101" s="89" t="s">
        <v>17</v>
      </c>
      <c r="J101" s="126">
        <v>55.235300000000002</v>
      </c>
      <c r="K101" s="130">
        <v>56.5</v>
      </c>
      <c r="L101" s="128">
        <v>2.95</v>
      </c>
      <c r="M101" s="11" t="s">
        <v>2258</v>
      </c>
    </row>
    <row r="102" spans="1:13" x14ac:dyDescent="0.3">
      <c r="A102" s="88">
        <v>21</v>
      </c>
      <c r="B102" s="88" t="s">
        <v>2092</v>
      </c>
      <c r="C102" s="89" t="s">
        <v>17</v>
      </c>
      <c r="D102" s="90" t="s">
        <v>939</v>
      </c>
      <c r="E102" s="88" t="s">
        <v>1875</v>
      </c>
      <c r="F102" s="89" t="s">
        <v>376</v>
      </c>
      <c r="G102" s="89" t="s">
        <v>12</v>
      </c>
      <c r="H102" s="89" t="s">
        <v>25</v>
      </c>
      <c r="I102" s="89" t="s">
        <v>17</v>
      </c>
      <c r="J102" s="126">
        <v>93.9</v>
      </c>
      <c r="K102" s="130">
        <v>93</v>
      </c>
      <c r="L102" s="128">
        <v>5.5</v>
      </c>
      <c r="M102" s="11" t="s">
        <v>2259</v>
      </c>
    </row>
    <row r="103" spans="1:13" x14ac:dyDescent="0.3">
      <c r="A103" s="88">
        <v>21</v>
      </c>
      <c r="B103" s="88" t="s">
        <v>2092</v>
      </c>
      <c r="C103" s="89" t="s">
        <v>17</v>
      </c>
      <c r="D103" s="90" t="s">
        <v>939</v>
      </c>
      <c r="E103" s="88" t="s">
        <v>174</v>
      </c>
      <c r="F103" s="89" t="s">
        <v>325</v>
      </c>
      <c r="G103" s="89" t="s">
        <v>12</v>
      </c>
      <c r="H103" s="89" t="s">
        <v>25</v>
      </c>
      <c r="I103" s="89" t="s">
        <v>17</v>
      </c>
      <c r="J103" s="126">
        <v>93.9</v>
      </c>
      <c r="K103" s="127" t="s">
        <v>2023</v>
      </c>
      <c r="L103" s="128">
        <v>5.0999999999999996</v>
      </c>
      <c r="M103" s="11" t="s">
        <v>2260</v>
      </c>
    </row>
    <row r="104" spans="1:13" x14ac:dyDescent="0.3">
      <c r="A104" s="88">
        <v>21</v>
      </c>
      <c r="B104" s="88" t="s">
        <v>2092</v>
      </c>
      <c r="C104" s="89" t="s">
        <v>17</v>
      </c>
      <c r="D104" s="90" t="s">
        <v>939</v>
      </c>
      <c r="E104" s="88" t="s">
        <v>189</v>
      </c>
      <c r="F104" s="89" t="s">
        <v>331</v>
      </c>
      <c r="G104" s="89" t="s">
        <v>12</v>
      </c>
      <c r="H104" s="89" t="s">
        <v>25</v>
      </c>
      <c r="I104" s="89" t="s">
        <v>12</v>
      </c>
      <c r="J104" s="126">
        <v>93.9</v>
      </c>
      <c r="K104" s="130">
        <v>111.67</v>
      </c>
      <c r="L104" s="129">
        <v>11.18</v>
      </c>
      <c r="M104" s="89"/>
    </row>
    <row r="105" spans="1:13" x14ac:dyDescent="0.3">
      <c r="A105" s="88">
        <v>21</v>
      </c>
      <c r="B105" s="88" t="s">
        <v>2092</v>
      </c>
      <c r="C105" s="89" t="s">
        <v>17</v>
      </c>
      <c r="D105" s="90" t="s">
        <v>939</v>
      </c>
      <c r="E105" s="88" t="s">
        <v>75</v>
      </c>
      <c r="F105" s="89" t="s">
        <v>263</v>
      </c>
      <c r="G105" s="89" t="s">
        <v>12</v>
      </c>
      <c r="H105" s="89" t="s">
        <v>25</v>
      </c>
      <c r="I105" s="89" t="s">
        <v>12</v>
      </c>
      <c r="J105" s="126">
        <v>93.9</v>
      </c>
      <c r="K105" s="130">
        <v>84.98</v>
      </c>
      <c r="L105" s="129">
        <v>7.633</v>
      </c>
      <c r="M105" s="89"/>
    </row>
    <row r="106" spans="1:13" x14ac:dyDescent="0.3">
      <c r="A106" s="88">
        <v>21</v>
      </c>
      <c r="B106" s="88" t="s">
        <v>2092</v>
      </c>
      <c r="C106" s="89" t="s">
        <v>17</v>
      </c>
      <c r="D106" s="90" t="s">
        <v>939</v>
      </c>
      <c r="E106" s="88" t="s">
        <v>81</v>
      </c>
      <c r="F106" s="89" t="s">
        <v>362</v>
      </c>
      <c r="G106" s="89" t="s">
        <v>12</v>
      </c>
      <c r="H106" s="89" t="s">
        <v>25</v>
      </c>
      <c r="I106" s="89" t="s">
        <v>12</v>
      </c>
      <c r="J106" s="126">
        <v>93.9</v>
      </c>
      <c r="K106" s="130">
        <v>77.37</v>
      </c>
      <c r="L106" s="129">
        <v>6.95</v>
      </c>
      <c r="M106" s="89"/>
    </row>
    <row r="107" spans="1:13" x14ac:dyDescent="0.3">
      <c r="A107" s="88">
        <v>21</v>
      </c>
      <c r="B107" s="88" t="s">
        <v>2092</v>
      </c>
      <c r="C107" s="89" t="s">
        <v>17</v>
      </c>
      <c r="D107" s="90" t="s">
        <v>71</v>
      </c>
      <c r="E107" s="88" t="s">
        <v>1876</v>
      </c>
      <c r="F107" s="89" t="s">
        <v>1995</v>
      </c>
      <c r="G107" s="89" t="s">
        <v>12</v>
      </c>
      <c r="H107" s="89" t="s">
        <v>25</v>
      </c>
      <c r="I107" s="89" t="s">
        <v>17</v>
      </c>
      <c r="J107" s="126">
        <v>55.235300000000002</v>
      </c>
      <c r="K107" s="130">
        <v>70.510000000000005</v>
      </c>
      <c r="L107" s="128">
        <v>2.75</v>
      </c>
      <c r="M107" s="11" t="s">
        <v>2261</v>
      </c>
    </row>
    <row r="108" spans="1:13" x14ac:dyDescent="0.3">
      <c r="A108" s="88">
        <v>21</v>
      </c>
      <c r="B108" s="88" t="s">
        <v>2092</v>
      </c>
      <c r="C108" s="89" t="s">
        <v>17</v>
      </c>
      <c r="D108" s="90" t="s">
        <v>939</v>
      </c>
      <c r="E108" s="88" t="s">
        <v>43</v>
      </c>
      <c r="F108" s="89" t="s">
        <v>408</v>
      </c>
      <c r="G108" s="89" t="s">
        <v>12</v>
      </c>
      <c r="H108" s="89" t="s">
        <v>25</v>
      </c>
      <c r="I108" s="89" t="s">
        <v>17</v>
      </c>
      <c r="J108" s="126">
        <v>93.9</v>
      </c>
      <c r="K108" s="130">
        <v>111.15</v>
      </c>
      <c r="L108" s="128">
        <v>5.64</v>
      </c>
      <c r="M108" s="11" t="s">
        <v>2262</v>
      </c>
    </row>
    <row r="109" spans="1:13" x14ac:dyDescent="0.3">
      <c r="A109" s="88">
        <v>21</v>
      </c>
      <c r="B109" s="88" t="s">
        <v>2092</v>
      </c>
      <c r="C109" s="89" t="s">
        <v>17</v>
      </c>
      <c r="D109" s="90" t="s">
        <v>939</v>
      </c>
      <c r="E109" s="88" t="s">
        <v>23</v>
      </c>
      <c r="F109" s="89" t="s">
        <v>267</v>
      </c>
      <c r="G109" s="89" t="s">
        <v>12</v>
      </c>
      <c r="H109" s="89" t="s">
        <v>25</v>
      </c>
      <c r="I109" s="89" t="s">
        <v>17</v>
      </c>
      <c r="J109" s="126">
        <v>93.9</v>
      </c>
      <c r="K109" s="130">
        <v>95</v>
      </c>
      <c r="L109" s="128">
        <v>3.5</v>
      </c>
      <c r="M109" s="11" t="s">
        <v>2263</v>
      </c>
    </row>
    <row r="110" spans="1:13" x14ac:dyDescent="0.3">
      <c r="A110" s="88">
        <v>21</v>
      </c>
      <c r="B110" s="88" t="s">
        <v>2092</v>
      </c>
      <c r="C110" s="89" t="s">
        <v>17</v>
      </c>
      <c r="D110" s="90" t="s">
        <v>939</v>
      </c>
      <c r="E110" s="88" t="s">
        <v>1194</v>
      </c>
      <c r="F110" s="89" t="s">
        <v>312</v>
      </c>
      <c r="G110" s="89" t="s">
        <v>12</v>
      </c>
      <c r="H110" s="89" t="s">
        <v>25</v>
      </c>
      <c r="I110" s="89" t="s">
        <v>25</v>
      </c>
      <c r="J110" s="126">
        <v>93.9</v>
      </c>
      <c r="K110" s="130">
        <v>99</v>
      </c>
      <c r="L110" s="129">
        <v>8.2789999999999999</v>
      </c>
      <c r="M110" s="89"/>
    </row>
    <row r="111" spans="1:13" x14ac:dyDescent="0.3">
      <c r="A111" s="88">
        <v>21</v>
      </c>
      <c r="B111" s="88" t="s">
        <v>2092</v>
      </c>
      <c r="C111" s="89" t="s">
        <v>17</v>
      </c>
      <c r="D111" s="90" t="s">
        <v>939</v>
      </c>
      <c r="E111" s="88" t="s">
        <v>1877</v>
      </c>
      <c r="F111" s="89" t="s">
        <v>1961</v>
      </c>
      <c r="G111" s="89" t="s">
        <v>12</v>
      </c>
      <c r="H111" s="89" t="s">
        <v>25</v>
      </c>
      <c r="I111" s="89" t="s">
        <v>17</v>
      </c>
      <c r="J111" s="126">
        <v>93.9</v>
      </c>
      <c r="K111" s="127" t="s">
        <v>2023</v>
      </c>
      <c r="L111" s="128">
        <v>4.92</v>
      </c>
      <c r="M111" s="11" t="s">
        <v>2264</v>
      </c>
    </row>
    <row r="112" spans="1:13" x14ac:dyDescent="0.3">
      <c r="A112" s="88">
        <v>21</v>
      </c>
      <c r="B112" s="88" t="s">
        <v>2092</v>
      </c>
      <c r="C112" s="89" t="s">
        <v>17</v>
      </c>
      <c r="D112" s="90" t="s">
        <v>939</v>
      </c>
      <c r="E112" s="88" t="s">
        <v>1878</v>
      </c>
      <c r="F112" s="89" t="s">
        <v>1962</v>
      </c>
      <c r="G112" s="89" t="s">
        <v>12</v>
      </c>
      <c r="H112" s="89" t="s">
        <v>25</v>
      </c>
      <c r="I112" s="89" t="s">
        <v>17</v>
      </c>
      <c r="J112" s="126">
        <v>93.9</v>
      </c>
      <c r="K112" s="130">
        <v>111.15</v>
      </c>
      <c r="L112" s="128">
        <v>5.65</v>
      </c>
      <c r="M112" s="11" t="s">
        <v>2265</v>
      </c>
    </row>
    <row r="113" spans="1:13" x14ac:dyDescent="0.3">
      <c r="A113" s="88">
        <v>21</v>
      </c>
      <c r="B113" s="88" t="s">
        <v>2092</v>
      </c>
      <c r="C113" s="89" t="s">
        <v>17</v>
      </c>
      <c r="D113" s="90" t="s">
        <v>939</v>
      </c>
      <c r="E113" s="88" t="s">
        <v>1879</v>
      </c>
      <c r="F113" s="89" t="s">
        <v>1963</v>
      </c>
      <c r="G113" s="89" t="s">
        <v>12</v>
      </c>
      <c r="H113" s="89" t="s">
        <v>25</v>
      </c>
      <c r="I113" s="89" t="s">
        <v>17</v>
      </c>
      <c r="J113" s="126">
        <v>93.9</v>
      </c>
      <c r="K113" s="130">
        <v>101.5</v>
      </c>
      <c r="L113" s="128">
        <v>5.33</v>
      </c>
      <c r="M113" s="11" t="s">
        <v>2266</v>
      </c>
    </row>
    <row r="114" spans="1:13" x14ac:dyDescent="0.3">
      <c r="A114" s="88">
        <v>21</v>
      </c>
      <c r="B114" s="88" t="s">
        <v>2092</v>
      </c>
      <c r="C114" s="89" t="s">
        <v>17</v>
      </c>
      <c r="D114" s="90" t="s">
        <v>939</v>
      </c>
      <c r="E114" s="88" t="s">
        <v>183</v>
      </c>
      <c r="F114" s="89" t="s">
        <v>329</v>
      </c>
      <c r="G114" s="89" t="s">
        <v>12</v>
      </c>
      <c r="H114" s="89" t="s">
        <v>25</v>
      </c>
      <c r="I114" s="89" t="s">
        <v>25</v>
      </c>
      <c r="J114" s="126">
        <v>93.9</v>
      </c>
      <c r="K114" s="130">
        <v>88.9</v>
      </c>
      <c r="L114" s="129">
        <v>8.98</v>
      </c>
      <c r="M114" s="89"/>
    </row>
    <row r="115" spans="1:13" x14ac:dyDescent="0.3">
      <c r="A115" s="88">
        <v>21</v>
      </c>
      <c r="B115" s="88" t="s">
        <v>2092</v>
      </c>
      <c r="C115" s="89" t="s">
        <v>17</v>
      </c>
      <c r="D115" s="90" t="s">
        <v>939</v>
      </c>
      <c r="E115" s="88" t="s">
        <v>2093</v>
      </c>
      <c r="F115" s="89" t="s">
        <v>2094</v>
      </c>
      <c r="G115" s="89" t="s">
        <v>12</v>
      </c>
      <c r="H115" s="89" t="s">
        <v>25</v>
      </c>
      <c r="I115" s="89" t="s">
        <v>17</v>
      </c>
      <c r="J115" s="126">
        <v>93.9</v>
      </c>
      <c r="K115" s="130">
        <v>99</v>
      </c>
      <c r="L115" s="128">
        <v>2.98</v>
      </c>
      <c r="M115" s="11" t="s">
        <v>2267</v>
      </c>
    </row>
    <row r="116" spans="1:13" x14ac:dyDescent="0.3">
      <c r="A116" s="88">
        <v>21</v>
      </c>
      <c r="B116" s="88" t="s">
        <v>2092</v>
      </c>
      <c r="C116" s="89" t="s">
        <v>17</v>
      </c>
      <c r="D116" s="90" t="s">
        <v>939</v>
      </c>
      <c r="E116" s="88" t="s">
        <v>1043</v>
      </c>
      <c r="F116" s="89" t="s">
        <v>295</v>
      </c>
      <c r="G116" s="89" t="s">
        <v>17</v>
      </c>
      <c r="H116" s="89" t="s">
        <v>28</v>
      </c>
      <c r="I116" s="89" t="s">
        <v>25</v>
      </c>
      <c r="J116" s="126">
        <v>93.9</v>
      </c>
      <c r="K116" s="130">
        <v>121.73</v>
      </c>
      <c r="L116" s="134">
        <v>88.38</v>
      </c>
      <c r="M116" s="89"/>
    </row>
    <row r="117" spans="1:13" x14ac:dyDescent="0.3">
      <c r="A117" s="88">
        <v>22</v>
      </c>
      <c r="B117" s="88" t="s">
        <v>2095</v>
      </c>
      <c r="C117" s="89" t="s">
        <v>12</v>
      </c>
      <c r="D117" s="90" t="s">
        <v>939</v>
      </c>
      <c r="E117" s="88" t="s">
        <v>247</v>
      </c>
      <c r="F117" s="89" t="s">
        <v>346</v>
      </c>
      <c r="G117" s="89" t="s">
        <v>12</v>
      </c>
      <c r="H117" s="89" t="s">
        <v>25</v>
      </c>
      <c r="I117" s="89" t="s">
        <v>17</v>
      </c>
      <c r="J117" s="126">
        <v>1.8864000000000001</v>
      </c>
      <c r="K117" s="127" t="s">
        <v>2023</v>
      </c>
      <c r="L117" s="128">
        <v>0.82714285714285718</v>
      </c>
      <c r="M117" s="11" t="s">
        <v>2268</v>
      </c>
    </row>
    <row r="118" spans="1:13" x14ac:dyDescent="0.3">
      <c r="A118" s="88">
        <v>22</v>
      </c>
      <c r="B118" s="88" t="s">
        <v>2096</v>
      </c>
      <c r="C118" s="89" t="s">
        <v>12</v>
      </c>
      <c r="D118" s="90" t="s">
        <v>939</v>
      </c>
      <c r="E118" s="88" t="s">
        <v>1038</v>
      </c>
      <c r="F118" s="89" t="s">
        <v>1416</v>
      </c>
      <c r="G118" s="89" t="s">
        <v>12</v>
      </c>
      <c r="H118" s="89" t="s">
        <v>25</v>
      </c>
      <c r="I118" s="89" t="s">
        <v>17</v>
      </c>
      <c r="J118" s="126">
        <v>1.8864000000000001</v>
      </c>
      <c r="K118" s="127">
        <v>2.48</v>
      </c>
      <c r="L118" s="128">
        <v>1.1257142857142857</v>
      </c>
      <c r="M118" s="11" t="s">
        <v>2269</v>
      </c>
    </row>
    <row r="119" spans="1:13" x14ac:dyDescent="0.3">
      <c r="A119" s="88">
        <v>22</v>
      </c>
      <c r="B119" s="88" t="s">
        <v>2096</v>
      </c>
      <c r="C119" s="89" t="s">
        <v>12</v>
      </c>
      <c r="D119" s="90" t="s">
        <v>939</v>
      </c>
      <c r="E119" s="135" t="s">
        <v>2097</v>
      </c>
      <c r="F119" s="89" t="s">
        <v>2098</v>
      </c>
      <c r="G119" s="89" t="s">
        <v>12</v>
      </c>
      <c r="H119" s="89" t="s">
        <v>17</v>
      </c>
      <c r="I119" s="89" t="s">
        <v>17</v>
      </c>
      <c r="J119" s="126">
        <v>1.8864000000000001</v>
      </c>
      <c r="K119" s="127" t="s">
        <v>2023</v>
      </c>
      <c r="L119" s="128">
        <v>0.66200000000000003</v>
      </c>
      <c r="M119" s="11" t="s">
        <v>2270</v>
      </c>
    </row>
    <row r="120" spans="1:13" x14ac:dyDescent="0.3">
      <c r="A120" s="88">
        <v>22</v>
      </c>
      <c r="B120" s="88" t="s">
        <v>2096</v>
      </c>
      <c r="C120" s="89" t="s">
        <v>12</v>
      </c>
      <c r="D120" s="90" t="s">
        <v>939</v>
      </c>
      <c r="E120" s="88" t="s">
        <v>1880</v>
      </c>
      <c r="F120" s="89" t="s">
        <v>321</v>
      </c>
      <c r="G120" s="89" t="s">
        <v>17</v>
      </c>
      <c r="H120" s="89" t="s">
        <v>28</v>
      </c>
      <c r="I120" s="89" t="s">
        <v>12</v>
      </c>
      <c r="J120" s="126">
        <v>1.8864000000000001</v>
      </c>
      <c r="K120" s="127">
        <v>10.67</v>
      </c>
      <c r="L120" s="129">
        <v>10.5754</v>
      </c>
      <c r="M120" s="93"/>
    </row>
    <row r="121" spans="1:13" x14ac:dyDescent="0.3">
      <c r="A121" s="88">
        <v>23</v>
      </c>
      <c r="B121" s="88" t="s">
        <v>2099</v>
      </c>
      <c r="C121" s="89" t="s">
        <v>12</v>
      </c>
      <c r="D121" s="90" t="s">
        <v>939</v>
      </c>
      <c r="E121" s="94" t="s">
        <v>960</v>
      </c>
      <c r="F121" s="89" t="s">
        <v>270</v>
      </c>
      <c r="G121" s="89" t="s">
        <v>12</v>
      </c>
      <c r="H121" s="89" t="s">
        <v>25</v>
      </c>
      <c r="I121" s="89" t="s">
        <v>17</v>
      </c>
      <c r="J121" s="136">
        <v>28.5</v>
      </c>
      <c r="K121" s="127">
        <v>32.65</v>
      </c>
      <c r="L121" s="128">
        <v>2.56</v>
      </c>
      <c r="M121" s="11" t="s">
        <v>2271</v>
      </c>
    </row>
    <row r="122" spans="1:13" x14ac:dyDescent="0.3">
      <c r="A122" s="88">
        <v>23</v>
      </c>
      <c r="B122" s="88" t="s">
        <v>2099</v>
      </c>
      <c r="C122" s="89" t="s">
        <v>12</v>
      </c>
      <c r="D122" s="90" t="s">
        <v>939</v>
      </c>
      <c r="E122" s="94" t="s">
        <v>107</v>
      </c>
      <c r="F122" s="89" t="s">
        <v>376</v>
      </c>
      <c r="G122" s="89" t="s">
        <v>12</v>
      </c>
      <c r="H122" s="89" t="s">
        <v>25</v>
      </c>
      <c r="I122" s="89" t="s">
        <v>17</v>
      </c>
      <c r="J122" s="136">
        <v>28.5</v>
      </c>
      <c r="K122" s="127">
        <v>32.299999999999997</v>
      </c>
      <c r="L122" s="128">
        <v>3.9</v>
      </c>
      <c r="M122" s="11" t="s">
        <v>2272</v>
      </c>
    </row>
    <row r="123" spans="1:13" x14ac:dyDescent="0.3">
      <c r="A123" s="88">
        <v>23</v>
      </c>
      <c r="B123" s="88" t="s">
        <v>2099</v>
      </c>
      <c r="C123" s="89" t="s">
        <v>12</v>
      </c>
      <c r="D123" s="90" t="s">
        <v>939</v>
      </c>
      <c r="E123" s="88" t="s">
        <v>1876</v>
      </c>
      <c r="F123" s="89" t="s">
        <v>1995</v>
      </c>
      <c r="G123" s="89" t="s">
        <v>12</v>
      </c>
      <c r="H123" s="89" t="s">
        <v>25</v>
      </c>
      <c r="I123" s="89" t="s">
        <v>17</v>
      </c>
      <c r="J123" s="136">
        <v>28.5</v>
      </c>
      <c r="K123" s="127">
        <v>21.69</v>
      </c>
      <c r="L123" s="128">
        <v>2.77</v>
      </c>
      <c r="M123" s="11" t="s">
        <v>2273</v>
      </c>
    </row>
    <row r="124" spans="1:13" x14ac:dyDescent="0.3">
      <c r="A124" s="88">
        <v>23</v>
      </c>
      <c r="B124" s="116" t="s">
        <v>2100</v>
      </c>
      <c r="C124" s="102" t="s">
        <v>12</v>
      </c>
      <c r="D124" s="117" t="s">
        <v>939</v>
      </c>
      <c r="E124" s="116" t="s">
        <v>1881</v>
      </c>
      <c r="F124" s="102" t="s">
        <v>1964</v>
      </c>
      <c r="G124" s="102" t="s">
        <v>12</v>
      </c>
      <c r="H124" s="102" t="s">
        <v>25</v>
      </c>
      <c r="I124" s="102" t="s">
        <v>25</v>
      </c>
      <c r="J124" s="141">
        <v>28.5</v>
      </c>
      <c r="K124" s="144">
        <v>17.95</v>
      </c>
      <c r="L124" s="137">
        <v>99999</v>
      </c>
      <c r="M124" s="93"/>
    </row>
    <row r="125" spans="1:13" x14ac:dyDescent="0.3">
      <c r="A125" s="88">
        <v>23</v>
      </c>
      <c r="B125" s="88" t="s">
        <v>2099</v>
      </c>
      <c r="C125" s="89" t="s">
        <v>12</v>
      </c>
      <c r="D125" s="90" t="s">
        <v>939</v>
      </c>
      <c r="E125" s="88" t="s">
        <v>1879</v>
      </c>
      <c r="F125" s="89" t="s">
        <v>1963</v>
      </c>
      <c r="G125" s="89" t="s">
        <v>12</v>
      </c>
      <c r="H125" s="89" t="s">
        <v>25</v>
      </c>
      <c r="I125" s="89" t="s">
        <v>17</v>
      </c>
      <c r="J125" s="126">
        <v>28.5</v>
      </c>
      <c r="K125" s="127">
        <v>35.409999999999997</v>
      </c>
      <c r="L125" s="128">
        <v>2.68</v>
      </c>
      <c r="M125" s="11" t="s">
        <v>2274</v>
      </c>
    </row>
    <row r="126" spans="1:13" x14ac:dyDescent="0.3">
      <c r="A126" s="88">
        <v>23</v>
      </c>
      <c r="B126" s="88" t="s">
        <v>2099</v>
      </c>
      <c r="C126" s="89" t="s">
        <v>12</v>
      </c>
      <c r="D126" s="90" t="s">
        <v>939</v>
      </c>
      <c r="E126" s="88" t="s">
        <v>86</v>
      </c>
      <c r="F126" s="89" t="s">
        <v>299</v>
      </c>
      <c r="G126" s="89" t="s">
        <v>12</v>
      </c>
      <c r="H126" s="89" t="s">
        <v>25</v>
      </c>
      <c r="I126" s="89" t="s">
        <v>17</v>
      </c>
      <c r="J126" s="126">
        <v>28.5</v>
      </c>
      <c r="K126" s="127">
        <v>25.5</v>
      </c>
      <c r="L126" s="128">
        <v>2.84</v>
      </c>
      <c r="M126" s="11" t="s">
        <v>2275</v>
      </c>
    </row>
    <row r="127" spans="1:13" x14ac:dyDescent="0.3">
      <c r="A127" s="88">
        <v>23</v>
      </c>
      <c r="B127" s="88" t="s">
        <v>2099</v>
      </c>
      <c r="C127" s="89" t="s">
        <v>12</v>
      </c>
      <c r="D127" s="90" t="s">
        <v>939</v>
      </c>
      <c r="E127" s="88" t="s">
        <v>56</v>
      </c>
      <c r="F127" s="89" t="s">
        <v>278</v>
      </c>
      <c r="G127" s="89" t="s">
        <v>12</v>
      </c>
      <c r="H127" s="89" t="s">
        <v>25</v>
      </c>
      <c r="I127" s="89" t="s">
        <v>17</v>
      </c>
      <c r="J127" s="126">
        <v>28.5</v>
      </c>
      <c r="K127" s="127">
        <v>32.64</v>
      </c>
      <c r="L127" s="128">
        <v>4.9399999999999995</v>
      </c>
      <c r="M127" s="11" t="s">
        <v>2276</v>
      </c>
    </row>
    <row r="128" spans="1:13" x14ac:dyDescent="0.3">
      <c r="A128" s="88">
        <v>23</v>
      </c>
      <c r="B128" s="88" t="s">
        <v>2099</v>
      </c>
      <c r="C128" s="89" t="s">
        <v>12</v>
      </c>
      <c r="D128" s="90" t="s">
        <v>939</v>
      </c>
      <c r="E128" s="88" t="s">
        <v>1880</v>
      </c>
      <c r="F128" s="89" t="s">
        <v>321</v>
      </c>
      <c r="G128" s="89" t="s">
        <v>17</v>
      </c>
      <c r="H128" s="89" t="s">
        <v>28</v>
      </c>
      <c r="I128" s="89" t="s">
        <v>25</v>
      </c>
      <c r="J128" s="126">
        <v>28.5</v>
      </c>
      <c r="K128" s="127">
        <v>108.01</v>
      </c>
      <c r="L128" s="129">
        <v>99.8</v>
      </c>
      <c r="M128" s="89"/>
    </row>
    <row r="129" spans="1:13" x14ac:dyDescent="0.3">
      <c r="A129" s="88">
        <v>24</v>
      </c>
      <c r="B129" s="88" t="s">
        <v>2101</v>
      </c>
      <c r="C129" s="89" t="s">
        <v>12</v>
      </c>
      <c r="D129" s="90" t="s">
        <v>944</v>
      </c>
      <c r="E129" s="88" t="s">
        <v>1882</v>
      </c>
      <c r="F129" s="89" t="s">
        <v>1998</v>
      </c>
      <c r="G129" s="89" t="s">
        <v>12</v>
      </c>
      <c r="H129" s="89" t="s">
        <v>25</v>
      </c>
      <c r="I129" s="89" t="s">
        <v>17</v>
      </c>
      <c r="J129" s="126">
        <v>3.0093000000000001</v>
      </c>
      <c r="K129" s="127">
        <v>3.18</v>
      </c>
      <c r="L129" s="128">
        <v>0.7526666666666666</v>
      </c>
      <c r="M129" s="11" t="s">
        <v>2277</v>
      </c>
    </row>
    <row r="130" spans="1:13" x14ac:dyDescent="0.3">
      <c r="A130" s="88">
        <v>24</v>
      </c>
      <c r="B130" s="88" t="s">
        <v>2102</v>
      </c>
      <c r="C130" s="89" t="s">
        <v>12</v>
      </c>
      <c r="D130" s="90" t="s">
        <v>944</v>
      </c>
      <c r="E130" s="88" t="s">
        <v>1883</v>
      </c>
      <c r="F130" s="89" t="s">
        <v>2000</v>
      </c>
      <c r="G130" s="89" t="s">
        <v>12</v>
      </c>
      <c r="H130" s="89" t="s">
        <v>25</v>
      </c>
      <c r="I130" s="89" t="s">
        <v>17</v>
      </c>
      <c r="J130" s="126">
        <v>3.0093000000000001</v>
      </c>
      <c r="K130" s="127" t="s">
        <v>2023</v>
      </c>
      <c r="L130" s="128">
        <v>0.72</v>
      </c>
      <c r="M130" s="11" t="s">
        <v>2278</v>
      </c>
    </row>
    <row r="131" spans="1:13" x14ac:dyDescent="0.3">
      <c r="A131" s="88">
        <v>24</v>
      </c>
      <c r="B131" s="88" t="s">
        <v>2102</v>
      </c>
      <c r="C131" s="89" t="s">
        <v>12</v>
      </c>
      <c r="D131" s="90" t="s">
        <v>944</v>
      </c>
      <c r="E131" s="88" t="s">
        <v>1884</v>
      </c>
      <c r="F131" s="89" t="s">
        <v>330</v>
      </c>
      <c r="G131" s="89" t="s">
        <v>17</v>
      </c>
      <c r="H131" s="89" t="s">
        <v>28</v>
      </c>
      <c r="I131" s="89" t="s">
        <v>12</v>
      </c>
      <c r="J131" s="126">
        <v>3.0093000000000001</v>
      </c>
      <c r="K131" s="127">
        <v>3.39</v>
      </c>
      <c r="L131" s="129">
        <v>1.2455000000000001</v>
      </c>
      <c r="M131" s="89"/>
    </row>
    <row r="132" spans="1:13" x14ac:dyDescent="0.3">
      <c r="A132" s="88">
        <v>25</v>
      </c>
      <c r="B132" s="88" t="s">
        <v>2103</v>
      </c>
      <c r="C132" s="89" t="s">
        <v>17</v>
      </c>
      <c r="D132" s="90" t="s">
        <v>2104</v>
      </c>
      <c r="E132" s="88" t="s">
        <v>23</v>
      </c>
      <c r="F132" s="89" t="s">
        <v>267</v>
      </c>
      <c r="G132" s="89" t="s">
        <v>12</v>
      </c>
      <c r="H132" s="89" t="s">
        <v>25</v>
      </c>
      <c r="I132" s="89" t="s">
        <v>17</v>
      </c>
      <c r="J132" s="126">
        <v>3919.2919999999999</v>
      </c>
      <c r="K132" s="127">
        <v>4075.49</v>
      </c>
      <c r="L132" s="128">
        <v>780</v>
      </c>
      <c r="M132" s="11" t="s">
        <v>2279</v>
      </c>
    </row>
    <row r="133" spans="1:13" x14ac:dyDescent="0.3">
      <c r="A133" s="88">
        <v>25</v>
      </c>
      <c r="B133" s="88" t="s">
        <v>2105</v>
      </c>
      <c r="C133" s="89" t="s">
        <v>17</v>
      </c>
      <c r="D133" s="90" t="s">
        <v>927</v>
      </c>
      <c r="E133" s="88" t="s">
        <v>67</v>
      </c>
      <c r="F133" s="89" t="s">
        <v>282</v>
      </c>
      <c r="G133" s="89" t="s">
        <v>12</v>
      </c>
      <c r="H133" s="89" t="s">
        <v>25</v>
      </c>
      <c r="I133" s="89" t="s">
        <v>17</v>
      </c>
      <c r="J133" s="126">
        <v>1502.12</v>
      </c>
      <c r="K133" s="127">
        <v>1586</v>
      </c>
      <c r="L133" s="128">
        <v>600</v>
      </c>
      <c r="M133" s="11" t="s">
        <v>2280</v>
      </c>
    </row>
    <row r="134" spans="1:13" x14ac:dyDescent="0.3">
      <c r="A134" s="88">
        <v>25</v>
      </c>
      <c r="B134" s="88" t="s">
        <v>2105</v>
      </c>
      <c r="C134" s="89" t="s">
        <v>17</v>
      </c>
      <c r="D134" s="90" t="s">
        <v>927</v>
      </c>
      <c r="E134" s="88" t="s">
        <v>75</v>
      </c>
      <c r="F134" s="89" t="s">
        <v>263</v>
      </c>
      <c r="G134" s="89" t="s">
        <v>12</v>
      </c>
      <c r="H134" s="89" t="s">
        <v>25</v>
      </c>
      <c r="I134" s="89" t="s">
        <v>17</v>
      </c>
      <c r="J134" s="126">
        <v>1502.12</v>
      </c>
      <c r="K134" s="127">
        <v>1560</v>
      </c>
      <c r="L134" s="128">
        <v>346</v>
      </c>
      <c r="M134" s="11" t="s">
        <v>2281</v>
      </c>
    </row>
    <row r="135" spans="1:13" x14ac:dyDescent="0.3">
      <c r="A135" s="88">
        <v>25</v>
      </c>
      <c r="B135" s="88" t="s">
        <v>2105</v>
      </c>
      <c r="C135" s="89" t="s">
        <v>17</v>
      </c>
      <c r="D135" s="90" t="s">
        <v>2104</v>
      </c>
      <c r="E135" s="88" t="s">
        <v>55</v>
      </c>
      <c r="F135" s="89" t="s">
        <v>273</v>
      </c>
      <c r="G135" s="89" t="s">
        <v>12</v>
      </c>
      <c r="H135" s="89" t="s">
        <v>25</v>
      </c>
      <c r="I135" s="89" t="s">
        <v>17</v>
      </c>
      <c r="J135" s="126">
        <v>3919.2919999999999</v>
      </c>
      <c r="K135" s="127">
        <v>3980</v>
      </c>
      <c r="L135" s="128">
        <v>980</v>
      </c>
      <c r="M135" s="11" t="s">
        <v>2282</v>
      </c>
    </row>
    <row r="136" spans="1:13" x14ac:dyDescent="0.3">
      <c r="A136" s="88">
        <v>25</v>
      </c>
      <c r="B136" s="88" t="s">
        <v>2105</v>
      </c>
      <c r="C136" s="89" t="s">
        <v>17</v>
      </c>
      <c r="D136" s="90" t="s">
        <v>2104</v>
      </c>
      <c r="E136" s="88" t="s">
        <v>1885</v>
      </c>
      <c r="F136" s="89" t="s">
        <v>1534</v>
      </c>
      <c r="G136" s="89" t="s">
        <v>17</v>
      </c>
      <c r="H136" s="89" t="s">
        <v>28</v>
      </c>
      <c r="I136" s="89" t="s">
        <v>12</v>
      </c>
      <c r="J136" s="126">
        <v>3919.2919999999999</v>
      </c>
      <c r="K136" s="127">
        <v>6116</v>
      </c>
      <c r="L136" s="129">
        <v>5639.49</v>
      </c>
      <c r="M136" s="89"/>
    </row>
    <row r="137" spans="1:13" x14ac:dyDescent="0.3">
      <c r="A137" s="88">
        <v>26</v>
      </c>
      <c r="B137" s="88" t="s">
        <v>2106</v>
      </c>
      <c r="C137" s="89" t="s">
        <v>12</v>
      </c>
      <c r="D137" s="90" t="s">
        <v>2107</v>
      </c>
      <c r="E137" s="88" t="s">
        <v>1886</v>
      </c>
      <c r="F137" s="89" t="s">
        <v>2000</v>
      </c>
      <c r="G137" s="89" t="s">
        <v>12</v>
      </c>
      <c r="H137" s="89" t="s">
        <v>25</v>
      </c>
      <c r="I137" s="89" t="s">
        <v>17</v>
      </c>
      <c r="J137" s="126">
        <v>12.8459</v>
      </c>
      <c r="K137" s="127" t="s">
        <v>2023</v>
      </c>
      <c r="L137" s="128">
        <v>2.2000000000000002</v>
      </c>
      <c r="M137" s="11" t="s">
        <v>2283</v>
      </c>
    </row>
    <row r="138" spans="1:13" x14ac:dyDescent="0.3">
      <c r="A138" s="88">
        <v>26</v>
      </c>
      <c r="B138" s="88" t="s">
        <v>2108</v>
      </c>
      <c r="C138" s="89" t="s">
        <v>12</v>
      </c>
      <c r="D138" s="90" t="s">
        <v>2107</v>
      </c>
      <c r="E138" s="88" t="s">
        <v>183</v>
      </c>
      <c r="F138" s="89" t="s">
        <v>329</v>
      </c>
      <c r="G138" s="89" t="s">
        <v>12</v>
      </c>
      <c r="H138" s="89" t="s">
        <v>25</v>
      </c>
      <c r="I138" s="89" t="s">
        <v>17</v>
      </c>
      <c r="J138" s="126">
        <v>12.8459</v>
      </c>
      <c r="K138" s="127">
        <v>13.11</v>
      </c>
      <c r="L138" s="128">
        <v>2.9530000000000003</v>
      </c>
      <c r="M138" s="11" t="s">
        <v>2284</v>
      </c>
    </row>
    <row r="139" spans="1:13" x14ac:dyDescent="0.3">
      <c r="A139" s="88">
        <v>26</v>
      </c>
      <c r="B139" s="88" t="s">
        <v>2106</v>
      </c>
      <c r="C139" s="89" t="s">
        <v>12</v>
      </c>
      <c r="D139" s="90" t="s">
        <v>2107</v>
      </c>
      <c r="E139" s="88" t="s">
        <v>218</v>
      </c>
      <c r="F139" s="89" t="s">
        <v>338</v>
      </c>
      <c r="G139" s="89" t="s">
        <v>12</v>
      </c>
      <c r="H139" s="89" t="s">
        <v>25</v>
      </c>
      <c r="I139" s="89" t="s">
        <v>17</v>
      </c>
      <c r="J139" s="126">
        <v>12.8459</v>
      </c>
      <c r="K139" s="127" t="s">
        <v>2023</v>
      </c>
      <c r="L139" s="128">
        <v>1.8</v>
      </c>
      <c r="M139" s="11" t="s">
        <v>2285</v>
      </c>
    </row>
    <row r="140" spans="1:13" x14ac:dyDescent="0.3">
      <c r="A140" s="88">
        <v>26</v>
      </c>
      <c r="B140" s="88" t="s">
        <v>2106</v>
      </c>
      <c r="C140" s="89" t="s">
        <v>12</v>
      </c>
      <c r="D140" s="90" t="s">
        <v>2107</v>
      </c>
      <c r="E140" s="88" t="s">
        <v>2109</v>
      </c>
      <c r="F140" s="89" t="s">
        <v>2110</v>
      </c>
      <c r="G140" s="89" t="s">
        <v>12</v>
      </c>
      <c r="H140" s="89" t="s">
        <v>25</v>
      </c>
      <c r="I140" s="89" t="s">
        <v>17</v>
      </c>
      <c r="J140" s="126">
        <v>12.8459</v>
      </c>
      <c r="K140" s="127" t="s">
        <v>2023</v>
      </c>
      <c r="L140" s="128">
        <v>1.9159999999999999</v>
      </c>
      <c r="M140" s="11" t="s">
        <v>2286</v>
      </c>
    </row>
    <row r="141" spans="1:13" x14ac:dyDescent="0.3">
      <c r="A141" s="88">
        <v>26</v>
      </c>
      <c r="B141" s="88" t="s">
        <v>2108</v>
      </c>
      <c r="C141" s="89" t="s">
        <v>12</v>
      </c>
      <c r="D141" s="90" t="s">
        <v>2107</v>
      </c>
      <c r="E141" s="88" t="s">
        <v>973</v>
      </c>
      <c r="F141" s="89" t="s">
        <v>389</v>
      </c>
      <c r="G141" s="89" t="s">
        <v>17</v>
      </c>
      <c r="H141" s="89" t="s">
        <v>28</v>
      </c>
      <c r="I141" s="89" t="s">
        <v>12</v>
      </c>
      <c r="J141" s="126">
        <v>12.8459</v>
      </c>
      <c r="K141" s="127">
        <v>13.92</v>
      </c>
      <c r="L141" s="129">
        <v>4.7426000000000004</v>
      </c>
      <c r="M141" s="89"/>
    </row>
    <row r="142" spans="1:13" x14ac:dyDescent="0.3">
      <c r="A142" s="88">
        <v>27</v>
      </c>
      <c r="B142" s="88" t="s">
        <v>2111</v>
      </c>
      <c r="C142" s="89" t="s">
        <v>12</v>
      </c>
      <c r="D142" s="90" t="s">
        <v>2112</v>
      </c>
      <c r="E142" s="88" t="s">
        <v>218</v>
      </c>
      <c r="F142" s="89" t="s">
        <v>338</v>
      </c>
      <c r="G142" s="89" t="s">
        <v>12</v>
      </c>
      <c r="H142" s="89" t="s">
        <v>25</v>
      </c>
      <c r="I142" s="89" t="s">
        <v>28</v>
      </c>
      <c r="J142" s="126">
        <v>5.4542999999999999</v>
      </c>
      <c r="K142" s="127">
        <v>5.27</v>
      </c>
      <c r="L142" s="128">
        <v>1.9166666666666667</v>
      </c>
      <c r="M142" s="11" t="s">
        <v>2287</v>
      </c>
    </row>
    <row r="143" spans="1:13" x14ac:dyDescent="0.3">
      <c r="A143" s="88">
        <v>27</v>
      </c>
      <c r="B143" s="88" t="s">
        <v>2111</v>
      </c>
      <c r="C143" s="89" t="s">
        <v>12</v>
      </c>
      <c r="D143" s="90" t="s">
        <v>2112</v>
      </c>
      <c r="E143" s="88" t="s">
        <v>502</v>
      </c>
      <c r="F143" s="89" t="s">
        <v>267</v>
      </c>
      <c r="G143" s="89" t="s">
        <v>12</v>
      </c>
      <c r="H143" s="89" t="s">
        <v>25</v>
      </c>
      <c r="I143" s="89" t="s">
        <v>28</v>
      </c>
      <c r="J143" s="126">
        <v>5.4542999999999999</v>
      </c>
      <c r="K143" s="127" t="s">
        <v>2023</v>
      </c>
      <c r="L143" s="128">
        <v>0.38</v>
      </c>
      <c r="M143" s="11" t="s">
        <v>2288</v>
      </c>
    </row>
    <row r="144" spans="1:13" x14ac:dyDescent="0.3">
      <c r="A144" s="88">
        <v>27</v>
      </c>
      <c r="B144" s="88" t="s">
        <v>2111</v>
      </c>
      <c r="C144" s="89" t="s">
        <v>12</v>
      </c>
      <c r="D144" s="90" t="s">
        <v>2112</v>
      </c>
      <c r="E144" s="88" t="s">
        <v>55</v>
      </c>
      <c r="F144" s="89" t="s">
        <v>273</v>
      </c>
      <c r="G144" s="89" t="s">
        <v>12</v>
      </c>
      <c r="H144" s="89" t="s">
        <v>25</v>
      </c>
      <c r="I144" s="89" t="s">
        <v>28</v>
      </c>
      <c r="J144" s="126">
        <v>5.4542999999999999</v>
      </c>
      <c r="K144" s="127">
        <v>2.63</v>
      </c>
      <c r="L144" s="128">
        <v>0.93333333333333335</v>
      </c>
      <c r="M144" s="11" t="s">
        <v>2289</v>
      </c>
    </row>
    <row r="145" spans="1:13" x14ac:dyDescent="0.3">
      <c r="A145" s="88">
        <v>27</v>
      </c>
      <c r="B145" s="88" t="s">
        <v>2111</v>
      </c>
      <c r="C145" s="89" t="s">
        <v>12</v>
      </c>
      <c r="D145" s="90" t="s">
        <v>2112</v>
      </c>
      <c r="E145" s="88" t="s">
        <v>973</v>
      </c>
      <c r="F145" s="89" t="s">
        <v>389</v>
      </c>
      <c r="G145" s="89" t="s">
        <v>17</v>
      </c>
      <c r="H145" s="89" t="s">
        <v>28</v>
      </c>
      <c r="I145" s="89" t="s">
        <v>25</v>
      </c>
      <c r="J145" s="126">
        <v>5.4542999999999999</v>
      </c>
      <c r="K145" s="127">
        <v>6.32</v>
      </c>
      <c r="L145" s="129">
        <v>4.9435000000000002</v>
      </c>
      <c r="M145" s="89"/>
    </row>
    <row r="146" spans="1:13" x14ac:dyDescent="0.3">
      <c r="A146" s="88">
        <v>28</v>
      </c>
      <c r="B146" s="88" t="s">
        <v>2113</v>
      </c>
      <c r="C146" s="89" t="s">
        <v>12</v>
      </c>
      <c r="D146" s="90" t="s">
        <v>2114</v>
      </c>
      <c r="E146" s="88" t="s">
        <v>1887</v>
      </c>
      <c r="F146" s="89" t="s">
        <v>1965</v>
      </c>
      <c r="G146" s="89" t="s">
        <v>12</v>
      </c>
      <c r="H146" s="89" t="s">
        <v>25</v>
      </c>
      <c r="I146" s="89" t="s">
        <v>28</v>
      </c>
      <c r="J146" s="126">
        <v>6.4930000000000003</v>
      </c>
      <c r="K146" s="127">
        <v>8.09</v>
      </c>
      <c r="L146" s="128">
        <v>2.1850000000000001</v>
      </c>
      <c r="M146" s="11" t="s">
        <v>2290</v>
      </c>
    </row>
    <row r="147" spans="1:13" x14ac:dyDescent="0.3">
      <c r="A147" s="88">
        <v>28</v>
      </c>
      <c r="B147" s="88" t="s">
        <v>2115</v>
      </c>
      <c r="C147" s="89" t="s">
        <v>12</v>
      </c>
      <c r="D147" s="90" t="s">
        <v>2114</v>
      </c>
      <c r="E147" s="88" t="s">
        <v>1882</v>
      </c>
      <c r="F147" s="89" t="s">
        <v>1998</v>
      </c>
      <c r="G147" s="89" t="s">
        <v>12</v>
      </c>
      <c r="H147" s="89" t="s">
        <v>25</v>
      </c>
      <c r="I147" s="89" t="s">
        <v>28</v>
      </c>
      <c r="J147" s="126">
        <v>6.4930000000000003</v>
      </c>
      <c r="K147" s="127" t="s">
        <v>2023</v>
      </c>
      <c r="L147" s="128">
        <v>2.3624999999999998</v>
      </c>
      <c r="M147" s="11" t="s">
        <v>2291</v>
      </c>
    </row>
    <row r="148" spans="1:13" x14ac:dyDescent="0.3">
      <c r="A148" s="88">
        <v>28</v>
      </c>
      <c r="B148" s="88" t="s">
        <v>2115</v>
      </c>
      <c r="C148" s="89" t="s">
        <v>12</v>
      </c>
      <c r="D148" s="90" t="s">
        <v>2114</v>
      </c>
      <c r="E148" s="88" t="s">
        <v>1881</v>
      </c>
      <c r="F148" s="89" t="s">
        <v>1964</v>
      </c>
      <c r="G148" s="89" t="s">
        <v>12</v>
      </c>
      <c r="H148" s="89" t="s">
        <v>25</v>
      </c>
      <c r="I148" s="89" t="s">
        <v>28</v>
      </c>
      <c r="J148" s="126">
        <v>6.4930000000000003</v>
      </c>
      <c r="K148" s="127" t="s">
        <v>2023</v>
      </c>
      <c r="L148" s="128">
        <v>2.4087499999999999</v>
      </c>
      <c r="M148" s="11" t="s">
        <v>2292</v>
      </c>
    </row>
    <row r="149" spans="1:13" x14ac:dyDescent="0.3">
      <c r="A149" s="88">
        <v>28</v>
      </c>
      <c r="B149" s="88" t="s">
        <v>2115</v>
      </c>
      <c r="C149" s="89" t="s">
        <v>12</v>
      </c>
      <c r="D149" s="90" t="s">
        <v>2114</v>
      </c>
      <c r="E149" s="88" t="s">
        <v>502</v>
      </c>
      <c r="F149" s="89" t="s">
        <v>267</v>
      </c>
      <c r="G149" s="89" t="s">
        <v>12</v>
      </c>
      <c r="H149" s="89" t="s">
        <v>25</v>
      </c>
      <c r="I149" s="89" t="s">
        <v>28</v>
      </c>
      <c r="J149" s="126">
        <v>6.4930000000000003</v>
      </c>
      <c r="K149" s="127">
        <v>8.08</v>
      </c>
      <c r="L149" s="128">
        <v>0.32</v>
      </c>
      <c r="M149" s="11" t="s">
        <v>2293</v>
      </c>
    </row>
    <row r="150" spans="1:13" x14ac:dyDescent="0.3">
      <c r="A150" s="88">
        <v>28</v>
      </c>
      <c r="B150" s="88" t="s">
        <v>2115</v>
      </c>
      <c r="C150" s="89" t="s">
        <v>12</v>
      </c>
      <c r="D150" s="90" t="s">
        <v>2114</v>
      </c>
      <c r="E150" s="94" t="s">
        <v>1043</v>
      </c>
      <c r="F150" s="89" t="s">
        <v>295</v>
      </c>
      <c r="G150" s="89" t="s">
        <v>17</v>
      </c>
      <c r="H150" s="89" t="s">
        <v>28</v>
      </c>
      <c r="I150" s="89" t="s">
        <v>25</v>
      </c>
      <c r="J150" s="126">
        <v>6.4930000000000003</v>
      </c>
      <c r="K150" s="127">
        <v>10.4</v>
      </c>
      <c r="L150" s="129">
        <v>5.3662000000000001</v>
      </c>
      <c r="M150" s="89"/>
    </row>
    <row r="151" spans="1:13" x14ac:dyDescent="0.3">
      <c r="A151" s="88">
        <v>29</v>
      </c>
      <c r="B151" s="88" t="s">
        <v>2116</v>
      </c>
      <c r="C151" s="89" t="s">
        <v>12</v>
      </c>
      <c r="D151" s="90" t="s">
        <v>2117</v>
      </c>
      <c r="E151" s="94" t="s">
        <v>1888</v>
      </c>
      <c r="F151" s="89" t="s">
        <v>1966</v>
      </c>
      <c r="G151" s="89" t="s">
        <v>12</v>
      </c>
      <c r="H151" s="89" t="s">
        <v>25</v>
      </c>
      <c r="I151" s="89" t="s">
        <v>28</v>
      </c>
      <c r="J151" s="126">
        <v>1.6133</v>
      </c>
      <c r="K151" s="127">
        <v>1.89</v>
      </c>
      <c r="L151" s="128">
        <v>0.67999999999999994</v>
      </c>
      <c r="M151" s="11" t="s">
        <v>2294</v>
      </c>
    </row>
    <row r="152" spans="1:13" x14ac:dyDescent="0.3">
      <c r="A152" s="88">
        <v>29</v>
      </c>
      <c r="B152" s="88" t="s">
        <v>2118</v>
      </c>
      <c r="C152" s="89" t="s">
        <v>12</v>
      </c>
      <c r="D152" s="90" t="s">
        <v>2117</v>
      </c>
      <c r="E152" s="88" t="s">
        <v>1889</v>
      </c>
      <c r="F152" s="89" t="s">
        <v>1967</v>
      </c>
      <c r="G152" s="89" t="s">
        <v>12</v>
      </c>
      <c r="H152" s="89" t="s">
        <v>25</v>
      </c>
      <c r="I152" s="89" t="s">
        <v>28</v>
      </c>
      <c r="J152" s="126">
        <v>1.6133</v>
      </c>
      <c r="K152" s="127">
        <v>1.7</v>
      </c>
      <c r="L152" s="128">
        <v>0.73583333333333334</v>
      </c>
      <c r="M152" s="11" t="s">
        <v>2295</v>
      </c>
    </row>
    <row r="153" spans="1:13" x14ac:dyDescent="0.3">
      <c r="A153" s="88">
        <v>29</v>
      </c>
      <c r="B153" s="88" t="s">
        <v>2118</v>
      </c>
      <c r="C153" s="89" t="s">
        <v>12</v>
      </c>
      <c r="D153" s="90" t="s">
        <v>2117</v>
      </c>
      <c r="E153" s="88" t="s">
        <v>1890</v>
      </c>
      <c r="F153" s="89" t="s">
        <v>1968</v>
      </c>
      <c r="G153" s="89" t="s">
        <v>12</v>
      </c>
      <c r="H153" s="89" t="s">
        <v>25</v>
      </c>
      <c r="I153" s="89" t="s">
        <v>28</v>
      </c>
      <c r="J153" s="126">
        <v>1.6133</v>
      </c>
      <c r="K153" s="127">
        <v>2.15</v>
      </c>
      <c r="L153" s="128">
        <v>0.71666666666666667</v>
      </c>
      <c r="M153" s="11" t="s">
        <v>2296</v>
      </c>
    </row>
    <row r="154" spans="1:13" x14ac:dyDescent="0.3">
      <c r="A154" s="88">
        <v>29</v>
      </c>
      <c r="B154" s="88" t="s">
        <v>2118</v>
      </c>
      <c r="C154" s="89" t="s">
        <v>12</v>
      </c>
      <c r="D154" s="90" t="s">
        <v>2117</v>
      </c>
      <c r="E154" s="88" t="s">
        <v>1072</v>
      </c>
      <c r="F154" s="89" t="s">
        <v>1525</v>
      </c>
      <c r="G154" s="89" t="s">
        <v>12</v>
      </c>
      <c r="H154" s="89" t="s">
        <v>25</v>
      </c>
      <c r="I154" s="89" t="s">
        <v>28</v>
      </c>
      <c r="J154" s="126">
        <v>1.6133</v>
      </c>
      <c r="K154" s="127">
        <v>1.7</v>
      </c>
      <c r="L154" s="128">
        <v>0.75</v>
      </c>
      <c r="M154" s="11" t="s">
        <v>2297</v>
      </c>
    </row>
    <row r="155" spans="1:13" x14ac:dyDescent="0.3">
      <c r="A155" s="88">
        <v>29</v>
      </c>
      <c r="B155" s="88" t="s">
        <v>2118</v>
      </c>
      <c r="C155" s="89" t="s">
        <v>12</v>
      </c>
      <c r="D155" s="90" t="s">
        <v>2117</v>
      </c>
      <c r="E155" s="88" t="s">
        <v>2119</v>
      </c>
      <c r="F155" s="89" t="s">
        <v>2005</v>
      </c>
      <c r="G155" s="89" t="s">
        <v>17</v>
      </c>
      <c r="H155" s="89" t="s">
        <v>28</v>
      </c>
      <c r="I155" s="89" t="s">
        <v>25</v>
      </c>
      <c r="J155" s="126">
        <v>1.6133</v>
      </c>
      <c r="K155" s="127" t="s">
        <v>2023</v>
      </c>
      <c r="L155" s="129">
        <v>99999</v>
      </c>
      <c r="M155" s="89"/>
    </row>
    <row r="156" spans="1:13" x14ac:dyDescent="0.3">
      <c r="A156" s="88">
        <v>30</v>
      </c>
      <c r="B156" s="88" t="s">
        <v>2120</v>
      </c>
      <c r="C156" s="89" t="s">
        <v>25</v>
      </c>
      <c r="D156" s="90" t="s">
        <v>927</v>
      </c>
      <c r="E156" s="94" t="s">
        <v>34</v>
      </c>
      <c r="F156" s="89" t="s">
        <v>269</v>
      </c>
      <c r="G156" s="89" t="s">
        <v>12</v>
      </c>
      <c r="H156" s="89" t="s">
        <v>25</v>
      </c>
      <c r="I156" s="89" t="s">
        <v>28</v>
      </c>
      <c r="J156" s="126">
        <v>0.85970000000000002</v>
      </c>
      <c r="K156" s="127">
        <v>1.08</v>
      </c>
      <c r="L156" s="128">
        <v>0.23933333333333331</v>
      </c>
      <c r="M156" s="11" t="s">
        <v>2298</v>
      </c>
    </row>
    <row r="157" spans="1:13" x14ac:dyDescent="0.3">
      <c r="A157" s="88">
        <v>30</v>
      </c>
      <c r="B157" s="88" t="s">
        <v>2121</v>
      </c>
      <c r="C157" s="89" t="s">
        <v>25</v>
      </c>
      <c r="D157" s="90" t="s">
        <v>927</v>
      </c>
      <c r="E157" s="88" t="s">
        <v>67</v>
      </c>
      <c r="F157" s="89" t="s">
        <v>282</v>
      </c>
      <c r="G157" s="89" t="s">
        <v>12</v>
      </c>
      <c r="H157" s="89" t="s">
        <v>25</v>
      </c>
      <c r="I157" s="89" t="s">
        <v>28</v>
      </c>
      <c r="J157" s="126">
        <v>0.85970000000000002</v>
      </c>
      <c r="K157" s="127">
        <v>0.91</v>
      </c>
      <c r="L157" s="128">
        <v>0.35299999999999998</v>
      </c>
      <c r="M157" s="11" t="s">
        <v>2299</v>
      </c>
    </row>
    <row r="158" spans="1:13" x14ac:dyDescent="0.3">
      <c r="A158" s="88">
        <v>30</v>
      </c>
      <c r="B158" s="88" t="s">
        <v>2121</v>
      </c>
      <c r="C158" s="89" t="s">
        <v>25</v>
      </c>
      <c r="D158" s="90" t="s">
        <v>927</v>
      </c>
      <c r="E158" s="88" t="s">
        <v>1891</v>
      </c>
      <c r="F158" s="89" t="s">
        <v>1969</v>
      </c>
      <c r="G158" s="89" t="s">
        <v>17</v>
      </c>
      <c r="H158" s="89" t="s">
        <v>28</v>
      </c>
      <c r="I158" s="89" t="s">
        <v>25</v>
      </c>
      <c r="J158" s="126">
        <v>0.85970000000000002</v>
      </c>
      <c r="K158" s="127">
        <v>2.08</v>
      </c>
      <c r="L158" s="129">
        <v>2.0468000000000002</v>
      </c>
      <c r="M158" s="89"/>
    </row>
    <row r="159" spans="1:13" x14ac:dyDescent="0.3">
      <c r="A159" s="88">
        <v>31</v>
      </c>
      <c r="B159" s="88" t="s">
        <v>2122</v>
      </c>
      <c r="C159" s="89" t="s">
        <v>25</v>
      </c>
      <c r="D159" s="90" t="s">
        <v>2027</v>
      </c>
      <c r="E159" s="88" t="s">
        <v>158</v>
      </c>
      <c r="F159" s="89" t="s">
        <v>322</v>
      </c>
      <c r="G159" s="89" t="s">
        <v>12</v>
      </c>
      <c r="H159" s="89" t="s">
        <v>25</v>
      </c>
      <c r="I159" s="89" t="s">
        <v>28</v>
      </c>
      <c r="J159" s="126">
        <v>95</v>
      </c>
      <c r="K159" s="127">
        <v>90</v>
      </c>
      <c r="L159" s="128">
        <v>26.6</v>
      </c>
      <c r="M159" s="11" t="s">
        <v>2300</v>
      </c>
    </row>
    <row r="160" spans="1:13" x14ac:dyDescent="0.3">
      <c r="A160" s="88">
        <v>31</v>
      </c>
      <c r="B160" s="88" t="s">
        <v>2123</v>
      </c>
      <c r="C160" s="89" t="s">
        <v>25</v>
      </c>
      <c r="D160" s="90" t="s">
        <v>2027</v>
      </c>
      <c r="E160" s="88" t="s">
        <v>19</v>
      </c>
      <c r="F160" s="89" t="s">
        <v>266</v>
      </c>
      <c r="G160" s="89" t="s">
        <v>12</v>
      </c>
      <c r="H160" s="89" t="s">
        <v>25</v>
      </c>
      <c r="I160" s="89" t="s">
        <v>28</v>
      </c>
      <c r="J160" s="126">
        <v>95</v>
      </c>
      <c r="K160" s="127">
        <v>66.5</v>
      </c>
      <c r="L160" s="128">
        <v>22.816666666666666</v>
      </c>
      <c r="M160" s="11" t="s">
        <v>2301</v>
      </c>
    </row>
    <row r="161" spans="1:13" x14ac:dyDescent="0.3">
      <c r="A161" s="88">
        <v>31</v>
      </c>
      <c r="B161" s="88" t="s">
        <v>2123</v>
      </c>
      <c r="C161" s="89" t="s">
        <v>25</v>
      </c>
      <c r="D161" s="90" t="s">
        <v>2027</v>
      </c>
      <c r="E161" s="88" t="s">
        <v>30</v>
      </c>
      <c r="F161" s="89" t="s">
        <v>291</v>
      </c>
      <c r="G161" s="89" t="s">
        <v>17</v>
      </c>
      <c r="H161" s="89" t="s">
        <v>28</v>
      </c>
      <c r="I161" s="89" t="s">
        <v>25</v>
      </c>
      <c r="J161" s="126">
        <v>95</v>
      </c>
      <c r="K161" s="127">
        <v>203</v>
      </c>
      <c r="L161" s="129">
        <v>89.8</v>
      </c>
      <c r="M161" s="89"/>
    </row>
    <row r="162" spans="1:13" x14ac:dyDescent="0.3">
      <c r="A162" s="88">
        <v>32</v>
      </c>
      <c r="B162" s="88" t="s">
        <v>2184</v>
      </c>
      <c r="C162" s="89" t="s">
        <v>12</v>
      </c>
      <c r="D162" s="90" t="s">
        <v>951</v>
      </c>
      <c r="E162" s="88" t="s">
        <v>2124</v>
      </c>
      <c r="F162" s="89" t="s">
        <v>1554</v>
      </c>
      <c r="G162" s="89" t="s">
        <v>12</v>
      </c>
      <c r="H162" s="89" t="s">
        <v>25</v>
      </c>
      <c r="I162" s="89" t="s">
        <v>28</v>
      </c>
      <c r="J162" s="126">
        <v>2.5411999999999999</v>
      </c>
      <c r="K162" s="127" t="s">
        <v>2023</v>
      </c>
      <c r="L162" s="128">
        <v>1.1428571428571428</v>
      </c>
      <c r="M162" s="11" t="s">
        <v>2302</v>
      </c>
    </row>
    <row r="163" spans="1:13" x14ac:dyDescent="0.3">
      <c r="A163" s="88">
        <v>32</v>
      </c>
      <c r="B163" s="88" t="s">
        <v>2184</v>
      </c>
      <c r="C163" s="89" t="s">
        <v>12</v>
      </c>
      <c r="D163" s="90" t="s">
        <v>951</v>
      </c>
      <c r="E163" s="88" t="s">
        <v>554</v>
      </c>
      <c r="F163" s="89" t="s">
        <v>553</v>
      </c>
      <c r="G163" s="89" t="s">
        <v>12</v>
      </c>
      <c r="H163" s="89" t="s">
        <v>25</v>
      </c>
      <c r="I163" s="89" t="s">
        <v>25</v>
      </c>
      <c r="J163" s="126">
        <v>2.5411999999999999</v>
      </c>
      <c r="K163" s="127" t="s">
        <v>2023</v>
      </c>
      <c r="L163" s="129">
        <v>2.2000000000000002</v>
      </c>
      <c r="M163" s="89"/>
    </row>
    <row r="164" spans="1:13" x14ac:dyDescent="0.3">
      <c r="A164" s="88">
        <v>32</v>
      </c>
      <c r="B164" s="88" t="s">
        <v>2184</v>
      </c>
      <c r="C164" s="89" t="s">
        <v>12</v>
      </c>
      <c r="D164" s="90" t="s">
        <v>951</v>
      </c>
      <c r="E164" s="88" t="s">
        <v>975</v>
      </c>
      <c r="F164" s="89" t="s">
        <v>359</v>
      </c>
      <c r="G164" s="89" t="s">
        <v>12</v>
      </c>
      <c r="H164" s="89" t="s">
        <v>25</v>
      </c>
      <c r="I164" s="89" t="s">
        <v>25</v>
      </c>
      <c r="J164" s="126">
        <v>2.5411999999999999</v>
      </c>
      <c r="K164" s="127" t="s">
        <v>2023</v>
      </c>
      <c r="L164" s="129">
        <v>1.6983999999999999</v>
      </c>
      <c r="M164" s="89"/>
    </row>
    <row r="165" spans="1:13" x14ac:dyDescent="0.3">
      <c r="A165" s="88">
        <v>32</v>
      </c>
      <c r="B165" s="88" t="s">
        <v>2184</v>
      </c>
      <c r="C165" s="89" t="s">
        <v>12</v>
      </c>
      <c r="D165" s="90" t="s">
        <v>951</v>
      </c>
      <c r="E165" s="88" t="s">
        <v>189</v>
      </c>
      <c r="F165" s="89" t="s">
        <v>331</v>
      </c>
      <c r="G165" s="89" t="s">
        <v>12</v>
      </c>
      <c r="H165" s="89" t="s">
        <v>25</v>
      </c>
      <c r="I165" s="89" t="s">
        <v>28</v>
      </c>
      <c r="J165" s="126">
        <v>2.5411999999999999</v>
      </c>
      <c r="K165" s="127" t="s">
        <v>2023</v>
      </c>
      <c r="L165" s="128">
        <v>1.1028571428571428</v>
      </c>
      <c r="M165" s="11" t="s">
        <v>2303</v>
      </c>
    </row>
    <row r="166" spans="1:13" x14ac:dyDescent="0.3">
      <c r="A166" s="88">
        <v>32</v>
      </c>
      <c r="B166" s="88" t="s">
        <v>2184</v>
      </c>
      <c r="C166" s="89" t="s">
        <v>12</v>
      </c>
      <c r="D166" s="90" t="s">
        <v>951</v>
      </c>
      <c r="E166" s="88" t="s">
        <v>73</v>
      </c>
      <c r="F166" s="89" t="s">
        <v>350</v>
      </c>
      <c r="G166" s="89" t="s">
        <v>12</v>
      </c>
      <c r="H166" s="89" t="s">
        <v>25</v>
      </c>
      <c r="I166" s="89" t="s">
        <v>28</v>
      </c>
      <c r="J166" s="126">
        <v>2.5411999999999999</v>
      </c>
      <c r="K166" s="127">
        <v>4.3899999999999997</v>
      </c>
      <c r="L166" s="128">
        <v>0.79999999999999993</v>
      </c>
      <c r="M166" s="11" t="s">
        <v>2304</v>
      </c>
    </row>
    <row r="167" spans="1:13" x14ac:dyDescent="0.3">
      <c r="A167" s="88">
        <v>32</v>
      </c>
      <c r="B167" s="88" t="s">
        <v>2184</v>
      </c>
      <c r="C167" s="89" t="s">
        <v>12</v>
      </c>
      <c r="D167" s="90" t="s">
        <v>951</v>
      </c>
      <c r="E167" s="88" t="s">
        <v>1886</v>
      </c>
      <c r="F167" s="89" t="s">
        <v>2000</v>
      </c>
      <c r="G167" s="89" t="s">
        <v>12</v>
      </c>
      <c r="H167" s="89" t="s">
        <v>25</v>
      </c>
      <c r="I167" s="89" t="s">
        <v>25</v>
      </c>
      <c r="J167" s="126">
        <v>2.5411999999999999</v>
      </c>
      <c r="K167" s="127" t="s">
        <v>2023</v>
      </c>
      <c r="L167" s="134">
        <v>2.8001999999999998</v>
      </c>
      <c r="M167" s="89"/>
    </row>
    <row r="168" spans="1:13" x14ac:dyDescent="0.3">
      <c r="A168" s="88">
        <v>32</v>
      </c>
      <c r="B168" s="88" t="s">
        <v>2184</v>
      </c>
      <c r="C168" s="89" t="s">
        <v>12</v>
      </c>
      <c r="D168" s="90" t="s">
        <v>951</v>
      </c>
      <c r="E168" s="88" t="s">
        <v>2125</v>
      </c>
      <c r="F168" s="89" t="s">
        <v>1371</v>
      </c>
      <c r="G168" s="89" t="s">
        <v>12</v>
      </c>
      <c r="H168" s="89" t="s">
        <v>25</v>
      </c>
      <c r="I168" s="89" t="s">
        <v>28</v>
      </c>
      <c r="J168" s="126">
        <v>2.5411999999999999</v>
      </c>
      <c r="K168" s="127">
        <v>5.9</v>
      </c>
      <c r="L168" s="128">
        <v>0.92</v>
      </c>
      <c r="M168" s="11" t="s">
        <v>2305</v>
      </c>
    </row>
    <row r="169" spans="1:13" x14ac:dyDescent="0.3">
      <c r="A169" s="88">
        <v>32</v>
      </c>
      <c r="B169" s="88" t="s">
        <v>2184</v>
      </c>
      <c r="C169" s="89" t="s">
        <v>12</v>
      </c>
      <c r="D169" s="90" t="s">
        <v>951</v>
      </c>
      <c r="E169" s="88" t="s">
        <v>961</v>
      </c>
      <c r="F169" s="89" t="s">
        <v>497</v>
      </c>
      <c r="G169" s="89" t="s">
        <v>17</v>
      </c>
      <c r="H169" s="89" t="s">
        <v>28</v>
      </c>
      <c r="I169" s="89" t="s">
        <v>25</v>
      </c>
      <c r="J169" s="126">
        <v>2.5411999999999999</v>
      </c>
      <c r="K169" s="127">
        <v>6.2</v>
      </c>
      <c r="L169" s="129">
        <v>5.4580000000000002</v>
      </c>
      <c r="M169" s="89"/>
    </row>
    <row r="170" spans="1:13" x14ac:dyDescent="0.3">
      <c r="A170" s="88">
        <v>33</v>
      </c>
      <c r="B170" s="88" t="s">
        <v>2126</v>
      </c>
      <c r="C170" s="89" t="s">
        <v>25</v>
      </c>
      <c r="D170" s="90" t="s">
        <v>939</v>
      </c>
      <c r="E170" s="88" t="s">
        <v>1194</v>
      </c>
      <c r="F170" s="89" t="s">
        <v>312</v>
      </c>
      <c r="G170" s="89" t="s">
        <v>12</v>
      </c>
      <c r="H170" s="89" t="s">
        <v>25</v>
      </c>
      <c r="I170" s="89" t="s">
        <v>28</v>
      </c>
      <c r="J170" s="126">
        <v>1.0924</v>
      </c>
      <c r="K170" s="127">
        <v>1.25</v>
      </c>
      <c r="L170" s="128">
        <v>0.59906250000000005</v>
      </c>
      <c r="M170" s="11" t="s">
        <v>2306</v>
      </c>
    </row>
    <row r="171" spans="1:13" x14ac:dyDescent="0.3">
      <c r="A171" s="88">
        <v>33</v>
      </c>
      <c r="B171" s="88" t="s">
        <v>2127</v>
      </c>
      <c r="C171" s="89" t="s">
        <v>25</v>
      </c>
      <c r="D171" s="90" t="s">
        <v>939</v>
      </c>
      <c r="E171" s="88" t="s">
        <v>1357</v>
      </c>
      <c r="F171" s="89" t="s">
        <v>1498</v>
      </c>
      <c r="G171" s="89" t="s">
        <v>12</v>
      </c>
      <c r="H171" s="89" t="s">
        <v>25</v>
      </c>
      <c r="I171" s="89" t="s">
        <v>28</v>
      </c>
      <c r="J171" s="126">
        <v>1.0924</v>
      </c>
      <c r="K171" s="127">
        <v>1.79</v>
      </c>
      <c r="L171" s="128">
        <v>0.48071428571428576</v>
      </c>
      <c r="M171" s="11" t="s">
        <v>2307</v>
      </c>
    </row>
    <row r="172" spans="1:13" x14ac:dyDescent="0.3">
      <c r="A172" s="88">
        <v>33</v>
      </c>
      <c r="B172" s="88" t="s">
        <v>2127</v>
      </c>
      <c r="C172" s="89" t="s">
        <v>25</v>
      </c>
      <c r="D172" s="90" t="s">
        <v>939</v>
      </c>
      <c r="E172" s="88" t="s">
        <v>1863</v>
      </c>
      <c r="F172" s="89" t="s">
        <v>349</v>
      </c>
      <c r="G172" s="89" t="s">
        <v>12</v>
      </c>
      <c r="H172" s="89" t="s">
        <v>25</v>
      </c>
      <c r="I172" s="89" t="s">
        <v>25</v>
      </c>
      <c r="J172" s="126">
        <v>1.0924</v>
      </c>
      <c r="K172" s="127">
        <v>1.78</v>
      </c>
      <c r="L172" s="129">
        <v>0.78990000000000005</v>
      </c>
      <c r="M172" s="89"/>
    </row>
    <row r="173" spans="1:13" x14ac:dyDescent="0.3">
      <c r="A173" s="88">
        <v>33</v>
      </c>
      <c r="B173" s="88" t="s">
        <v>2127</v>
      </c>
      <c r="C173" s="89" t="s">
        <v>25</v>
      </c>
      <c r="D173" s="90" t="s">
        <v>939</v>
      </c>
      <c r="E173" s="88" t="s">
        <v>972</v>
      </c>
      <c r="F173" s="89" t="s">
        <v>1387</v>
      </c>
      <c r="G173" s="89" t="s">
        <v>12</v>
      </c>
      <c r="H173" s="89" t="s">
        <v>25</v>
      </c>
      <c r="I173" s="89" t="s">
        <v>28</v>
      </c>
      <c r="J173" s="126">
        <v>1.0924</v>
      </c>
      <c r="K173" s="127">
        <v>1.3</v>
      </c>
      <c r="L173" s="128">
        <v>0.47714285714285715</v>
      </c>
      <c r="M173" s="11" t="s">
        <v>2308</v>
      </c>
    </row>
    <row r="174" spans="1:13" x14ac:dyDescent="0.3">
      <c r="A174" s="88">
        <v>33</v>
      </c>
      <c r="B174" s="88" t="s">
        <v>2127</v>
      </c>
      <c r="C174" s="89" t="s">
        <v>25</v>
      </c>
      <c r="D174" s="90" t="s">
        <v>939</v>
      </c>
      <c r="E174" s="88" t="s">
        <v>34</v>
      </c>
      <c r="F174" s="89" t="s">
        <v>269</v>
      </c>
      <c r="G174" s="89" t="s">
        <v>12</v>
      </c>
      <c r="H174" s="89" t="s">
        <v>25</v>
      </c>
      <c r="I174" s="89" t="s">
        <v>28</v>
      </c>
      <c r="J174" s="126">
        <v>1.0924</v>
      </c>
      <c r="K174" s="127" t="s">
        <v>2023</v>
      </c>
      <c r="L174" s="128">
        <v>0.46035714285714285</v>
      </c>
      <c r="M174" s="11" t="s">
        <v>2309</v>
      </c>
    </row>
    <row r="175" spans="1:13" x14ac:dyDescent="0.3">
      <c r="A175" s="88">
        <v>33</v>
      </c>
      <c r="B175" s="88" t="s">
        <v>2127</v>
      </c>
      <c r="C175" s="89" t="s">
        <v>25</v>
      </c>
      <c r="D175" s="90" t="s">
        <v>939</v>
      </c>
      <c r="E175" s="88" t="s">
        <v>115</v>
      </c>
      <c r="F175" s="89" t="s">
        <v>370</v>
      </c>
      <c r="G175" s="89" t="s">
        <v>12</v>
      </c>
      <c r="H175" s="89" t="s">
        <v>25</v>
      </c>
      <c r="I175" s="89" t="s">
        <v>28</v>
      </c>
      <c r="J175" s="126">
        <v>1.0924</v>
      </c>
      <c r="K175" s="127">
        <v>1.68</v>
      </c>
      <c r="L175" s="128">
        <v>0.47785714285714287</v>
      </c>
      <c r="M175" s="11" t="s">
        <v>2310</v>
      </c>
    </row>
    <row r="176" spans="1:13" x14ac:dyDescent="0.3">
      <c r="A176" s="88">
        <v>33</v>
      </c>
      <c r="B176" s="88" t="s">
        <v>2127</v>
      </c>
      <c r="C176" s="89" t="s">
        <v>25</v>
      </c>
      <c r="D176" s="90" t="s">
        <v>939</v>
      </c>
      <c r="E176" s="88" t="s">
        <v>973</v>
      </c>
      <c r="F176" s="89" t="s">
        <v>389</v>
      </c>
      <c r="G176" s="89" t="s">
        <v>17</v>
      </c>
      <c r="H176" s="89" t="s">
        <v>28</v>
      </c>
      <c r="I176" s="89" t="s">
        <v>25</v>
      </c>
      <c r="J176" s="126">
        <v>1.0924</v>
      </c>
      <c r="K176" s="127">
        <f>5.39</f>
        <v>5.39</v>
      </c>
      <c r="L176" s="129">
        <v>4.1105999999999998</v>
      </c>
      <c r="M176" s="89"/>
    </row>
    <row r="177" spans="1:13" x14ac:dyDescent="0.3">
      <c r="A177" s="88">
        <v>34</v>
      </c>
      <c r="B177" s="88" t="s">
        <v>2128</v>
      </c>
      <c r="C177" s="89" t="s">
        <v>2129</v>
      </c>
      <c r="D177" s="90" t="s">
        <v>929</v>
      </c>
      <c r="E177" s="88" t="s">
        <v>194</v>
      </c>
      <c r="F177" s="89" t="s">
        <v>403</v>
      </c>
      <c r="G177" s="89" t="s">
        <v>2022</v>
      </c>
      <c r="H177" s="89" t="s">
        <v>25</v>
      </c>
      <c r="I177" s="89" t="s">
        <v>2129</v>
      </c>
      <c r="J177" s="126">
        <v>477.84089999999998</v>
      </c>
      <c r="K177" s="127">
        <v>554.41</v>
      </c>
      <c r="L177" s="128">
        <v>179</v>
      </c>
      <c r="M177" s="11" t="s">
        <v>2311</v>
      </c>
    </row>
    <row r="178" spans="1:13" x14ac:dyDescent="0.3">
      <c r="A178" s="88">
        <v>34</v>
      </c>
      <c r="B178" s="88" t="s">
        <v>2130</v>
      </c>
      <c r="C178" s="89" t="s">
        <v>2129</v>
      </c>
      <c r="D178" s="90" t="s">
        <v>935</v>
      </c>
      <c r="E178" s="88" t="s">
        <v>1893</v>
      </c>
      <c r="F178" s="89" t="s">
        <v>1970</v>
      </c>
      <c r="G178" s="89" t="s">
        <v>2022</v>
      </c>
      <c r="H178" s="89" t="s">
        <v>25</v>
      </c>
      <c r="I178" s="89" t="s">
        <v>2129</v>
      </c>
      <c r="J178" s="126">
        <v>139.37909999999999</v>
      </c>
      <c r="K178" s="127">
        <v>117.09</v>
      </c>
      <c r="L178" s="128">
        <v>48.666000000000004</v>
      </c>
      <c r="M178" s="11" t="s">
        <v>2312</v>
      </c>
    </row>
    <row r="179" spans="1:13" x14ac:dyDescent="0.3">
      <c r="A179" s="88">
        <v>34</v>
      </c>
      <c r="B179" s="88" t="s">
        <v>2130</v>
      </c>
      <c r="C179" s="89" t="s">
        <v>2129</v>
      </c>
      <c r="D179" s="90" t="s">
        <v>929</v>
      </c>
      <c r="E179" s="88" t="s">
        <v>994</v>
      </c>
      <c r="F179" s="89" t="s">
        <v>339</v>
      </c>
      <c r="G179" s="89" t="s">
        <v>2129</v>
      </c>
      <c r="H179" s="89" t="s">
        <v>28</v>
      </c>
      <c r="I179" s="89" t="s">
        <v>25</v>
      </c>
      <c r="J179" s="126">
        <v>477.84089999999998</v>
      </c>
      <c r="K179" s="127">
        <v>752.65</v>
      </c>
      <c r="L179" s="129">
        <v>99999</v>
      </c>
      <c r="M179" s="89"/>
    </row>
    <row r="180" spans="1:13" x14ac:dyDescent="0.3">
      <c r="A180" s="88">
        <v>35</v>
      </c>
      <c r="B180" s="88" t="s">
        <v>2131</v>
      </c>
      <c r="C180" s="89" t="s">
        <v>25</v>
      </c>
      <c r="D180" s="90" t="s">
        <v>2132</v>
      </c>
      <c r="E180" s="88" t="s">
        <v>1894</v>
      </c>
      <c r="F180" s="89" t="s">
        <v>2009</v>
      </c>
      <c r="G180" s="89" t="s">
        <v>2022</v>
      </c>
      <c r="H180" s="89" t="s">
        <v>25</v>
      </c>
      <c r="I180" s="89" t="s">
        <v>28</v>
      </c>
      <c r="J180" s="126">
        <v>4.72</v>
      </c>
      <c r="K180" s="127">
        <v>22.9</v>
      </c>
      <c r="L180" s="128">
        <v>2.35</v>
      </c>
      <c r="M180" s="11" t="s">
        <v>2313</v>
      </c>
    </row>
    <row r="181" spans="1:13" x14ac:dyDescent="0.3">
      <c r="A181" s="88">
        <v>35</v>
      </c>
      <c r="B181" s="88" t="s">
        <v>2133</v>
      </c>
      <c r="C181" s="89" t="s">
        <v>25</v>
      </c>
      <c r="D181" s="90" t="s">
        <v>2132</v>
      </c>
      <c r="E181" s="88" t="s">
        <v>1895</v>
      </c>
      <c r="F181" s="89" t="s">
        <v>1971</v>
      </c>
      <c r="G181" s="89" t="s">
        <v>2022</v>
      </c>
      <c r="H181" s="89" t="s">
        <v>25</v>
      </c>
      <c r="I181" s="89" t="s">
        <v>28</v>
      </c>
      <c r="J181" s="126">
        <v>4.72</v>
      </c>
      <c r="K181" s="127">
        <v>29.6</v>
      </c>
      <c r="L181" s="128">
        <v>1.9600000000000002</v>
      </c>
      <c r="M181" s="11" t="s">
        <v>2314</v>
      </c>
    </row>
    <row r="182" spans="1:13" x14ac:dyDescent="0.3">
      <c r="A182" s="88">
        <v>35</v>
      </c>
      <c r="B182" s="88" t="s">
        <v>2133</v>
      </c>
      <c r="C182" s="89" t="s">
        <v>25</v>
      </c>
      <c r="D182" s="90" t="s">
        <v>2132</v>
      </c>
      <c r="E182" s="94" t="s">
        <v>1077</v>
      </c>
      <c r="F182" s="89" t="s">
        <v>1532</v>
      </c>
      <c r="G182" s="89" t="s">
        <v>2022</v>
      </c>
      <c r="H182" s="89" t="s">
        <v>25</v>
      </c>
      <c r="I182" s="89" t="s">
        <v>28</v>
      </c>
      <c r="J182" s="126">
        <v>4.72</v>
      </c>
      <c r="K182" s="127">
        <v>19.600000000000001</v>
      </c>
      <c r="L182" s="128">
        <v>2.2800000000000002</v>
      </c>
      <c r="M182" s="11" t="s">
        <v>2315</v>
      </c>
    </row>
    <row r="183" spans="1:13" x14ac:dyDescent="0.3">
      <c r="A183" s="88">
        <v>35</v>
      </c>
      <c r="B183" s="88" t="s">
        <v>2131</v>
      </c>
      <c r="C183" s="89" t="s">
        <v>25</v>
      </c>
      <c r="D183" s="90" t="s">
        <v>2132</v>
      </c>
      <c r="E183" s="94" t="s">
        <v>2134</v>
      </c>
      <c r="F183" s="89" t="s">
        <v>2135</v>
      </c>
      <c r="G183" s="89" t="s">
        <v>2022</v>
      </c>
      <c r="H183" s="89" t="s">
        <v>25</v>
      </c>
      <c r="I183" s="89" t="s">
        <v>28</v>
      </c>
      <c r="J183" s="126">
        <v>4.72</v>
      </c>
      <c r="K183" s="127" t="s">
        <v>2136</v>
      </c>
      <c r="L183" s="128">
        <v>2.2879999999999998</v>
      </c>
      <c r="M183" s="11" t="s">
        <v>2316</v>
      </c>
    </row>
    <row r="184" spans="1:13" x14ac:dyDescent="0.3">
      <c r="A184" s="88">
        <v>35</v>
      </c>
      <c r="B184" s="88" t="s">
        <v>2131</v>
      </c>
      <c r="C184" s="89" t="s">
        <v>25</v>
      </c>
      <c r="D184" s="90" t="s">
        <v>2132</v>
      </c>
      <c r="E184" s="94" t="s">
        <v>1896</v>
      </c>
      <c r="F184" s="89" t="s">
        <v>260</v>
      </c>
      <c r="G184" s="89" t="s">
        <v>2129</v>
      </c>
      <c r="H184" s="89" t="s">
        <v>28</v>
      </c>
      <c r="I184" s="89" t="s">
        <v>25</v>
      </c>
      <c r="J184" s="126">
        <v>4.72</v>
      </c>
      <c r="K184" s="127">
        <v>54.21</v>
      </c>
      <c r="L184" s="129">
        <v>4.2480000000000002</v>
      </c>
      <c r="M184" s="89"/>
    </row>
    <row r="185" spans="1:13" x14ac:dyDescent="0.3">
      <c r="A185" s="88">
        <v>36</v>
      </c>
      <c r="B185" s="88" t="s">
        <v>2137</v>
      </c>
      <c r="C185" s="89" t="s">
        <v>25</v>
      </c>
      <c r="D185" s="90" t="s">
        <v>2138</v>
      </c>
      <c r="E185" s="88" t="s">
        <v>183</v>
      </c>
      <c r="F185" s="89" t="s">
        <v>329</v>
      </c>
      <c r="G185" s="89" t="s">
        <v>2022</v>
      </c>
      <c r="H185" s="89" t="s">
        <v>25</v>
      </c>
      <c r="I185" s="89" t="s">
        <v>28</v>
      </c>
      <c r="J185" s="126">
        <v>6.78</v>
      </c>
      <c r="K185" s="127">
        <v>8.52</v>
      </c>
      <c r="L185" s="128">
        <v>1.3885714285714286</v>
      </c>
      <c r="M185" s="11" t="s">
        <v>2317</v>
      </c>
    </row>
    <row r="186" spans="1:13" x14ac:dyDescent="0.3">
      <c r="A186" s="88">
        <v>36</v>
      </c>
      <c r="B186" s="88" t="s">
        <v>2139</v>
      </c>
      <c r="C186" s="89" t="s">
        <v>25</v>
      </c>
      <c r="D186" s="90" t="s">
        <v>2138</v>
      </c>
      <c r="E186" s="94" t="s">
        <v>1859</v>
      </c>
      <c r="F186" s="89" t="s">
        <v>1936</v>
      </c>
      <c r="G186" s="89" t="s">
        <v>2022</v>
      </c>
      <c r="H186" s="89" t="s">
        <v>25</v>
      </c>
      <c r="I186" s="89" t="s">
        <v>28</v>
      </c>
      <c r="J186" s="126">
        <v>6.78</v>
      </c>
      <c r="K186" s="127">
        <v>8.52</v>
      </c>
      <c r="L186" s="128">
        <v>2.7626666666666666</v>
      </c>
      <c r="M186" s="11" t="s">
        <v>2318</v>
      </c>
    </row>
    <row r="187" spans="1:13" x14ac:dyDescent="0.3">
      <c r="A187" s="88">
        <v>36</v>
      </c>
      <c r="B187" s="88" t="s">
        <v>2139</v>
      </c>
      <c r="C187" s="89" t="s">
        <v>25</v>
      </c>
      <c r="D187" s="90" t="s">
        <v>2138</v>
      </c>
      <c r="E187" s="88" t="s">
        <v>554</v>
      </c>
      <c r="F187" s="89" t="s">
        <v>553</v>
      </c>
      <c r="G187" s="89" t="s">
        <v>2022</v>
      </c>
      <c r="H187" s="89" t="s">
        <v>25</v>
      </c>
      <c r="I187" s="89" t="s">
        <v>25</v>
      </c>
      <c r="J187" s="126">
        <v>6.78</v>
      </c>
      <c r="K187" s="127">
        <v>6.71</v>
      </c>
      <c r="L187" s="129">
        <v>3.4908000000000001</v>
      </c>
      <c r="M187" s="89"/>
    </row>
    <row r="188" spans="1:13" x14ac:dyDescent="0.3">
      <c r="A188" s="88">
        <v>36</v>
      </c>
      <c r="B188" s="88" t="s">
        <v>2139</v>
      </c>
      <c r="C188" s="89" t="s">
        <v>25</v>
      </c>
      <c r="D188" s="90" t="s">
        <v>2138</v>
      </c>
      <c r="E188" s="88" t="s">
        <v>1061</v>
      </c>
      <c r="F188" s="89" t="s">
        <v>456</v>
      </c>
      <c r="G188" s="89" t="s">
        <v>2129</v>
      </c>
      <c r="H188" s="89" t="s">
        <v>28</v>
      </c>
      <c r="I188" s="89" t="s">
        <v>25</v>
      </c>
      <c r="J188" s="126">
        <v>6.78</v>
      </c>
      <c r="K188" s="127">
        <v>7.56</v>
      </c>
      <c r="L188" s="138">
        <v>6.5492999999999997</v>
      </c>
      <c r="M188" s="89"/>
    </row>
    <row r="189" spans="1:13" x14ac:dyDescent="0.3">
      <c r="A189" s="88">
        <v>37</v>
      </c>
      <c r="B189" s="88" t="s">
        <v>2140</v>
      </c>
      <c r="C189" s="89" t="s">
        <v>25</v>
      </c>
      <c r="D189" s="90" t="s">
        <v>2141</v>
      </c>
      <c r="E189" s="88" t="s">
        <v>202</v>
      </c>
      <c r="F189" s="89" t="s">
        <v>335</v>
      </c>
      <c r="G189" s="89" t="s">
        <v>2022</v>
      </c>
      <c r="H189" s="89" t="s">
        <v>25</v>
      </c>
      <c r="I189" s="89" t="s">
        <v>28</v>
      </c>
      <c r="J189" s="126">
        <v>2.2875000000000001</v>
      </c>
      <c r="K189" s="127">
        <v>2.65</v>
      </c>
      <c r="L189" s="128">
        <v>1.8</v>
      </c>
      <c r="M189" s="11" t="s">
        <v>2319</v>
      </c>
    </row>
    <row r="190" spans="1:13" x14ac:dyDescent="0.3">
      <c r="A190" s="88">
        <v>37</v>
      </c>
      <c r="B190" s="88" t="s">
        <v>2142</v>
      </c>
      <c r="C190" s="89" t="s">
        <v>25</v>
      </c>
      <c r="D190" s="90" t="s">
        <v>2141</v>
      </c>
      <c r="E190" s="88" t="s">
        <v>554</v>
      </c>
      <c r="F190" s="89" t="s">
        <v>553</v>
      </c>
      <c r="G190" s="89" t="s">
        <v>2022</v>
      </c>
      <c r="H190" s="89" t="s">
        <v>25</v>
      </c>
      <c r="I190" s="89" t="s">
        <v>28</v>
      </c>
      <c r="J190" s="126">
        <v>2.2875000000000001</v>
      </c>
      <c r="K190" s="127">
        <v>5</v>
      </c>
      <c r="L190" s="128">
        <v>1.93</v>
      </c>
      <c r="M190" s="11" t="s">
        <v>2320</v>
      </c>
    </row>
    <row r="191" spans="1:13" x14ac:dyDescent="0.3">
      <c r="A191" s="88">
        <v>37</v>
      </c>
      <c r="B191" s="88" t="s">
        <v>2142</v>
      </c>
      <c r="C191" s="89" t="s">
        <v>25</v>
      </c>
      <c r="D191" s="90" t="s">
        <v>2141</v>
      </c>
      <c r="E191" s="88" t="s">
        <v>1061</v>
      </c>
      <c r="F191" s="89" t="s">
        <v>456</v>
      </c>
      <c r="G191" s="89" t="s">
        <v>2129</v>
      </c>
      <c r="H191" s="89" t="s">
        <v>28</v>
      </c>
      <c r="I191" s="89" t="s">
        <v>25</v>
      </c>
      <c r="J191" s="126">
        <v>2.2875000000000001</v>
      </c>
      <c r="K191" s="127">
        <v>5.7</v>
      </c>
      <c r="L191" s="138">
        <v>2.448</v>
      </c>
      <c r="M191" s="89"/>
    </row>
    <row r="192" spans="1:13" x14ac:dyDescent="0.3">
      <c r="A192" s="88">
        <v>38</v>
      </c>
      <c r="B192" s="88" t="s">
        <v>2143</v>
      </c>
      <c r="C192" s="89" t="s">
        <v>2129</v>
      </c>
      <c r="D192" s="90" t="s">
        <v>941</v>
      </c>
      <c r="E192" s="88" t="s">
        <v>1897</v>
      </c>
      <c r="F192" s="89" t="s">
        <v>2012</v>
      </c>
      <c r="G192" s="89" t="s">
        <v>2022</v>
      </c>
      <c r="H192" s="89" t="s">
        <v>25</v>
      </c>
      <c r="I192" s="89" t="s">
        <v>28</v>
      </c>
      <c r="J192" s="126">
        <v>109.2363</v>
      </c>
      <c r="K192" s="127">
        <v>44.99</v>
      </c>
      <c r="L192" s="128">
        <v>11.988</v>
      </c>
      <c r="M192" s="11" t="s">
        <v>2321</v>
      </c>
    </row>
    <row r="193" spans="1:13" x14ac:dyDescent="0.3">
      <c r="A193" s="88">
        <v>38</v>
      </c>
      <c r="B193" s="88" t="s">
        <v>2144</v>
      </c>
      <c r="C193" s="89" t="s">
        <v>2129</v>
      </c>
      <c r="D193" s="90" t="s">
        <v>941</v>
      </c>
      <c r="E193" s="88" t="s">
        <v>65</v>
      </c>
      <c r="F193" s="89" t="s">
        <v>281</v>
      </c>
      <c r="G193" s="89" t="s">
        <v>2022</v>
      </c>
      <c r="H193" s="89" t="s">
        <v>25</v>
      </c>
      <c r="I193" s="89" t="s">
        <v>28</v>
      </c>
      <c r="J193" s="126">
        <v>109.2363</v>
      </c>
      <c r="K193" s="127">
        <v>83.7</v>
      </c>
      <c r="L193" s="128">
        <v>29.380000000000003</v>
      </c>
      <c r="M193" s="11" t="s">
        <v>2322</v>
      </c>
    </row>
    <row r="194" spans="1:13" x14ac:dyDescent="0.3">
      <c r="A194" s="139">
        <v>38</v>
      </c>
      <c r="B194" s="139" t="s">
        <v>2143</v>
      </c>
      <c r="C194" s="89" t="s">
        <v>2129</v>
      </c>
      <c r="D194" s="140" t="s">
        <v>937</v>
      </c>
      <c r="E194" s="88" t="s">
        <v>1911</v>
      </c>
      <c r="F194" s="110" t="s">
        <v>2145</v>
      </c>
      <c r="G194" s="89" t="s">
        <v>25</v>
      </c>
      <c r="H194" s="89" t="s">
        <v>28</v>
      </c>
      <c r="I194" s="89" t="s">
        <v>28</v>
      </c>
      <c r="J194" s="126">
        <v>315.69299999999998</v>
      </c>
      <c r="K194" s="127" t="s">
        <v>2136</v>
      </c>
      <c r="L194" s="128">
        <v>34.799999999999997</v>
      </c>
      <c r="M194" s="11" t="s">
        <v>2323</v>
      </c>
    </row>
    <row r="195" spans="1:13" x14ac:dyDescent="0.3">
      <c r="A195" s="88">
        <v>38</v>
      </c>
      <c r="B195" s="88" t="s">
        <v>2144</v>
      </c>
      <c r="C195" s="89" t="s">
        <v>2129</v>
      </c>
      <c r="D195" s="90" t="s">
        <v>937</v>
      </c>
      <c r="E195" s="88" t="s">
        <v>1043</v>
      </c>
      <c r="F195" s="89" t="s">
        <v>295</v>
      </c>
      <c r="G195" s="89" t="s">
        <v>2129</v>
      </c>
      <c r="H195" s="89" t="s">
        <v>28</v>
      </c>
      <c r="I195" s="89" t="s">
        <v>25</v>
      </c>
      <c r="J195" s="126">
        <v>315.69299999999998</v>
      </c>
      <c r="K195" s="127">
        <v>380.07</v>
      </c>
      <c r="L195" s="134">
        <v>258</v>
      </c>
      <c r="M195" s="89"/>
    </row>
    <row r="196" spans="1:13" x14ac:dyDescent="0.3">
      <c r="A196" s="88">
        <v>39</v>
      </c>
      <c r="B196" s="88" t="s">
        <v>2146</v>
      </c>
      <c r="C196" s="89" t="s">
        <v>25</v>
      </c>
      <c r="D196" s="90" t="s">
        <v>2055</v>
      </c>
      <c r="E196" s="88" t="s">
        <v>1268</v>
      </c>
      <c r="F196" s="89" t="s">
        <v>2147</v>
      </c>
      <c r="G196" s="89" t="s">
        <v>2022</v>
      </c>
      <c r="H196" s="89" t="s">
        <v>25</v>
      </c>
      <c r="I196" s="89" t="s">
        <v>25</v>
      </c>
      <c r="J196" s="126">
        <v>0.5</v>
      </c>
      <c r="K196" s="127">
        <v>0.43</v>
      </c>
      <c r="L196" s="129">
        <v>0.42</v>
      </c>
      <c r="M196" s="89"/>
    </row>
    <row r="197" spans="1:13" x14ac:dyDescent="0.3">
      <c r="A197" s="88">
        <v>39</v>
      </c>
      <c r="B197" s="88" t="s">
        <v>2148</v>
      </c>
      <c r="C197" s="89" t="s">
        <v>25</v>
      </c>
      <c r="D197" s="90" t="s">
        <v>2055</v>
      </c>
      <c r="E197" s="88" t="s">
        <v>1898</v>
      </c>
      <c r="F197" s="89" t="s">
        <v>1972</v>
      </c>
      <c r="G197" s="89" t="s">
        <v>2022</v>
      </c>
      <c r="H197" s="89" t="s">
        <v>25</v>
      </c>
      <c r="I197" s="89" t="s">
        <v>28</v>
      </c>
      <c r="J197" s="126">
        <v>0.5</v>
      </c>
      <c r="K197" s="127">
        <v>1.34</v>
      </c>
      <c r="L197" s="128">
        <v>0.35333333333333333</v>
      </c>
      <c r="M197" s="11" t="s">
        <v>2324</v>
      </c>
    </row>
    <row r="198" spans="1:13" x14ac:dyDescent="0.3">
      <c r="A198" s="88">
        <v>39</v>
      </c>
      <c r="B198" s="88" t="s">
        <v>2148</v>
      </c>
      <c r="C198" s="89" t="s">
        <v>25</v>
      </c>
      <c r="D198" s="90" t="s">
        <v>2055</v>
      </c>
      <c r="E198" s="88" t="s">
        <v>55</v>
      </c>
      <c r="F198" s="89" t="s">
        <v>273</v>
      </c>
      <c r="G198" s="89" t="s">
        <v>2022</v>
      </c>
      <c r="H198" s="89" t="s">
        <v>25</v>
      </c>
      <c r="I198" s="89" t="s">
        <v>28</v>
      </c>
      <c r="J198" s="126">
        <v>0.5</v>
      </c>
      <c r="K198" s="127">
        <v>0.8</v>
      </c>
      <c r="L198" s="128">
        <v>0.39027777777777778</v>
      </c>
      <c r="M198" s="11" t="s">
        <v>2325</v>
      </c>
    </row>
    <row r="199" spans="1:13" x14ac:dyDescent="0.3">
      <c r="A199" s="88">
        <v>39</v>
      </c>
      <c r="B199" s="88" t="s">
        <v>2148</v>
      </c>
      <c r="C199" s="89" t="s">
        <v>25</v>
      </c>
      <c r="D199" s="90" t="s">
        <v>2055</v>
      </c>
      <c r="E199" s="88" t="s">
        <v>1899</v>
      </c>
      <c r="F199" s="89" t="s">
        <v>1973</v>
      </c>
      <c r="G199" s="89" t="s">
        <v>2022</v>
      </c>
      <c r="H199" s="89" t="s">
        <v>25</v>
      </c>
      <c r="I199" s="89" t="s">
        <v>28</v>
      </c>
      <c r="J199" s="126">
        <v>0.5</v>
      </c>
      <c r="K199" s="127">
        <v>1.87</v>
      </c>
      <c r="L199" s="128">
        <v>0.40433333333333338</v>
      </c>
      <c r="M199" s="11" t="s">
        <v>2326</v>
      </c>
    </row>
    <row r="200" spans="1:13" x14ac:dyDescent="0.3">
      <c r="A200" s="88">
        <v>40</v>
      </c>
      <c r="B200" s="88" t="s">
        <v>2149</v>
      </c>
      <c r="C200" s="89" t="s">
        <v>2129</v>
      </c>
      <c r="D200" s="90" t="s">
        <v>2150</v>
      </c>
      <c r="E200" s="88" t="s">
        <v>1900</v>
      </c>
      <c r="F200" s="89" t="s">
        <v>2151</v>
      </c>
      <c r="G200" s="89" t="s">
        <v>2022</v>
      </c>
      <c r="H200" s="89" t="s">
        <v>25</v>
      </c>
      <c r="I200" s="89" t="s">
        <v>25</v>
      </c>
      <c r="J200" s="126">
        <v>3.1</v>
      </c>
      <c r="K200" s="127">
        <v>4.2300000000000004</v>
      </c>
      <c r="L200" s="129">
        <v>99999</v>
      </c>
      <c r="M200" s="89"/>
    </row>
    <row r="201" spans="1:13" x14ac:dyDescent="0.3">
      <c r="A201" s="88">
        <v>40</v>
      </c>
      <c r="B201" s="88" t="s">
        <v>2152</v>
      </c>
      <c r="C201" s="89" t="s">
        <v>2129</v>
      </c>
      <c r="D201" s="90" t="s">
        <v>2150</v>
      </c>
      <c r="E201" s="88" t="s">
        <v>1901</v>
      </c>
      <c r="F201" s="89" t="s">
        <v>1975</v>
      </c>
      <c r="G201" s="89" t="s">
        <v>2022</v>
      </c>
      <c r="H201" s="89" t="s">
        <v>25</v>
      </c>
      <c r="I201" s="89" t="s">
        <v>25</v>
      </c>
      <c r="J201" s="126">
        <v>3.1</v>
      </c>
      <c r="K201" s="127">
        <v>5.71</v>
      </c>
      <c r="L201" s="129">
        <v>1.1798</v>
      </c>
      <c r="M201" s="89"/>
    </row>
    <row r="202" spans="1:13" x14ac:dyDescent="0.3">
      <c r="A202" s="88">
        <v>40</v>
      </c>
      <c r="B202" s="88" t="s">
        <v>2152</v>
      </c>
      <c r="C202" s="89" t="s">
        <v>2129</v>
      </c>
      <c r="D202" s="90" t="s">
        <v>2150</v>
      </c>
      <c r="E202" s="94" t="s">
        <v>23</v>
      </c>
      <c r="F202" s="89" t="s">
        <v>267</v>
      </c>
      <c r="G202" s="89" t="s">
        <v>2022</v>
      </c>
      <c r="H202" s="89" t="s">
        <v>25</v>
      </c>
      <c r="I202" s="89" t="s">
        <v>2129</v>
      </c>
      <c r="J202" s="126">
        <v>3.1</v>
      </c>
      <c r="K202" s="127">
        <v>4.22</v>
      </c>
      <c r="L202" s="128">
        <v>0.46</v>
      </c>
      <c r="M202" s="11" t="s">
        <v>2327</v>
      </c>
    </row>
    <row r="203" spans="1:13" x14ac:dyDescent="0.3">
      <c r="A203" s="88">
        <v>40</v>
      </c>
      <c r="B203" s="88" t="s">
        <v>2152</v>
      </c>
      <c r="C203" s="89" t="s">
        <v>2129</v>
      </c>
      <c r="D203" s="90" t="s">
        <v>2046</v>
      </c>
      <c r="E203" s="94" t="s">
        <v>1902</v>
      </c>
      <c r="F203" s="89" t="s">
        <v>1976</v>
      </c>
      <c r="G203" s="89" t="s">
        <v>2022</v>
      </c>
      <c r="H203" s="89" t="s">
        <v>25</v>
      </c>
      <c r="I203" s="89" t="s">
        <v>2129</v>
      </c>
      <c r="J203" s="126">
        <v>5.27</v>
      </c>
      <c r="K203" s="127">
        <v>6.83</v>
      </c>
      <c r="L203" s="128">
        <v>0.86071428571428577</v>
      </c>
      <c r="M203" s="11" t="s">
        <v>2328</v>
      </c>
    </row>
    <row r="204" spans="1:13" x14ac:dyDescent="0.3">
      <c r="A204" s="88">
        <v>40</v>
      </c>
      <c r="B204" s="88" t="s">
        <v>2152</v>
      </c>
      <c r="C204" s="89" t="s">
        <v>2129</v>
      </c>
      <c r="D204" s="90" t="s">
        <v>2046</v>
      </c>
      <c r="E204" s="88" t="s">
        <v>1061</v>
      </c>
      <c r="F204" s="89" t="s">
        <v>456</v>
      </c>
      <c r="G204" s="89" t="s">
        <v>2129</v>
      </c>
      <c r="H204" s="89" t="s">
        <v>28</v>
      </c>
      <c r="I204" s="89" t="s">
        <v>25</v>
      </c>
      <c r="J204" s="126">
        <v>5.27</v>
      </c>
      <c r="K204" s="127">
        <v>13.98</v>
      </c>
      <c r="L204" s="129">
        <v>99999</v>
      </c>
      <c r="M204" s="89"/>
    </row>
    <row r="205" spans="1:13" x14ac:dyDescent="0.3">
      <c r="A205" s="88">
        <v>41</v>
      </c>
      <c r="B205" s="88" t="s">
        <v>2153</v>
      </c>
      <c r="C205" s="89" t="s">
        <v>2022</v>
      </c>
      <c r="D205" s="90" t="s">
        <v>2046</v>
      </c>
      <c r="E205" s="88" t="s">
        <v>1903</v>
      </c>
      <c r="F205" s="89" t="s">
        <v>1977</v>
      </c>
      <c r="G205" s="89" t="s">
        <v>2022</v>
      </c>
      <c r="H205" s="89" t="s">
        <v>25</v>
      </c>
      <c r="I205" s="89" t="s">
        <v>2129</v>
      </c>
      <c r="J205" s="126">
        <v>3.05</v>
      </c>
      <c r="K205" s="127">
        <v>5.2</v>
      </c>
      <c r="L205" s="128">
        <v>0.8640000000000001</v>
      </c>
      <c r="M205" s="11" t="s">
        <v>2329</v>
      </c>
    </row>
    <row r="206" spans="1:13" x14ac:dyDescent="0.3">
      <c r="A206" s="88">
        <v>41</v>
      </c>
      <c r="B206" s="88" t="s">
        <v>2154</v>
      </c>
      <c r="C206" s="89" t="s">
        <v>2022</v>
      </c>
      <c r="D206" s="90" t="s">
        <v>2046</v>
      </c>
      <c r="E206" s="88" t="s">
        <v>1003</v>
      </c>
      <c r="F206" s="89" t="s">
        <v>1430</v>
      </c>
      <c r="G206" s="89" t="s">
        <v>2022</v>
      </c>
      <c r="H206" s="89" t="s">
        <v>25</v>
      </c>
      <c r="I206" s="89" t="s">
        <v>2129</v>
      </c>
      <c r="J206" s="126">
        <v>3.05</v>
      </c>
      <c r="K206" s="127">
        <v>4</v>
      </c>
      <c r="L206" s="128">
        <v>0.74583333333333324</v>
      </c>
      <c r="M206" s="11" t="s">
        <v>2330</v>
      </c>
    </row>
    <row r="207" spans="1:13" x14ac:dyDescent="0.3">
      <c r="A207" s="88">
        <v>41</v>
      </c>
      <c r="B207" s="88" t="s">
        <v>2154</v>
      </c>
      <c r="C207" s="89" t="s">
        <v>2022</v>
      </c>
      <c r="D207" s="90" t="s">
        <v>2046</v>
      </c>
      <c r="E207" s="88" t="s">
        <v>107</v>
      </c>
      <c r="F207" s="89" t="s">
        <v>376</v>
      </c>
      <c r="G207" s="89" t="s">
        <v>2022</v>
      </c>
      <c r="H207" s="89" t="s">
        <v>25</v>
      </c>
      <c r="I207" s="89" t="s">
        <v>25</v>
      </c>
      <c r="J207" s="126">
        <v>3.05</v>
      </c>
      <c r="K207" s="127">
        <v>3.5</v>
      </c>
      <c r="L207" s="138">
        <v>1.2049000000000001</v>
      </c>
      <c r="M207" s="89"/>
    </row>
    <row r="208" spans="1:13" ht="18" customHeight="1" x14ac:dyDescent="0.3">
      <c r="A208" s="88">
        <v>42</v>
      </c>
      <c r="B208" s="88" t="s">
        <v>2155</v>
      </c>
      <c r="C208" s="89" t="s">
        <v>2129</v>
      </c>
      <c r="D208" s="90" t="s">
        <v>2117</v>
      </c>
      <c r="E208" s="88" t="s">
        <v>1904</v>
      </c>
      <c r="F208" s="89" t="s">
        <v>2156</v>
      </c>
      <c r="G208" s="89" t="s">
        <v>2022</v>
      </c>
      <c r="H208" s="89" t="s">
        <v>25</v>
      </c>
      <c r="I208" s="89" t="s">
        <v>28</v>
      </c>
      <c r="J208" s="126">
        <v>6.8666999999999998</v>
      </c>
      <c r="K208" s="130">
        <v>2.89</v>
      </c>
      <c r="L208" s="128">
        <v>2.8875000000000002</v>
      </c>
      <c r="M208" s="11" t="s">
        <v>2331</v>
      </c>
    </row>
    <row r="209" spans="1:13" ht="18" customHeight="1" x14ac:dyDescent="0.3">
      <c r="A209" s="88">
        <v>42</v>
      </c>
      <c r="B209" s="88" t="s">
        <v>2157</v>
      </c>
      <c r="C209" s="89" t="s">
        <v>2129</v>
      </c>
      <c r="D209" s="90" t="s">
        <v>2345</v>
      </c>
      <c r="E209" s="88" t="s">
        <v>2158</v>
      </c>
      <c r="F209" s="110" t="s">
        <v>2159</v>
      </c>
      <c r="G209" s="89" t="s">
        <v>2022</v>
      </c>
      <c r="H209" s="89" t="s">
        <v>25</v>
      </c>
      <c r="I209" s="89" t="s">
        <v>28</v>
      </c>
      <c r="J209" s="126">
        <v>4.0392000000000001</v>
      </c>
      <c r="K209" s="127" t="s">
        <v>2136</v>
      </c>
      <c r="L209" s="128">
        <v>0.46266666666666667</v>
      </c>
      <c r="M209" s="11" t="s">
        <v>2332</v>
      </c>
    </row>
    <row r="210" spans="1:13" ht="18" customHeight="1" x14ac:dyDescent="0.3">
      <c r="A210" s="88">
        <v>42</v>
      </c>
      <c r="B210" s="88" t="s">
        <v>2157</v>
      </c>
      <c r="C210" s="89" t="s">
        <v>2129</v>
      </c>
      <c r="D210" s="90" t="s">
        <v>2117</v>
      </c>
      <c r="E210" s="88" t="s">
        <v>2160</v>
      </c>
      <c r="F210" s="110" t="s">
        <v>2161</v>
      </c>
      <c r="G210" s="89" t="s">
        <v>2022</v>
      </c>
      <c r="H210" s="89" t="s">
        <v>25</v>
      </c>
      <c r="I210" s="89" t="s">
        <v>28</v>
      </c>
      <c r="J210" s="126">
        <v>6.8666999999999998</v>
      </c>
      <c r="K210" s="127" t="s">
        <v>2136</v>
      </c>
      <c r="L210" s="128">
        <v>0.76</v>
      </c>
      <c r="M210" s="11" t="s">
        <v>2333</v>
      </c>
    </row>
    <row r="211" spans="1:13" x14ac:dyDescent="0.3">
      <c r="A211" s="88">
        <v>42</v>
      </c>
      <c r="B211" s="88" t="s">
        <v>2157</v>
      </c>
      <c r="C211" s="89" t="s">
        <v>2129</v>
      </c>
      <c r="D211" s="90" t="s">
        <v>2117</v>
      </c>
      <c r="E211" s="88" t="s">
        <v>1905</v>
      </c>
      <c r="F211" s="110" t="s">
        <v>2162</v>
      </c>
      <c r="G211" s="89" t="s">
        <v>2022</v>
      </c>
      <c r="H211" s="89" t="s">
        <v>25</v>
      </c>
      <c r="I211" s="89" t="s">
        <v>25</v>
      </c>
      <c r="J211" s="126">
        <v>6.8666999999999998</v>
      </c>
      <c r="K211" s="127" t="s">
        <v>2136</v>
      </c>
      <c r="L211" s="129">
        <v>3.3999000000000001</v>
      </c>
      <c r="M211" s="89"/>
    </row>
    <row r="212" spans="1:13" x14ac:dyDescent="0.3">
      <c r="A212" s="88">
        <v>42</v>
      </c>
      <c r="B212" s="88" t="s">
        <v>2157</v>
      </c>
      <c r="C212" s="89" t="s">
        <v>2129</v>
      </c>
      <c r="D212" s="90" t="s">
        <v>2117</v>
      </c>
      <c r="E212" s="88" t="s">
        <v>1906</v>
      </c>
      <c r="F212" s="110" t="s">
        <v>2163</v>
      </c>
      <c r="G212" s="89" t="s">
        <v>2022</v>
      </c>
      <c r="H212" s="89" t="s">
        <v>25</v>
      </c>
      <c r="I212" s="89" t="s">
        <v>28</v>
      </c>
      <c r="J212" s="126">
        <v>6.8666999999999998</v>
      </c>
      <c r="K212" s="130">
        <v>10.76</v>
      </c>
      <c r="L212" s="128">
        <v>2.4314285714285715</v>
      </c>
      <c r="M212" s="11" t="s">
        <v>2334</v>
      </c>
    </row>
    <row r="213" spans="1:13" x14ac:dyDescent="0.3">
      <c r="A213" s="88">
        <v>42</v>
      </c>
      <c r="B213" s="88" t="s">
        <v>2157</v>
      </c>
      <c r="C213" s="89" t="s">
        <v>2129</v>
      </c>
      <c r="D213" s="90" t="s">
        <v>2117</v>
      </c>
      <c r="E213" s="88" t="s">
        <v>1859</v>
      </c>
      <c r="F213" s="110" t="s">
        <v>2164</v>
      </c>
      <c r="G213" s="89" t="s">
        <v>2022</v>
      </c>
      <c r="H213" s="89" t="s">
        <v>25</v>
      </c>
      <c r="I213" s="89" t="s">
        <v>28</v>
      </c>
      <c r="J213" s="126">
        <v>6.8666999999999998</v>
      </c>
      <c r="K213" s="127">
        <v>10.3</v>
      </c>
      <c r="L213" s="128">
        <v>2.608571428571429</v>
      </c>
      <c r="M213" s="11" t="s">
        <v>2335</v>
      </c>
    </row>
    <row r="214" spans="1:13" x14ac:dyDescent="0.3">
      <c r="A214" s="88">
        <v>42</v>
      </c>
      <c r="B214" s="88" t="s">
        <v>2157</v>
      </c>
      <c r="C214" s="89" t="s">
        <v>2129</v>
      </c>
      <c r="D214" s="90" t="s">
        <v>2117</v>
      </c>
      <c r="E214" s="88" t="s">
        <v>196</v>
      </c>
      <c r="F214" s="110" t="s">
        <v>2165</v>
      </c>
      <c r="G214" s="89" t="s">
        <v>2022</v>
      </c>
      <c r="H214" s="89" t="s">
        <v>25</v>
      </c>
      <c r="I214" s="89" t="s">
        <v>28</v>
      </c>
      <c r="J214" s="126">
        <v>6.8666999999999998</v>
      </c>
      <c r="K214" s="127">
        <v>2.2400000000000002</v>
      </c>
      <c r="L214" s="128">
        <v>0.51714285714285713</v>
      </c>
      <c r="M214" s="11" t="s">
        <v>2336</v>
      </c>
    </row>
    <row r="215" spans="1:13" x14ac:dyDescent="0.3">
      <c r="A215" s="88">
        <v>42</v>
      </c>
      <c r="B215" s="88" t="s">
        <v>2157</v>
      </c>
      <c r="C215" s="89" t="s">
        <v>2129</v>
      </c>
      <c r="D215" s="90" t="s">
        <v>2117</v>
      </c>
      <c r="E215" s="88" t="s">
        <v>975</v>
      </c>
      <c r="F215" s="110" t="s">
        <v>359</v>
      </c>
      <c r="G215" s="89" t="s">
        <v>2022</v>
      </c>
      <c r="H215" s="89" t="s">
        <v>25</v>
      </c>
      <c r="I215" s="89" t="s">
        <v>28</v>
      </c>
      <c r="J215" s="126">
        <v>6.8666999999999998</v>
      </c>
      <c r="K215" s="130">
        <v>10.76</v>
      </c>
      <c r="L215" s="128">
        <v>2.6749999999999998</v>
      </c>
      <c r="M215" s="11" t="s">
        <v>2337</v>
      </c>
    </row>
    <row r="216" spans="1:13" x14ac:dyDescent="0.3">
      <c r="A216" s="88">
        <v>42</v>
      </c>
      <c r="B216" s="88" t="s">
        <v>2157</v>
      </c>
      <c r="C216" s="89" t="s">
        <v>2129</v>
      </c>
      <c r="D216" s="90" t="s">
        <v>2117</v>
      </c>
      <c r="E216" s="88" t="s">
        <v>1907</v>
      </c>
      <c r="F216" s="89" t="s">
        <v>296</v>
      </c>
      <c r="G216" s="89" t="s">
        <v>2129</v>
      </c>
      <c r="H216" s="89" t="s">
        <v>28</v>
      </c>
      <c r="I216" s="89" t="s">
        <v>25</v>
      </c>
      <c r="J216" s="126">
        <v>6.8666999999999998</v>
      </c>
      <c r="K216" s="130">
        <v>12.46</v>
      </c>
      <c r="L216" s="129">
        <v>6.8665000000000003</v>
      </c>
      <c r="M216" s="89"/>
    </row>
    <row r="217" spans="1:13" x14ac:dyDescent="0.3">
      <c r="A217" s="88">
        <v>43</v>
      </c>
      <c r="B217" s="88" t="s">
        <v>2166</v>
      </c>
      <c r="C217" s="89" t="s">
        <v>2022</v>
      </c>
      <c r="D217" s="90" t="s">
        <v>2167</v>
      </c>
      <c r="E217" s="88" t="s">
        <v>1908</v>
      </c>
      <c r="F217" s="89" t="s">
        <v>2015</v>
      </c>
      <c r="G217" s="89" t="s">
        <v>2022</v>
      </c>
      <c r="H217" s="89" t="s">
        <v>25</v>
      </c>
      <c r="I217" s="89" t="s">
        <v>2129</v>
      </c>
      <c r="J217" s="126">
        <v>23.48</v>
      </c>
      <c r="K217" s="127">
        <v>14.49</v>
      </c>
      <c r="L217" s="128">
        <v>5.8</v>
      </c>
      <c r="M217" s="11" t="s">
        <v>2338</v>
      </c>
    </row>
    <row r="218" spans="1:13" x14ac:dyDescent="0.3">
      <c r="A218" s="88">
        <v>43</v>
      </c>
      <c r="B218" s="88" t="s">
        <v>2168</v>
      </c>
      <c r="C218" s="89" t="s">
        <v>2022</v>
      </c>
      <c r="D218" s="90" t="s">
        <v>2169</v>
      </c>
      <c r="E218" s="88" t="s">
        <v>1121</v>
      </c>
      <c r="F218" s="89" t="s">
        <v>1594</v>
      </c>
      <c r="G218" s="89" t="s">
        <v>2022</v>
      </c>
      <c r="H218" s="89" t="s">
        <v>25</v>
      </c>
      <c r="I218" s="89" t="s">
        <v>2129</v>
      </c>
      <c r="J218" s="126">
        <v>39.915999999999997</v>
      </c>
      <c r="K218" s="127">
        <v>64.430000000000007</v>
      </c>
      <c r="L218" s="128">
        <v>13.38</v>
      </c>
      <c r="M218" s="11" t="s">
        <v>2339</v>
      </c>
    </row>
    <row r="219" spans="1:13" x14ac:dyDescent="0.3">
      <c r="A219" s="88">
        <v>44</v>
      </c>
      <c r="B219" s="88" t="s">
        <v>2168</v>
      </c>
      <c r="C219" s="89" t="s">
        <v>2022</v>
      </c>
      <c r="D219" s="90" t="s">
        <v>2170</v>
      </c>
      <c r="E219" s="88" t="s">
        <v>107</v>
      </c>
      <c r="F219" s="89" t="s">
        <v>376</v>
      </c>
      <c r="G219" s="89" t="s">
        <v>2022</v>
      </c>
      <c r="H219" s="89" t="s">
        <v>25</v>
      </c>
      <c r="I219" s="89" t="s">
        <v>2129</v>
      </c>
      <c r="J219" s="126">
        <v>4.8</v>
      </c>
      <c r="K219" s="127" t="s">
        <v>2136</v>
      </c>
      <c r="L219" s="128">
        <v>2.1</v>
      </c>
      <c r="M219" s="11" t="s">
        <v>2340</v>
      </c>
    </row>
    <row r="220" spans="1:13" x14ac:dyDescent="0.3">
      <c r="A220" s="88">
        <v>44</v>
      </c>
      <c r="B220" s="88" t="s">
        <v>2168</v>
      </c>
      <c r="C220" s="89" t="s">
        <v>2022</v>
      </c>
      <c r="D220" s="90" t="s">
        <v>2170</v>
      </c>
      <c r="E220" s="88" t="s">
        <v>1909</v>
      </c>
      <c r="F220" s="89" t="s">
        <v>1980</v>
      </c>
      <c r="G220" s="89" t="s">
        <v>2022</v>
      </c>
      <c r="H220" s="89" t="s">
        <v>25</v>
      </c>
      <c r="I220" s="89" t="s">
        <v>2129</v>
      </c>
      <c r="J220" s="126">
        <v>4.8</v>
      </c>
      <c r="K220" s="127">
        <v>6.8</v>
      </c>
      <c r="L220" s="128">
        <v>2.15</v>
      </c>
      <c r="M220" s="11" t="s">
        <v>2341</v>
      </c>
    </row>
    <row r="221" spans="1:13" x14ac:dyDescent="0.3">
      <c r="A221" s="88">
        <v>44</v>
      </c>
      <c r="B221" s="88" t="s">
        <v>2166</v>
      </c>
      <c r="C221" s="89" t="s">
        <v>2022</v>
      </c>
      <c r="D221" s="90" t="s">
        <v>2170</v>
      </c>
      <c r="E221" s="88" t="s">
        <v>1122</v>
      </c>
      <c r="F221" s="89" t="s">
        <v>1596</v>
      </c>
      <c r="G221" s="89" t="s">
        <v>2129</v>
      </c>
      <c r="H221" s="89" t="s">
        <v>28</v>
      </c>
      <c r="I221" s="89" t="s">
        <v>25</v>
      </c>
      <c r="J221" s="126">
        <v>4.8</v>
      </c>
      <c r="K221" s="127">
        <v>5.13</v>
      </c>
      <c r="L221" s="129">
        <v>4.3099999999999996</v>
      </c>
      <c r="M221" s="89"/>
    </row>
    <row r="222" spans="1:13" x14ac:dyDescent="0.3">
      <c r="A222" s="88">
        <v>45</v>
      </c>
      <c r="B222" s="88" t="s">
        <v>2171</v>
      </c>
      <c r="C222" s="89" t="s">
        <v>2022</v>
      </c>
      <c r="D222" s="90" t="s">
        <v>2046</v>
      </c>
      <c r="E222" s="88" t="s">
        <v>1910</v>
      </c>
      <c r="F222" s="89" t="s">
        <v>1981</v>
      </c>
      <c r="G222" s="89" t="s">
        <v>2022</v>
      </c>
      <c r="H222" s="89" t="s">
        <v>25</v>
      </c>
      <c r="I222" s="89" t="s">
        <v>28</v>
      </c>
      <c r="J222" s="126">
        <v>2500</v>
      </c>
      <c r="K222" s="127">
        <v>2283</v>
      </c>
      <c r="L222" s="128">
        <v>777.5</v>
      </c>
      <c r="M222" s="11" t="s">
        <v>2342</v>
      </c>
    </row>
    <row r="223" spans="1:13" x14ac:dyDescent="0.3">
      <c r="A223" s="88">
        <v>45</v>
      </c>
      <c r="B223" s="88" t="s">
        <v>2172</v>
      </c>
      <c r="C223" s="89" t="s">
        <v>2022</v>
      </c>
      <c r="D223" s="90" t="s">
        <v>2046</v>
      </c>
      <c r="E223" s="88" t="s">
        <v>992</v>
      </c>
      <c r="F223" s="89" t="s">
        <v>1425</v>
      </c>
      <c r="G223" s="89" t="s">
        <v>2022</v>
      </c>
      <c r="H223" s="89" t="s">
        <v>25</v>
      </c>
      <c r="I223" s="89" t="s">
        <v>28</v>
      </c>
      <c r="J223" s="126">
        <v>2500</v>
      </c>
      <c r="K223" s="127">
        <v>2547.5</v>
      </c>
      <c r="L223" s="128">
        <v>548.88</v>
      </c>
      <c r="M223" s="11" t="s">
        <v>2343</v>
      </c>
    </row>
    <row r="224" spans="1:13" x14ac:dyDescent="0.3">
      <c r="A224" s="88">
        <v>45</v>
      </c>
      <c r="B224" s="88" t="s">
        <v>2172</v>
      </c>
      <c r="C224" s="89" t="s">
        <v>2022</v>
      </c>
      <c r="D224" s="90" t="s">
        <v>2046</v>
      </c>
      <c r="E224" s="88" t="s">
        <v>23</v>
      </c>
      <c r="F224" s="89" t="s">
        <v>267</v>
      </c>
      <c r="G224" s="89" t="s">
        <v>2022</v>
      </c>
      <c r="H224" s="89" t="s">
        <v>25</v>
      </c>
      <c r="I224" s="89" t="s">
        <v>28</v>
      </c>
      <c r="J224" s="126">
        <v>2500</v>
      </c>
      <c r="K224" s="127">
        <v>2566.66</v>
      </c>
      <c r="L224" s="128">
        <v>486</v>
      </c>
      <c r="M224" s="11" t="s">
        <v>2344</v>
      </c>
    </row>
    <row r="225" spans="1:13" x14ac:dyDescent="0.3">
      <c r="A225" s="88">
        <v>45</v>
      </c>
      <c r="B225" s="88" t="s">
        <v>2172</v>
      </c>
      <c r="C225" s="89" t="s">
        <v>2022</v>
      </c>
      <c r="D225" s="90" t="s">
        <v>2046</v>
      </c>
      <c r="E225" s="11" t="s">
        <v>220</v>
      </c>
      <c r="F225" s="89" t="s">
        <v>397</v>
      </c>
      <c r="G225" s="89" t="s">
        <v>2129</v>
      </c>
      <c r="H225" s="89" t="s">
        <v>28</v>
      </c>
      <c r="I225" s="89" t="s">
        <v>25</v>
      </c>
      <c r="J225" s="126">
        <v>2500</v>
      </c>
      <c r="K225" s="127" t="s">
        <v>2136</v>
      </c>
      <c r="L225" s="129">
        <v>1039.8813</v>
      </c>
      <c r="M225" s="89"/>
    </row>
  </sheetData>
  <autoFilter ref="A1:M225" xr:uid="{00000000-0009-0000-0000-000005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41"/>
  <sheetViews>
    <sheetView showGridLines="0" topLeftCell="A46" workbookViewId="0">
      <selection activeCell="A42" sqref="A42"/>
    </sheetView>
  </sheetViews>
  <sheetFormatPr defaultRowHeight="16.5" x14ac:dyDescent="0.3"/>
  <cols>
    <col min="1" max="16384" width="9" style="51"/>
  </cols>
  <sheetData>
    <row r="2" spans="1:2" x14ac:dyDescent="0.3">
      <c r="A2" s="50" t="s">
        <v>615</v>
      </c>
      <c r="B2" s="50"/>
    </row>
    <row r="17" spans="1:2" x14ac:dyDescent="0.3">
      <c r="A17" s="50" t="s">
        <v>616</v>
      </c>
      <c r="B17" s="50"/>
    </row>
    <row r="41" spans="1:1" x14ac:dyDescent="0.3">
      <c r="A41" s="50" t="s">
        <v>2020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7"/>
  <sheetViews>
    <sheetView topLeftCell="A347" workbookViewId="0">
      <selection activeCell="B361" sqref="B361"/>
    </sheetView>
  </sheetViews>
  <sheetFormatPr defaultRowHeight="16.5" x14ac:dyDescent="0.3"/>
  <cols>
    <col min="1" max="1" width="37.875" style="25" customWidth="1"/>
    <col min="2" max="2" width="18.5" style="25" customWidth="1"/>
    <col min="3" max="3" width="9" style="98"/>
    <col min="5" max="5" width="22.75" bestFit="1" customWidth="1"/>
    <col min="6" max="6" width="11.75" customWidth="1"/>
  </cols>
  <sheetData>
    <row r="1" spans="1:6" x14ac:dyDescent="0.3">
      <c r="A1" s="49"/>
      <c r="B1" s="49"/>
    </row>
    <row r="2" spans="1:6" x14ac:dyDescent="0.15">
      <c r="A2" s="26" t="s">
        <v>262</v>
      </c>
      <c r="B2" s="6" t="s">
        <v>261</v>
      </c>
      <c r="C2" s="100" t="s">
        <v>407</v>
      </c>
    </row>
    <row r="3" spans="1:6" x14ac:dyDescent="0.3">
      <c r="A3" s="42" t="s">
        <v>14</v>
      </c>
      <c r="B3" s="42" t="s">
        <v>264</v>
      </c>
      <c r="C3" s="99" t="s">
        <v>25</v>
      </c>
      <c r="E3" s="97" t="s">
        <v>1619</v>
      </c>
      <c r="F3" s="97" t="s">
        <v>1620</v>
      </c>
    </row>
    <row r="4" spans="1:6" x14ac:dyDescent="0.3">
      <c r="A4" s="42" t="s">
        <v>16</v>
      </c>
      <c r="B4" s="42" t="s">
        <v>283</v>
      </c>
      <c r="C4" s="99" t="s">
        <v>25</v>
      </c>
      <c r="E4" t="s">
        <v>260</v>
      </c>
      <c r="F4" t="s">
        <v>28</v>
      </c>
    </row>
    <row r="5" spans="1:6" x14ac:dyDescent="0.3">
      <c r="A5" s="42" t="s">
        <v>19</v>
      </c>
      <c r="B5" s="42" t="s">
        <v>284</v>
      </c>
      <c r="C5" s="99" t="s">
        <v>25</v>
      </c>
      <c r="E5" t="s">
        <v>356</v>
      </c>
      <c r="F5" t="s">
        <v>25</v>
      </c>
    </row>
    <row r="6" spans="1:6" x14ac:dyDescent="0.3">
      <c r="A6" s="42" t="s">
        <v>21</v>
      </c>
      <c r="B6" s="42" t="s">
        <v>286</v>
      </c>
      <c r="C6" s="99" t="s">
        <v>28</v>
      </c>
      <c r="E6" t="s">
        <v>497</v>
      </c>
      <c r="F6" t="s">
        <v>28</v>
      </c>
    </row>
    <row r="7" spans="1:6" x14ac:dyDescent="0.3">
      <c r="A7" s="42" t="s">
        <v>23</v>
      </c>
      <c r="B7" s="42" t="s">
        <v>287</v>
      </c>
      <c r="C7" s="99" t="s">
        <v>25</v>
      </c>
      <c r="E7" t="s">
        <v>1516</v>
      </c>
      <c r="F7" t="s">
        <v>25</v>
      </c>
    </row>
    <row r="8" spans="1:6" x14ac:dyDescent="0.3">
      <c r="A8" s="42" t="s">
        <v>24</v>
      </c>
      <c r="B8" s="42" t="s">
        <v>289</v>
      </c>
      <c r="C8" s="99" t="s">
        <v>25</v>
      </c>
      <c r="E8" t="s">
        <v>1521</v>
      </c>
      <c r="F8" t="s">
        <v>25</v>
      </c>
    </row>
    <row r="9" spans="1:6" x14ac:dyDescent="0.3">
      <c r="A9" s="42" t="s">
        <v>27</v>
      </c>
      <c r="B9" s="42" t="s">
        <v>290</v>
      </c>
      <c r="C9" s="99" t="s">
        <v>28</v>
      </c>
      <c r="E9" t="s">
        <v>1562</v>
      </c>
      <c r="F9" t="s">
        <v>25</v>
      </c>
    </row>
    <row r="10" spans="1:6" x14ac:dyDescent="0.3">
      <c r="A10" s="42" t="s">
        <v>30</v>
      </c>
      <c r="B10" s="42" t="s">
        <v>292</v>
      </c>
      <c r="C10" s="99" t="s">
        <v>28</v>
      </c>
      <c r="E10" t="s">
        <v>332</v>
      </c>
      <c r="F10" t="s">
        <v>28</v>
      </c>
    </row>
    <row r="11" spans="1:6" x14ac:dyDescent="0.3">
      <c r="A11" s="42" t="s">
        <v>32</v>
      </c>
      <c r="B11" s="42" t="s">
        <v>293</v>
      </c>
      <c r="C11" s="99" t="s">
        <v>25</v>
      </c>
      <c r="E11" t="s">
        <v>1379</v>
      </c>
      <c r="F11" t="s">
        <v>25</v>
      </c>
    </row>
    <row r="12" spans="1:6" x14ac:dyDescent="0.3">
      <c r="A12" s="42" t="s">
        <v>34</v>
      </c>
      <c r="B12" s="42" t="s">
        <v>294</v>
      </c>
      <c r="C12" s="99" t="s">
        <v>25</v>
      </c>
      <c r="E12" t="s">
        <v>291</v>
      </c>
      <c r="F12" t="s">
        <v>28</v>
      </c>
    </row>
    <row r="13" spans="1:6" x14ac:dyDescent="0.3">
      <c r="A13" s="42" t="s">
        <v>270</v>
      </c>
      <c r="B13" s="42" t="s">
        <v>270</v>
      </c>
      <c r="C13" s="99" t="s">
        <v>25</v>
      </c>
      <c r="E13" t="s">
        <v>311</v>
      </c>
      <c r="F13" t="s">
        <v>25</v>
      </c>
    </row>
    <row r="14" spans="1:6" x14ac:dyDescent="0.3">
      <c r="A14" s="42" t="s">
        <v>37</v>
      </c>
      <c r="B14" s="42" t="s">
        <v>353</v>
      </c>
      <c r="C14" s="99" t="s">
        <v>25</v>
      </c>
      <c r="E14" t="s">
        <v>269</v>
      </c>
      <c r="F14" t="s">
        <v>25</v>
      </c>
    </row>
    <row r="15" spans="1:6" x14ac:dyDescent="0.3">
      <c r="A15" s="42" t="s">
        <v>39</v>
      </c>
      <c r="B15" s="42" t="s">
        <v>271</v>
      </c>
      <c r="C15" s="99" t="s">
        <v>25</v>
      </c>
      <c r="E15" t="s">
        <v>297</v>
      </c>
      <c r="F15" t="s">
        <v>25</v>
      </c>
    </row>
    <row r="16" spans="1:6" x14ac:dyDescent="0.3">
      <c r="A16" s="42" t="s">
        <v>41</v>
      </c>
      <c r="B16" s="42" t="s">
        <v>272</v>
      </c>
      <c r="C16" s="99" t="s">
        <v>25</v>
      </c>
      <c r="E16" t="s">
        <v>1465</v>
      </c>
      <c r="F16" t="s">
        <v>25</v>
      </c>
    </row>
    <row r="17" spans="1:6" x14ac:dyDescent="0.3">
      <c r="A17" s="42" t="s">
        <v>43</v>
      </c>
      <c r="B17" s="42" t="s">
        <v>409</v>
      </c>
      <c r="C17" s="99" t="s">
        <v>25</v>
      </c>
      <c r="E17" t="s">
        <v>1481</v>
      </c>
      <c r="F17" t="s">
        <v>25</v>
      </c>
    </row>
    <row r="18" spans="1:6" x14ac:dyDescent="0.3">
      <c r="A18" s="42" t="s">
        <v>45</v>
      </c>
      <c r="B18" s="42" t="s">
        <v>273</v>
      </c>
      <c r="C18" s="99" t="s">
        <v>25</v>
      </c>
      <c r="E18" t="s">
        <v>278</v>
      </c>
      <c r="F18" t="s">
        <v>25</v>
      </c>
    </row>
    <row r="19" spans="1:6" x14ac:dyDescent="0.3">
      <c r="A19" s="42" t="s">
        <v>47</v>
      </c>
      <c r="B19" s="42" t="s">
        <v>355</v>
      </c>
      <c r="C19" s="99" t="s">
        <v>25</v>
      </c>
      <c r="E19" t="s">
        <v>421</v>
      </c>
      <c r="F19" t="s">
        <v>25</v>
      </c>
    </row>
    <row r="20" spans="1:6" x14ac:dyDescent="0.3">
      <c r="A20" s="42" t="s">
        <v>49</v>
      </c>
      <c r="B20" s="42" t="s">
        <v>274</v>
      </c>
      <c r="C20" s="99" t="s">
        <v>25</v>
      </c>
      <c r="E20" t="s">
        <v>349</v>
      </c>
      <c r="F20" t="s">
        <v>25</v>
      </c>
    </row>
    <row r="21" spans="1:6" x14ac:dyDescent="0.3">
      <c r="A21" s="42" t="s">
        <v>50</v>
      </c>
      <c r="B21" s="42" t="s">
        <v>275</v>
      </c>
      <c r="C21" s="99" t="s">
        <v>25</v>
      </c>
      <c r="E21" t="s">
        <v>1445</v>
      </c>
      <c r="F21" t="s">
        <v>25</v>
      </c>
    </row>
    <row r="22" spans="1:6" x14ac:dyDescent="0.3">
      <c r="A22" s="42" t="s">
        <v>51</v>
      </c>
      <c r="B22" s="42" t="s">
        <v>276</v>
      </c>
      <c r="C22" s="99" t="s">
        <v>25</v>
      </c>
      <c r="E22" t="s">
        <v>389</v>
      </c>
      <c r="F22" t="s">
        <v>28</v>
      </c>
    </row>
    <row r="23" spans="1:6" x14ac:dyDescent="0.3">
      <c r="A23" s="42" t="s">
        <v>52</v>
      </c>
      <c r="B23" s="42" t="s">
        <v>277</v>
      </c>
      <c r="C23" s="99" t="s">
        <v>25</v>
      </c>
      <c r="E23" t="s">
        <v>1596</v>
      </c>
      <c r="F23" t="s">
        <v>28</v>
      </c>
    </row>
    <row r="24" spans="1:6" x14ac:dyDescent="0.3">
      <c r="A24" s="42" t="s">
        <v>53</v>
      </c>
      <c r="B24" s="42" t="s">
        <v>53</v>
      </c>
      <c r="C24" s="99" t="s">
        <v>25</v>
      </c>
      <c r="E24" t="s">
        <v>1489</v>
      </c>
      <c r="F24" t="s">
        <v>25</v>
      </c>
    </row>
    <row r="25" spans="1:6" x14ac:dyDescent="0.3">
      <c r="A25" s="42" t="s">
        <v>55</v>
      </c>
      <c r="B25" s="42" t="s">
        <v>273</v>
      </c>
      <c r="C25" s="99" t="s">
        <v>25</v>
      </c>
      <c r="E25" t="s">
        <v>509</v>
      </c>
      <c r="F25" t="s">
        <v>25</v>
      </c>
    </row>
    <row r="26" spans="1:6" x14ac:dyDescent="0.3">
      <c r="A26" s="42" t="s">
        <v>56</v>
      </c>
      <c r="B26" s="42" t="s">
        <v>278</v>
      </c>
      <c r="C26" s="99" t="s">
        <v>25</v>
      </c>
      <c r="E26" t="s">
        <v>1417</v>
      </c>
      <c r="F26" t="s">
        <v>25</v>
      </c>
    </row>
    <row r="27" spans="1:6" x14ac:dyDescent="0.3">
      <c r="A27" s="42" t="s">
        <v>58</v>
      </c>
      <c r="B27" s="42" t="s">
        <v>279</v>
      </c>
      <c r="C27" s="99" t="s">
        <v>25</v>
      </c>
      <c r="E27" t="s">
        <v>308</v>
      </c>
      <c r="F27" t="s">
        <v>25</v>
      </c>
    </row>
    <row r="28" spans="1:6" x14ac:dyDescent="0.3">
      <c r="A28" s="42" t="s">
        <v>60</v>
      </c>
      <c r="B28" s="42" t="s">
        <v>280</v>
      </c>
      <c r="C28" s="99" t="s">
        <v>25</v>
      </c>
      <c r="E28" t="s">
        <v>1583</v>
      </c>
      <c r="F28" t="s">
        <v>25</v>
      </c>
    </row>
    <row r="29" spans="1:6" x14ac:dyDescent="0.3">
      <c r="A29" s="42" t="s">
        <v>62</v>
      </c>
      <c r="B29" s="42" t="s">
        <v>295</v>
      </c>
      <c r="C29" s="99" t="s">
        <v>28</v>
      </c>
      <c r="E29" t="s">
        <v>1566</v>
      </c>
      <c r="F29" t="s">
        <v>25</v>
      </c>
    </row>
    <row r="30" spans="1:6" x14ac:dyDescent="0.3">
      <c r="A30" s="42" t="s">
        <v>63</v>
      </c>
      <c r="B30" s="42" t="s">
        <v>357</v>
      </c>
      <c r="C30" s="99" t="s">
        <v>25</v>
      </c>
      <c r="E30" t="s">
        <v>265</v>
      </c>
      <c r="F30" t="s">
        <v>25</v>
      </c>
    </row>
    <row r="31" spans="1:6" x14ac:dyDescent="0.3">
      <c r="A31" s="42" t="s">
        <v>65</v>
      </c>
      <c r="B31" s="42" t="s">
        <v>281</v>
      </c>
      <c r="C31" s="99" t="s">
        <v>25</v>
      </c>
      <c r="E31" t="s">
        <v>299</v>
      </c>
      <c r="F31" t="s">
        <v>25</v>
      </c>
    </row>
    <row r="32" spans="1:6" x14ac:dyDescent="0.3">
      <c r="A32" s="42" t="s">
        <v>67</v>
      </c>
      <c r="B32" s="42" t="s">
        <v>282</v>
      </c>
      <c r="C32" s="99" t="s">
        <v>25</v>
      </c>
      <c r="E32" t="s">
        <v>362</v>
      </c>
      <c r="F32" t="s">
        <v>25</v>
      </c>
    </row>
    <row r="33" spans="1:6" ht="33" x14ac:dyDescent="0.3">
      <c r="A33" s="42" t="s">
        <v>358</v>
      </c>
      <c r="B33" s="42" t="s">
        <v>360</v>
      </c>
      <c r="C33" s="99" t="s">
        <v>25</v>
      </c>
      <c r="E33" t="s">
        <v>393</v>
      </c>
      <c r="F33" t="s">
        <v>28</v>
      </c>
    </row>
    <row r="34" spans="1:6" x14ac:dyDescent="0.3">
      <c r="A34" s="42" t="s">
        <v>73</v>
      </c>
      <c r="B34" s="42" t="s">
        <v>351</v>
      </c>
      <c r="C34" s="99" t="s">
        <v>25</v>
      </c>
      <c r="E34" t="s">
        <v>309</v>
      </c>
      <c r="F34" t="s">
        <v>25</v>
      </c>
    </row>
    <row r="35" spans="1:6" x14ac:dyDescent="0.3">
      <c r="A35" s="42" t="s">
        <v>75</v>
      </c>
      <c r="B35" s="42" t="s">
        <v>361</v>
      </c>
      <c r="C35" s="99" t="s">
        <v>25</v>
      </c>
      <c r="E35" t="s">
        <v>301</v>
      </c>
      <c r="F35" t="s">
        <v>25</v>
      </c>
    </row>
    <row r="36" spans="1:6" x14ac:dyDescent="0.3">
      <c r="A36" s="42" t="s">
        <v>78</v>
      </c>
      <c r="B36" s="42" t="s">
        <v>296</v>
      </c>
      <c r="C36" s="99" t="s">
        <v>28</v>
      </c>
      <c r="E36" t="s">
        <v>1035</v>
      </c>
      <c r="F36" t="s">
        <v>28</v>
      </c>
    </row>
    <row r="37" spans="1:6" x14ac:dyDescent="0.3">
      <c r="A37" s="42" t="s">
        <v>81</v>
      </c>
      <c r="B37" s="42" t="s">
        <v>363</v>
      </c>
      <c r="C37" s="99" t="s">
        <v>25</v>
      </c>
      <c r="E37" t="s">
        <v>296</v>
      </c>
      <c r="F37" t="s">
        <v>28</v>
      </c>
    </row>
    <row r="38" spans="1:6" x14ac:dyDescent="0.3">
      <c r="A38" s="42" t="s">
        <v>83</v>
      </c>
      <c r="B38" s="42" t="s">
        <v>297</v>
      </c>
      <c r="C38" s="99" t="s">
        <v>25</v>
      </c>
      <c r="E38" t="s">
        <v>304</v>
      </c>
      <c r="F38" t="s">
        <v>25</v>
      </c>
    </row>
    <row r="39" spans="1:6" x14ac:dyDescent="0.3">
      <c r="A39" s="42" t="s">
        <v>84</v>
      </c>
      <c r="B39" s="42" t="s">
        <v>298</v>
      </c>
      <c r="C39" s="99" t="s">
        <v>28</v>
      </c>
      <c r="E39" t="s">
        <v>288</v>
      </c>
      <c r="F39" t="s">
        <v>25</v>
      </c>
    </row>
    <row r="40" spans="1:6" x14ac:dyDescent="0.3">
      <c r="A40" s="42" t="s">
        <v>86</v>
      </c>
      <c r="B40" s="42" t="s">
        <v>299</v>
      </c>
      <c r="C40" s="99" t="s">
        <v>25</v>
      </c>
      <c r="E40" t="s">
        <v>1550</v>
      </c>
      <c r="F40" t="s">
        <v>25</v>
      </c>
    </row>
    <row r="41" spans="1:6" x14ac:dyDescent="0.3">
      <c r="A41" s="42" t="s">
        <v>88</v>
      </c>
      <c r="B41" s="42" t="s">
        <v>300</v>
      </c>
      <c r="C41" s="99" t="s">
        <v>25</v>
      </c>
      <c r="E41" t="s">
        <v>1427</v>
      </c>
      <c r="F41" t="s">
        <v>25</v>
      </c>
    </row>
    <row r="42" spans="1:6" x14ac:dyDescent="0.3">
      <c r="A42" s="42" t="s">
        <v>91</v>
      </c>
      <c r="B42" s="42" t="s">
        <v>301</v>
      </c>
      <c r="C42" s="99" t="s">
        <v>25</v>
      </c>
      <c r="E42" t="s">
        <v>345</v>
      </c>
      <c r="F42" t="s">
        <v>25</v>
      </c>
    </row>
    <row r="43" spans="1:6" x14ac:dyDescent="0.3">
      <c r="A43" s="42" t="s">
        <v>93</v>
      </c>
      <c r="B43" s="42" t="s">
        <v>302</v>
      </c>
      <c r="C43" s="99" t="s">
        <v>25</v>
      </c>
      <c r="E43" t="s">
        <v>359</v>
      </c>
      <c r="F43" t="s">
        <v>25</v>
      </c>
    </row>
    <row r="44" spans="1:6" x14ac:dyDescent="0.3">
      <c r="A44" s="42" t="s">
        <v>94</v>
      </c>
      <c r="B44" s="42" t="s">
        <v>365</v>
      </c>
      <c r="C44" s="99" t="s">
        <v>25</v>
      </c>
      <c r="E44" t="s">
        <v>337</v>
      </c>
      <c r="F44" t="s">
        <v>25</v>
      </c>
    </row>
    <row r="45" spans="1:6" x14ac:dyDescent="0.3">
      <c r="A45" s="42" t="s">
        <v>96</v>
      </c>
      <c r="B45" s="42" t="s">
        <v>303</v>
      </c>
      <c r="C45" s="99" t="s">
        <v>25</v>
      </c>
      <c r="E45" t="s">
        <v>386</v>
      </c>
      <c r="F45" t="s">
        <v>25</v>
      </c>
    </row>
    <row r="46" spans="1:6" x14ac:dyDescent="0.3">
      <c r="A46" s="42" t="s">
        <v>98</v>
      </c>
      <c r="B46" s="42" t="s">
        <v>304</v>
      </c>
      <c r="C46" s="99" t="s">
        <v>25</v>
      </c>
      <c r="E46" t="s">
        <v>1431</v>
      </c>
      <c r="F46" t="s">
        <v>25</v>
      </c>
    </row>
    <row r="47" spans="1:6" x14ac:dyDescent="0.3">
      <c r="A47" s="42" t="s">
        <v>99</v>
      </c>
      <c r="B47" s="42" t="s">
        <v>367</v>
      </c>
      <c r="C47" s="99" t="s">
        <v>25</v>
      </c>
      <c r="E47" t="s">
        <v>1552</v>
      </c>
      <c r="F47" t="s">
        <v>25</v>
      </c>
    </row>
    <row r="48" spans="1:6" x14ac:dyDescent="0.3">
      <c r="A48" s="42" t="s">
        <v>100</v>
      </c>
      <c r="B48" s="42" t="s">
        <v>305</v>
      </c>
      <c r="C48" s="99" t="s">
        <v>25</v>
      </c>
      <c r="E48" t="s">
        <v>521</v>
      </c>
      <c r="F48" t="s">
        <v>25</v>
      </c>
    </row>
    <row r="49" spans="1:6" x14ac:dyDescent="0.3">
      <c r="A49" s="42" t="s">
        <v>102</v>
      </c>
      <c r="B49" s="42" t="s">
        <v>306</v>
      </c>
      <c r="C49" s="99" t="s">
        <v>25</v>
      </c>
      <c r="E49" t="s">
        <v>1548</v>
      </c>
      <c r="F49" t="s">
        <v>25</v>
      </c>
    </row>
    <row r="50" spans="1:6" x14ac:dyDescent="0.3">
      <c r="A50" s="42" t="s">
        <v>105</v>
      </c>
      <c r="B50" s="42" t="s">
        <v>307</v>
      </c>
      <c r="C50" s="99" t="s">
        <v>28</v>
      </c>
      <c r="E50" t="s">
        <v>1604</v>
      </c>
      <c r="F50" t="s">
        <v>25</v>
      </c>
    </row>
    <row r="51" spans="1:6" x14ac:dyDescent="0.3">
      <c r="A51" s="42" t="s">
        <v>107</v>
      </c>
      <c r="B51" s="42" t="s">
        <v>377</v>
      </c>
      <c r="C51" s="99" t="s">
        <v>25</v>
      </c>
      <c r="E51" t="s">
        <v>374</v>
      </c>
      <c r="F51" t="s">
        <v>25</v>
      </c>
    </row>
    <row r="52" spans="1:6" x14ac:dyDescent="0.3">
      <c r="A52" s="42" t="s">
        <v>109</v>
      </c>
      <c r="B52" s="42" t="s">
        <v>409</v>
      </c>
      <c r="C52" s="99" t="s">
        <v>25</v>
      </c>
      <c r="E52" t="s">
        <v>1473</v>
      </c>
      <c r="F52" t="s">
        <v>25</v>
      </c>
    </row>
    <row r="53" spans="1:6" x14ac:dyDescent="0.3">
      <c r="A53" s="42" t="s">
        <v>110</v>
      </c>
      <c r="B53" s="42" t="s">
        <v>308</v>
      </c>
      <c r="C53" s="99" t="s">
        <v>25</v>
      </c>
      <c r="E53" t="s">
        <v>274</v>
      </c>
      <c r="F53" t="s">
        <v>25</v>
      </c>
    </row>
    <row r="54" spans="1:6" x14ac:dyDescent="0.3">
      <c r="A54" s="42" t="s">
        <v>112</v>
      </c>
      <c r="B54" s="42" t="s">
        <v>369</v>
      </c>
      <c r="C54" s="99" t="s">
        <v>25</v>
      </c>
      <c r="E54" t="s">
        <v>344</v>
      </c>
      <c r="F54" t="s">
        <v>25</v>
      </c>
    </row>
    <row r="55" spans="1:6" x14ac:dyDescent="0.3">
      <c r="A55" s="42" t="s">
        <v>115</v>
      </c>
      <c r="B55" s="42" t="s">
        <v>371</v>
      </c>
      <c r="C55" s="99" t="s">
        <v>25</v>
      </c>
      <c r="E55" t="s">
        <v>384</v>
      </c>
      <c r="F55" t="s">
        <v>25</v>
      </c>
    </row>
    <row r="56" spans="1:6" x14ac:dyDescent="0.3">
      <c r="A56" s="42" t="s">
        <v>117</v>
      </c>
      <c r="B56" s="42" t="s">
        <v>373</v>
      </c>
      <c r="C56" s="99" t="s">
        <v>25</v>
      </c>
      <c r="E56" t="s">
        <v>445</v>
      </c>
      <c r="F56" t="s">
        <v>25</v>
      </c>
    </row>
    <row r="57" spans="1:6" x14ac:dyDescent="0.3">
      <c r="A57" s="42" t="s">
        <v>119</v>
      </c>
      <c r="B57" s="42" t="s">
        <v>309</v>
      </c>
      <c r="C57" s="99" t="s">
        <v>25</v>
      </c>
      <c r="E57" t="s">
        <v>1592</v>
      </c>
      <c r="F57" t="s">
        <v>25</v>
      </c>
    </row>
    <row r="58" spans="1:6" x14ac:dyDescent="0.3">
      <c r="A58" s="42" t="s">
        <v>121</v>
      </c>
      <c r="B58" s="42" t="s">
        <v>375</v>
      </c>
      <c r="C58" s="99" t="s">
        <v>25</v>
      </c>
      <c r="E58" t="s">
        <v>1396</v>
      </c>
      <c r="F58" t="s">
        <v>25</v>
      </c>
    </row>
    <row r="59" spans="1:6" ht="33" x14ac:dyDescent="0.3">
      <c r="A59" s="42" t="s">
        <v>258</v>
      </c>
      <c r="B59" s="42" t="s">
        <v>377</v>
      </c>
      <c r="C59" s="99" t="s">
        <v>25</v>
      </c>
      <c r="E59" t="s">
        <v>1425</v>
      </c>
      <c r="F59" t="s">
        <v>25</v>
      </c>
    </row>
    <row r="60" spans="1:6" x14ac:dyDescent="0.3">
      <c r="A60" s="42" t="s">
        <v>124</v>
      </c>
      <c r="B60" s="42" t="s">
        <v>379</v>
      </c>
      <c r="C60" s="99" t="s">
        <v>25</v>
      </c>
      <c r="E60" t="s">
        <v>352</v>
      </c>
      <c r="F60" t="s">
        <v>25</v>
      </c>
    </row>
    <row r="61" spans="1:6" x14ac:dyDescent="0.3">
      <c r="A61" s="42" t="s">
        <v>126</v>
      </c>
      <c r="B61" s="42" t="s">
        <v>310</v>
      </c>
      <c r="C61" s="99" t="s">
        <v>25</v>
      </c>
      <c r="E61" t="s">
        <v>276</v>
      </c>
      <c r="F61" t="s">
        <v>25</v>
      </c>
    </row>
    <row r="62" spans="1:6" x14ac:dyDescent="0.3">
      <c r="A62" s="42" t="s">
        <v>128</v>
      </c>
      <c r="B62" s="42" t="s">
        <v>311</v>
      </c>
      <c r="C62" s="99" t="s">
        <v>25</v>
      </c>
      <c r="E62" t="s">
        <v>1423</v>
      </c>
      <c r="F62" t="s">
        <v>25</v>
      </c>
    </row>
    <row r="63" spans="1:6" x14ac:dyDescent="0.3">
      <c r="A63" s="42" t="s">
        <v>130</v>
      </c>
      <c r="B63" s="42" t="s">
        <v>312</v>
      </c>
      <c r="C63" s="99" t="s">
        <v>25</v>
      </c>
      <c r="E63" t="s">
        <v>1416</v>
      </c>
      <c r="F63" t="s">
        <v>25</v>
      </c>
    </row>
    <row r="64" spans="1:6" x14ac:dyDescent="0.3">
      <c r="A64" s="42" t="s">
        <v>131</v>
      </c>
      <c r="B64" s="42" t="s">
        <v>313</v>
      </c>
      <c r="C64" s="99" t="s">
        <v>25</v>
      </c>
      <c r="E64" t="s">
        <v>341</v>
      </c>
      <c r="F64" t="s">
        <v>25</v>
      </c>
    </row>
    <row r="65" spans="1:6" x14ac:dyDescent="0.3">
      <c r="A65" s="42" t="s">
        <v>133</v>
      </c>
      <c r="B65" s="42" t="s">
        <v>314</v>
      </c>
      <c r="C65" s="99" t="s">
        <v>25</v>
      </c>
      <c r="E65" t="s">
        <v>1415</v>
      </c>
      <c r="F65" t="s">
        <v>25</v>
      </c>
    </row>
    <row r="66" spans="1:6" x14ac:dyDescent="0.3">
      <c r="A66" s="42" t="s">
        <v>136</v>
      </c>
      <c r="B66" s="42" t="s">
        <v>315</v>
      </c>
      <c r="C66" s="99" t="s">
        <v>25</v>
      </c>
      <c r="E66" t="s">
        <v>1511</v>
      </c>
      <c r="F66" t="s">
        <v>25</v>
      </c>
    </row>
    <row r="67" spans="1:6" x14ac:dyDescent="0.3">
      <c r="A67" s="42" t="s">
        <v>138</v>
      </c>
      <c r="B67" s="42" t="s">
        <v>381</v>
      </c>
      <c r="C67" s="99" t="s">
        <v>25</v>
      </c>
      <c r="E67" t="s">
        <v>303</v>
      </c>
      <c r="F67" t="s">
        <v>25</v>
      </c>
    </row>
    <row r="68" spans="1:6" x14ac:dyDescent="0.3">
      <c r="A68" s="42" t="s">
        <v>140</v>
      </c>
      <c r="B68" s="42" t="s">
        <v>383</v>
      </c>
      <c r="C68" s="99" t="s">
        <v>25</v>
      </c>
      <c r="E68" t="s">
        <v>1407</v>
      </c>
      <c r="F68" t="s">
        <v>25</v>
      </c>
    </row>
    <row r="69" spans="1:6" x14ac:dyDescent="0.3">
      <c r="A69" s="42" t="s">
        <v>142</v>
      </c>
      <c r="B69" s="42" t="s">
        <v>316</v>
      </c>
      <c r="C69" s="99" t="s">
        <v>25</v>
      </c>
      <c r="E69" t="s">
        <v>1392</v>
      </c>
      <c r="F69" t="s">
        <v>25</v>
      </c>
    </row>
    <row r="70" spans="1:6" x14ac:dyDescent="0.3">
      <c r="A70" s="42" t="s">
        <v>144</v>
      </c>
      <c r="B70" s="42" t="s">
        <v>317</v>
      </c>
      <c r="C70" s="99" t="s">
        <v>25</v>
      </c>
      <c r="E70" t="s">
        <v>1532</v>
      </c>
      <c r="F70" t="s">
        <v>25</v>
      </c>
    </row>
    <row r="71" spans="1:6" x14ac:dyDescent="0.3">
      <c r="A71" s="42" t="s">
        <v>146</v>
      </c>
      <c r="B71" s="42" t="s">
        <v>318</v>
      </c>
      <c r="C71" s="99" t="s">
        <v>28</v>
      </c>
      <c r="E71" t="s">
        <v>1469</v>
      </c>
      <c r="F71" t="s">
        <v>25</v>
      </c>
    </row>
    <row r="72" spans="1:6" x14ac:dyDescent="0.3">
      <c r="A72" s="42" t="s">
        <v>149</v>
      </c>
      <c r="B72" s="42" t="s">
        <v>319</v>
      </c>
      <c r="C72" s="99" t="s">
        <v>25</v>
      </c>
      <c r="E72" t="s">
        <v>1405</v>
      </c>
      <c r="F72" t="s">
        <v>25</v>
      </c>
    </row>
    <row r="73" spans="1:6" x14ac:dyDescent="0.3">
      <c r="A73" s="42" t="s">
        <v>151</v>
      </c>
      <c r="B73" s="42" t="s">
        <v>320</v>
      </c>
      <c r="C73" s="99" t="s">
        <v>25</v>
      </c>
      <c r="E73" t="s">
        <v>1559</v>
      </c>
      <c r="F73" t="s">
        <v>25</v>
      </c>
    </row>
    <row r="74" spans="1:6" x14ac:dyDescent="0.3">
      <c r="A74" s="42" t="s">
        <v>152</v>
      </c>
      <c r="B74" s="42" t="s">
        <v>321</v>
      </c>
      <c r="C74" s="99" t="s">
        <v>28</v>
      </c>
      <c r="E74" t="s">
        <v>1495</v>
      </c>
      <c r="F74" t="s">
        <v>25</v>
      </c>
    </row>
    <row r="75" spans="1:6" x14ac:dyDescent="0.3">
      <c r="A75" s="42" t="s">
        <v>153</v>
      </c>
      <c r="B75" s="42" t="s">
        <v>153</v>
      </c>
      <c r="C75" s="99" t="s">
        <v>25</v>
      </c>
      <c r="E75" t="s">
        <v>543</v>
      </c>
      <c r="F75" t="s">
        <v>25</v>
      </c>
    </row>
    <row r="76" spans="1:6" x14ac:dyDescent="0.3">
      <c r="A76" s="42" t="s">
        <v>155</v>
      </c>
      <c r="B76" s="42" t="s">
        <v>385</v>
      </c>
      <c r="C76" s="99" t="s">
        <v>25</v>
      </c>
      <c r="E76" t="s">
        <v>1506</v>
      </c>
      <c r="F76" t="s">
        <v>25</v>
      </c>
    </row>
    <row r="77" spans="1:6" x14ac:dyDescent="0.3">
      <c r="A77" s="42" t="s">
        <v>158</v>
      </c>
      <c r="B77" s="42" t="s">
        <v>322</v>
      </c>
      <c r="C77" s="99" t="s">
        <v>25</v>
      </c>
      <c r="E77" t="s">
        <v>317</v>
      </c>
      <c r="F77" t="s">
        <v>25</v>
      </c>
    </row>
    <row r="78" spans="1:6" x14ac:dyDescent="0.3">
      <c r="A78" s="42" t="s">
        <v>161</v>
      </c>
      <c r="B78" s="42" t="s">
        <v>323</v>
      </c>
      <c r="C78" s="99" t="s">
        <v>25</v>
      </c>
      <c r="E78" t="s">
        <v>346</v>
      </c>
      <c r="F78" t="s">
        <v>25</v>
      </c>
    </row>
    <row r="79" spans="1:6" x14ac:dyDescent="0.3">
      <c r="A79" s="42" t="s">
        <v>164</v>
      </c>
      <c r="B79" s="42" t="s">
        <v>387</v>
      </c>
      <c r="C79" s="99" t="s">
        <v>25</v>
      </c>
      <c r="E79" t="s">
        <v>1576</v>
      </c>
      <c r="F79" t="s">
        <v>25</v>
      </c>
    </row>
    <row r="80" spans="1:6" x14ac:dyDescent="0.3">
      <c r="A80" s="42" t="s">
        <v>388</v>
      </c>
      <c r="B80" s="42" t="s">
        <v>390</v>
      </c>
      <c r="C80" s="99" t="s">
        <v>28</v>
      </c>
      <c r="E80" t="s">
        <v>271</v>
      </c>
      <c r="F80" t="s">
        <v>25</v>
      </c>
    </row>
    <row r="81" spans="1:6" x14ac:dyDescent="0.3">
      <c r="A81" s="42" t="s">
        <v>172</v>
      </c>
      <c r="B81" s="42" t="s">
        <v>324</v>
      </c>
      <c r="C81" s="99" t="s">
        <v>25</v>
      </c>
      <c r="E81" t="s">
        <v>270</v>
      </c>
      <c r="F81" t="s">
        <v>25</v>
      </c>
    </row>
    <row r="82" spans="1:6" x14ac:dyDescent="0.3">
      <c r="A82" s="42" t="s">
        <v>174</v>
      </c>
      <c r="B82" s="42" t="s">
        <v>325</v>
      </c>
      <c r="C82" s="99" t="s">
        <v>25</v>
      </c>
      <c r="E82" t="s">
        <v>335</v>
      </c>
      <c r="F82" t="s">
        <v>25</v>
      </c>
    </row>
    <row r="83" spans="1:6" x14ac:dyDescent="0.3">
      <c r="A83" s="42" t="s">
        <v>176</v>
      </c>
      <c r="B83" s="42" t="s">
        <v>326</v>
      </c>
      <c r="C83" s="99" t="s">
        <v>25</v>
      </c>
      <c r="E83" t="s">
        <v>300</v>
      </c>
      <c r="F83" t="s">
        <v>25</v>
      </c>
    </row>
    <row r="84" spans="1:6" x14ac:dyDescent="0.3">
      <c r="A84" s="42" t="s">
        <v>259</v>
      </c>
      <c r="B84" s="42" t="s">
        <v>391</v>
      </c>
      <c r="C84" s="99" t="s">
        <v>28</v>
      </c>
      <c r="E84" t="s">
        <v>295</v>
      </c>
      <c r="F84" t="s">
        <v>28</v>
      </c>
    </row>
    <row r="85" spans="1:6" x14ac:dyDescent="0.3">
      <c r="A85" s="42" t="s">
        <v>179</v>
      </c>
      <c r="B85" s="42" t="s">
        <v>327</v>
      </c>
      <c r="C85" s="99" t="s">
        <v>25</v>
      </c>
      <c r="E85" t="s">
        <v>1485</v>
      </c>
      <c r="F85" t="s">
        <v>25</v>
      </c>
    </row>
    <row r="86" spans="1:6" x14ac:dyDescent="0.3">
      <c r="A86" s="42" t="s">
        <v>181</v>
      </c>
      <c r="B86" s="42" t="s">
        <v>328</v>
      </c>
      <c r="C86" s="99" t="s">
        <v>25</v>
      </c>
      <c r="E86" t="s">
        <v>1587</v>
      </c>
      <c r="F86" t="s">
        <v>25</v>
      </c>
    </row>
    <row r="87" spans="1:6" x14ac:dyDescent="0.3">
      <c r="A87" s="42" t="s">
        <v>183</v>
      </c>
      <c r="B87" s="42" t="s">
        <v>329</v>
      </c>
      <c r="C87" s="99" t="s">
        <v>25</v>
      </c>
      <c r="E87" t="s">
        <v>1585</v>
      </c>
      <c r="F87" t="s">
        <v>25</v>
      </c>
    </row>
    <row r="88" spans="1:6" x14ac:dyDescent="0.3">
      <c r="A88" s="42" t="s">
        <v>186</v>
      </c>
      <c r="B88" s="42" t="s">
        <v>330</v>
      </c>
      <c r="C88" s="99" t="s">
        <v>28</v>
      </c>
      <c r="E88" t="s">
        <v>1598</v>
      </c>
      <c r="F88" t="s">
        <v>25</v>
      </c>
    </row>
    <row r="89" spans="1:6" x14ac:dyDescent="0.3">
      <c r="A89" s="42" t="s">
        <v>189</v>
      </c>
      <c r="B89" s="42" t="s">
        <v>331</v>
      </c>
      <c r="C89" s="99" t="s">
        <v>25</v>
      </c>
      <c r="E89" t="s">
        <v>1429</v>
      </c>
      <c r="F89" t="s">
        <v>25</v>
      </c>
    </row>
    <row r="90" spans="1:6" x14ac:dyDescent="0.3">
      <c r="A90" s="42" t="s">
        <v>192</v>
      </c>
      <c r="B90" s="42" t="s">
        <v>332</v>
      </c>
      <c r="C90" s="99" t="s">
        <v>28</v>
      </c>
      <c r="E90" t="s">
        <v>1519</v>
      </c>
      <c r="F90" t="s">
        <v>25</v>
      </c>
    </row>
    <row r="91" spans="1:6" x14ac:dyDescent="0.3">
      <c r="A91" s="42" t="s">
        <v>404</v>
      </c>
      <c r="B91" s="42" t="s">
        <v>403</v>
      </c>
      <c r="C91" s="99" t="s">
        <v>25</v>
      </c>
      <c r="E91" t="s">
        <v>282</v>
      </c>
      <c r="F91" t="s">
        <v>25</v>
      </c>
    </row>
    <row r="92" spans="1:6" x14ac:dyDescent="0.3">
      <c r="A92" s="42" t="s">
        <v>196</v>
      </c>
      <c r="B92" s="42" t="s">
        <v>333</v>
      </c>
      <c r="C92" s="99" t="s">
        <v>25</v>
      </c>
      <c r="E92" t="s">
        <v>329</v>
      </c>
      <c r="F92" t="s">
        <v>25</v>
      </c>
    </row>
    <row r="93" spans="1:6" x14ac:dyDescent="0.3">
      <c r="A93" s="42" t="s">
        <v>198</v>
      </c>
      <c r="B93" s="42" t="s">
        <v>334</v>
      </c>
      <c r="C93" s="99" t="s">
        <v>28</v>
      </c>
      <c r="E93" t="s">
        <v>1367</v>
      </c>
      <c r="F93" t="s">
        <v>25</v>
      </c>
    </row>
    <row r="94" spans="1:6" x14ac:dyDescent="0.3">
      <c r="A94" s="42" t="s">
        <v>200</v>
      </c>
      <c r="B94" s="42" t="s">
        <v>377</v>
      </c>
      <c r="C94" s="99" t="s">
        <v>25</v>
      </c>
      <c r="E94" t="s">
        <v>1471</v>
      </c>
      <c r="F94" t="s">
        <v>25</v>
      </c>
    </row>
    <row r="95" spans="1:6" x14ac:dyDescent="0.3">
      <c r="A95" s="42" t="s">
        <v>202</v>
      </c>
      <c r="B95" s="42" t="s">
        <v>335</v>
      </c>
      <c r="C95" s="99" t="s">
        <v>25</v>
      </c>
      <c r="E95" t="s">
        <v>312</v>
      </c>
      <c r="F95" t="s">
        <v>25</v>
      </c>
    </row>
    <row r="96" spans="1:6" x14ac:dyDescent="0.3">
      <c r="A96" s="42" t="s">
        <v>204</v>
      </c>
      <c r="B96" s="42" t="s">
        <v>336</v>
      </c>
      <c r="C96" s="99" t="s">
        <v>28</v>
      </c>
      <c r="E96" t="s">
        <v>1568</v>
      </c>
      <c r="F96" t="s">
        <v>25</v>
      </c>
    </row>
    <row r="97" spans="1:6" x14ac:dyDescent="0.3">
      <c r="A97" s="42" t="s">
        <v>392</v>
      </c>
      <c r="B97" s="42" t="s">
        <v>394</v>
      </c>
      <c r="C97" s="99" t="s">
        <v>28</v>
      </c>
      <c r="E97" t="s">
        <v>1498</v>
      </c>
      <c r="F97" t="s">
        <v>25</v>
      </c>
    </row>
    <row r="98" spans="1:6" x14ac:dyDescent="0.3">
      <c r="A98" s="42" t="s">
        <v>209</v>
      </c>
      <c r="B98" s="42" t="s">
        <v>271</v>
      </c>
      <c r="C98" s="99" t="s">
        <v>25</v>
      </c>
      <c r="E98" t="s">
        <v>372</v>
      </c>
      <c r="F98" t="s">
        <v>25</v>
      </c>
    </row>
    <row r="99" spans="1:6" x14ac:dyDescent="0.3">
      <c r="A99" s="42" t="s">
        <v>210</v>
      </c>
      <c r="B99" s="42" t="s">
        <v>210</v>
      </c>
      <c r="C99" s="99" t="s">
        <v>25</v>
      </c>
      <c r="E99" t="s">
        <v>1369</v>
      </c>
      <c r="F99" t="s">
        <v>25</v>
      </c>
    </row>
    <row r="100" spans="1:6" x14ac:dyDescent="0.3">
      <c r="A100" s="42" t="s">
        <v>212</v>
      </c>
      <c r="B100" s="42" t="s">
        <v>337</v>
      </c>
      <c r="C100" s="99" t="s">
        <v>25</v>
      </c>
      <c r="E100" t="s">
        <v>266</v>
      </c>
      <c r="F100" t="s">
        <v>25</v>
      </c>
    </row>
    <row r="101" spans="1:6" x14ac:dyDescent="0.3">
      <c r="A101" s="42" t="s">
        <v>216</v>
      </c>
      <c r="B101" s="42" t="s">
        <v>396</v>
      </c>
      <c r="C101" s="99" t="s">
        <v>28</v>
      </c>
      <c r="E101" t="s">
        <v>1504</v>
      </c>
      <c r="F101" t="s">
        <v>25</v>
      </c>
    </row>
    <row r="102" spans="1:6" x14ac:dyDescent="0.3">
      <c r="A102" s="42" t="s">
        <v>218</v>
      </c>
      <c r="B102" s="42" t="s">
        <v>338</v>
      </c>
      <c r="C102" s="99" t="s">
        <v>25</v>
      </c>
      <c r="E102" t="s">
        <v>408</v>
      </c>
      <c r="F102" t="s">
        <v>25</v>
      </c>
    </row>
    <row r="103" spans="1:6" x14ac:dyDescent="0.3">
      <c r="A103" s="42" t="s">
        <v>220</v>
      </c>
      <c r="B103" s="42" t="s">
        <v>398</v>
      </c>
      <c r="C103" s="99" t="s">
        <v>1916</v>
      </c>
      <c r="E103" t="s">
        <v>410</v>
      </c>
      <c r="F103" t="s">
        <v>25</v>
      </c>
    </row>
    <row r="104" spans="1:6" x14ac:dyDescent="0.3">
      <c r="A104" s="42" t="s">
        <v>221</v>
      </c>
      <c r="B104" s="42" t="s">
        <v>339</v>
      </c>
      <c r="C104" s="99" t="s">
        <v>28</v>
      </c>
      <c r="E104" t="s">
        <v>1487</v>
      </c>
      <c r="F104" t="s">
        <v>25</v>
      </c>
    </row>
    <row r="105" spans="1:6" x14ac:dyDescent="0.3">
      <c r="A105" s="42" t="s">
        <v>223</v>
      </c>
      <c r="B105" s="42" t="s">
        <v>340</v>
      </c>
      <c r="C105" s="99" t="s">
        <v>25</v>
      </c>
      <c r="E105" t="s">
        <v>1420</v>
      </c>
      <c r="F105" t="s">
        <v>25</v>
      </c>
    </row>
    <row r="106" spans="1:6" x14ac:dyDescent="0.3">
      <c r="A106" s="42" t="s">
        <v>225</v>
      </c>
      <c r="B106" s="42" t="s">
        <v>341</v>
      </c>
      <c r="C106" s="99" t="s">
        <v>25</v>
      </c>
      <c r="E106" t="s">
        <v>334</v>
      </c>
      <c r="F106" t="s">
        <v>28</v>
      </c>
    </row>
    <row r="107" spans="1:6" x14ac:dyDescent="0.3">
      <c r="A107" s="42" t="s">
        <v>228</v>
      </c>
      <c r="B107" s="42" t="s">
        <v>342</v>
      </c>
      <c r="C107" s="99" t="s">
        <v>25</v>
      </c>
      <c r="E107" t="s">
        <v>535</v>
      </c>
      <c r="F107" t="s">
        <v>28</v>
      </c>
    </row>
    <row r="108" spans="1:6" x14ac:dyDescent="0.3">
      <c r="A108" s="42" t="s">
        <v>231</v>
      </c>
      <c r="B108" s="42" t="s">
        <v>343</v>
      </c>
      <c r="C108" s="99" t="s">
        <v>25</v>
      </c>
      <c r="E108" t="s">
        <v>1398</v>
      </c>
      <c r="F108" t="s">
        <v>25</v>
      </c>
    </row>
    <row r="109" spans="1:6" x14ac:dyDescent="0.3">
      <c r="A109" s="42" t="s">
        <v>399</v>
      </c>
      <c r="B109" s="42" t="s">
        <v>401</v>
      </c>
      <c r="C109" s="99" t="s">
        <v>25</v>
      </c>
      <c r="E109" t="s">
        <v>1502</v>
      </c>
      <c r="F109" t="s">
        <v>28</v>
      </c>
    </row>
    <row r="110" spans="1:6" x14ac:dyDescent="0.3">
      <c r="A110" s="42" t="s">
        <v>236</v>
      </c>
      <c r="B110" s="42" t="s">
        <v>344</v>
      </c>
      <c r="C110" s="99" t="s">
        <v>25</v>
      </c>
      <c r="E110" t="s">
        <v>380</v>
      </c>
      <c r="F110" t="s">
        <v>25</v>
      </c>
    </row>
    <row r="111" spans="1:6" x14ac:dyDescent="0.3">
      <c r="A111" s="42" t="s">
        <v>402</v>
      </c>
      <c r="B111" s="42" t="s">
        <v>403</v>
      </c>
      <c r="C111" s="99" t="s">
        <v>25</v>
      </c>
      <c r="E111" t="s">
        <v>1433</v>
      </c>
      <c r="F111" t="s">
        <v>25</v>
      </c>
    </row>
    <row r="112" spans="1:6" x14ac:dyDescent="0.3">
      <c r="A112" s="42" t="s">
        <v>239</v>
      </c>
      <c r="B112" s="42" t="s">
        <v>345</v>
      </c>
      <c r="C112" s="99" t="s">
        <v>25</v>
      </c>
      <c r="E112" t="s">
        <v>298</v>
      </c>
      <c r="F112" t="s">
        <v>28</v>
      </c>
    </row>
    <row r="113" spans="1:6" ht="33" x14ac:dyDescent="0.3">
      <c r="A113" s="42" t="s">
        <v>244</v>
      </c>
      <c r="B113" s="42" t="s">
        <v>406</v>
      </c>
      <c r="C113" s="99" t="s">
        <v>28</v>
      </c>
      <c r="E113" t="s">
        <v>339</v>
      </c>
      <c r="F113" t="s">
        <v>28</v>
      </c>
    </row>
    <row r="114" spans="1:6" x14ac:dyDescent="0.3">
      <c r="A114" s="42" t="s">
        <v>247</v>
      </c>
      <c r="B114" s="42" t="s">
        <v>346</v>
      </c>
      <c r="C114" s="99" t="s">
        <v>25</v>
      </c>
      <c r="E114" t="s">
        <v>325</v>
      </c>
      <c r="F114" t="s">
        <v>25</v>
      </c>
    </row>
    <row r="115" spans="1:6" x14ac:dyDescent="0.3">
      <c r="A115" s="42" t="s">
        <v>252</v>
      </c>
      <c r="B115" s="42" t="s">
        <v>347</v>
      </c>
      <c r="C115" s="99" t="s">
        <v>25</v>
      </c>
      <c r="E115" t="s">
        <v>1557</v>
      </c>
      <c r="F115" t="s">
        <v>25</v>
      </c>
    </row>
    <row r="116" spans="1:6" x14ac:dyDescent="0.3">
      <c r="A116" s="42" t="s">
        <v>254</v>
      </c>
      <c r="B116" s="42" t="s">
        <v>348</v>
      </c>
      <c r="C116" s="99" t="s">
        <v>28</v>
      </c>
      <c r="E116" t="s">
        <v>1430</v>
      </c>
      <c r="F116" t="s">
        <v>25</v>
      </c>
    </row>
    <row r="117" spans="1:6" x14ac:dyDescent="0.3">
      <c r="A117" s="42" t="s">
        <v>255</v>
      </c>
      <c r="B117" s="42" t="s">
        <v>349</v>
      </c>
      <c r="C117" s="99" t="s">
        <v>25</v>
      </c>
      <c r="E117" t="s">
        <v>1403</v>
      </c>
      <c r="F117" t="s">
        <v>25</v>
      </c>
    </row>
    <row r="118" spans="1:6" x14ac:dyDescent="0.3">
      <c r="A118" s="101" t="s">
        <v>960</v>
      </c>
      <c r="B118" s="101" t="s">
        <v>1365</v>
      </c>
      <c r="C118" s="99" t="s">
        <v>1618</v>
      </c>
      <c r="E118" t="s">
        <v>327</v>
      </c>
      <c r="F118" t="s">
        <v>25</v>
      </c>
    </row>
    <row r="119" spans="1:6" x14ac:dyDescent="0.3">
      <c r="A119" s="101" t="s">
        <v>961</v>
      </c>
      <c r="B119" s="101" t="s">
        <v>1366</v>
      </c>
      <c r="C119" s="99" t="s">
        <v>1346</v>
      </c>
      <c r="E119" t="s">
        <v>1525</v>
      </c>
      <c r="F119" t="s">
        <v>25</v>
      </c>
    </row>
    <row r="120" spans="1:6" x14ac:dyDescent="0.3">
      <c r="A120" s="101" t="s">
        <v>962</v>
      </c>
      <c r="B120" s="101" t="s">
        <v>1368</v>
      </c>
      <c r="C120" s="99" t="s">
        <v>25</v>
      </c>
      <c r="E120" t="s">
        <v>456</v>
      </c>
      <c r="F120" t="s">
        <v>28</v>
      </c>
    </row>
    <row r="121" spans="1:6" x14ac:dyDescent="0.3">
      <c r="A121" s="101" t="s">
        <v>963</v>
      </c>
      <c r="B121" s="101" t="s">
        <v>1370</v>
      </c>
      <c r="C121" s="99" t="s">
        <v>25</v>
      </c>
      <c r="E121" t="s">
        <v>1467</v>
      </c>
      <c r="F121" t="s">
        <v>25</v>
      </c>
    </row>
    <row r="122" spans="1:6" x14ac:dyDescent="0.3">
      <c r="A122" s="101" t="s">
        <v>964</v>
      </c>
      <c r="B122" s="101" t="s">
        <v>1371</v>
      </c>
      <c r="C122" s="99" t="s">
        <v>25</v>
      </c>
      <c r="E122" t="s">
        <v>400</v>
      </c>
      <c r="F122" t="s">
        <v>25</v>
      </c>
    </row>
    <row r="123" spans="1:6" x14ac:dyDescent="0.3">
      <c r="A123" s="101" t="s">
        <v>965</v>
      </c>
      <c r="B123" s="101" t="s">
        <v>1372</v>
      </c>
      <c r="C123" s="99" t="s">
        <v>1346</v>
      </c>
      <c r="E123" t="s">
        <v>267</v>
      </c>
      <c r="F123" t="s">
        <v>25</v>
      </c>
    </row>
    <row r="124" spans="1:6" x14ac:dyDescent="0.3">
      <c r="A124" s="101" t="s">
        <v>428</v>
      </c>
      <c r="B124" s="101" t="s">
        <v>1373</v>
      </c>
      <c r="C124" s="99" t="s">
        <v>25</v>
      </c>
      <c r="E124" t="s">
        <v>285</v>
      </c>
      <c r="F124" t="s">
        <v>28</v>
      </c>
    </row>
    <row r="125" spans="1:6" x14ac:dyDescent="0.3">
      <c r="A125" s="101" t="s">
        <v>966</v>
      </c>
      <c r="B125" s="101" t="s">
        <v>1374</v>
      </c>
      <c r="C125" s="99" t="s">
        <v>1346</v>
      </c>
      <c r="E125" t="s">
        <v>1461</v>
      </c>
      <c r="F125" t="s">
        <v>25</v>
      </c>
    </row>
    <row r="126" spans="1:6" x14ac:dyDescent="0.3">
      <c r="A126" s="101" t="s">
        <v>967</v>
      </c>
      <c r="B126" s="101" t="s">
        <v>1376</v>
      </c>
      <c r="C126" s="99" t="s">
        <v>25</v>
      </c>
      <c r="E126" t="s">
        <v>305</v>
      </c>
      <c r="F126" t="s">
        <v>25</v>
      </c>
    </row>
    <row r="127" spans="1:6" x14ac:dyDescent="0.3">
      <c r="A127" s="101" t="s">
        <v>968</v>
      </c>
      <c r="B127" s="101" t="s">
        <v>1378</v>
      </c>
      <c r="C127" s="99" t="s">
        <v>25</v>
      </c>
      <c r="E127" t="s">
        <v>1527</v>
      </c>
      <c r="F127" t="s">
        <v>28</v>
      </c>
    </row>
    <row r="128" spans="1:6" x14ac:dyDescent="0.3">
      <c r="A128" s="101" t="s">
        <v>1149</v>
      </c>
      <c r="B128" s="101" t="s">
        <v>1380</v>
      </c>
      <c r="C128" s="99" t="s">
        <v>25</v>
      </c>
      <c r="E128" t="s">
        <v>1537</v>
      </c>
      <c r="F128" t="s">
        <v>25</v>
      </c>
    </row>
    <row r="129" spans="1:6" x14ac:dyDescent="0.3">
      <c r="A129" s="101" t="s">
        <v>969</v>
      </c>
      <c r="B129" s="101" t="s">
        <v>1382</v>
      </c>
      <c r="C129" s="99" t="s">
        <v>1346</v>
      </c>
      <c r="E129" t="s">
        <v>397</v>
      </c>
      <c r="F129" t="s">
        <v>28</v>
      </c>
    </row>
    <row r="130" spans="1:6" x14ac:dyDescent="0.3">
      <c r="A130" s="101" t="s">
        <v>970</v>
      </c>
      <c r="B130" s="101" t="s">
        <v>1384</v>
      </c>
      <c r="C130" s="99" t="s">
        <v>25</v>
      </c>
      <c r="E130" t="s">
        <v>323</v>
      </c>
      <c r="F130" t="s">
        <v>25</v>
      </c>
    </row>
    <row r="131" spans="1:6" x14ac:dyDescent="0.3">
      <c r="A131" s="101" t="s">
        <v>971</v>
      </c>
      <c r="B131" s="101" t="s">
        <v>1386</v>
      </c>
      <c r="C131" s="99" t="s">
        <v>25</v>
      </c>
      <c r="E131" t="s">
        <v>1434</v>
      </c>
      <c r="F131" t="s">
        <v>25</v>
      </c>
    </row>
    <row r="132" spans="1:6" x14ac:dyDescent="0.3">
      <c r="A132" s="101" t="s">
        <v>972</v>
      </c>
      <c r="B132" s="101" t="s">
        <v>1388</v>
      </c>
      <c r="C132" s="99" t="s">
        <v>25</v>
      </c>
      <c r="E132" t="s">
        <v>1578</v>
      </c>
      <c r="F132" t="s">
        <v>25</v>
      </c>
    </row>
    <row r="133" spans="1:6" x14ac:dyDescent="0.3">
      <c r="A133" s="101" t="s">
        <v>510</v>
      </c>
      <c r="B133" s="101" t="s">
        <v>1389</v>
      </c>
      <c r="C133" s="99" t="s">
        <v>25</v>
      </c>
      <c r="E133" t="s">
        <v>272</v>
      </c>
      <c r="F133" t="s">
        <v>25</v>
      </c>
    </row>
    <row r="134" spans="1:6" x14ac:dyDescent="0.3">
      <c r="A134" s="101" t="s">
        <v>973</v>
      </c>
      <c r="B134" s="101" t="s">
        <v>1390</v>
      </c>
      <c r="C134" s="99" t="s">
        <v>1135</v>
      </c>
      <c r="E134" t="s">
        <v>210</v>
      </c>
      <c r="F134" t="s">
        <v>25</v>
      </c>
    </row>
    <row r="135" spans="1:6" x14ac:dyDescent="0.3">
      <c r="A135" s="101" t="s">
        <v>975</v>
      </c>
      <c r="B135" s="101" t="s">
        <v>1391</v>
      </c>
      <c r="C135" s="99" t="s">
        <v>1353</v>
      </c>
      <c r="E135" t="s">
        <v>310</v>
      </c>
      <c r="F135" t="s">
        <v>25</v>
      </c>
    </row>
    <row r="136" spans="1:6" x14ac:dyDescent="0.3">
      <c r="A136" s="101" t="s">
        <v>976</v>
      </c>
      <c r="B136" s="101" t="s">
        <v>1393</v>
      </c>
      <c r="C136" s="99" t="s">
        <v>1353</v>
      </c>
      <c r="E136" t="s">
        <v>1383</v>
      </c>
      <c r="F136" t="s">
        <v>25</v>
      </c>
    </row>
    <row r="137" spans="1:6" x14ac:dyDescent="0.3">
      <c r="A137" s="101" t="s">
        <v>977</v>
      </c>
      <c r="B137" s="101" t="s">
        <v>1394</v>
      </c>
      <c r="C137" s="99" t="s">
        <v>1135</v>
      </c>
      <c r="E137" t="s">
        <v>1435</v>
      </c>
      <c r="F137" t="s">
        <v>25</v>
      </c>
    </row>
    <row r="138" spans="1:6" x14ac:dyDescent="0.3">
      <c r="A138" s="101" t="s">
        <v>978</v>
      </c>
      <c r="B138" s="101" t="s">
        <v>1395</v>
      </c>
      <c r="C138" s="99" t="s">
        <v>1353</v>
      </c>
      <c r="E138" t="s">
        <v>1385</v>
      </c>
      <c r="F138" t="s">
        <v>25</v>
      </c>
    </row>
    <row r="139" spans="1:6" x14ac:dyDescent="0.3">
      <c r="A139" s="101" t="s">
        <v>979</v>
      </c>
      <c r="B139" s="101" t="s">
        <v>1397</v>
      </c>
      <c r="C139" s="99" t="s">
        <v>1353</v>
      </c>
      <c r="E139" t="s">
        <v>366</v>
      </c>
      <c r="F139" t="s">
        <v>25</v>
      </c>
    </row>
    <row r="140" spans="1:6" x14ac:dyDescent="0.3">
      <c r="A140" s="101" t="s">
        <v>980</v>
      </c>
      <c r="B140" s="101" t="s">
        <v>1399</v>
      </c>
      <c r="C140" s="99" t="s">
        <v>1353</v>
      </c>
      <c r="E140" t="s">
        <v>1479</v>
      </c>
      <c r="F140" t="s">
        <v>25</v>
      </c>
    </row>
    <row r="141" spans="1:6" x14ac:dyDescent="0.3">
      <c r="A141" s="101" t="s">
        <v>1354</v>
      </c>
      <c r="B141" s="101" t="s">
        <v>1400</v>
      </c>
      <c r="C141" s="99" t="s">
        <v>1135</v>
      </c>
      <c r="E141" t="s">
        <v>1554</v>
      </c>
      <c r="F141" t="s">
        <v>25</v>
      </c>
    </row>
    <row r="142" spans="1:6" x14ac:dyDescent="0.3">
      <c r="A142" s="101" t="s">
        <v>983</v>
      </c>
      <c r="B142" s="101" t="s">
        <v>1402</v>
      </c>
      <c r="C142" s="99" t="s">
        <v>1353</v>
      </c>
      <c r="E142" t="s">
        <v>1437</v>
      </c>
      <c r="F142" t="s">
        <v>25</v>
      </c>
    </row>
    <row r="143" spans="1:6" x14ac:dyDescent="0.3">
      <c r="A143" s="101" t="s">
        <v>984</v>
      </c>
      <c r="B143" s="101" t="s">
        <v>1404</v>
      </c>
      <c r="C143" s="99" t="s">
        <v>1353</v>
      </c>
      <c r="E143" t="s">
        <v>1457</v>
      </c>
      <c r="F143" t="s">
        <v>25</v>
      </c>
    </row>
    <row r="144" spans="1:6" x14ac:dyDescent="0.3">
      <c r="A144" s="101" t="s">
        <v>985</v>
      </c>
      <c r="B144" s="101" t="s">
        <v>1615</v>
      </c>
      <c r="C144" s="99" t="s">
        <v>28</v>
      </c>
      <c r="E144" t="s">
        <v>313</v>
      </c>
      <c r="F144" t="s">
        <v>25</v>
      </c>
    </row>
    <row r="145" spans="1:6" x14ac:dyDescent="0.3">
      <c r="A145" s="101" t="s">
        <v>986</v>
      </c>
      <c r="B145" s="101" t="s">
        <v>1406</v>
      </c>
      <c r="C145" s="99" t="s">
        <v>1353</v>
      </c>
      <c r="E145" t="s">
        <v>1609</v>
      </c>
      <c r="F145" t="s">
        <v>25</v>
      </c>
    </row>
    <row r="146" spans="1:6" x14ac:dyDescent="0.3">
      <c r="A146" s="101" t="s">
        <v>987</v>
      </c>
      <c r="B146" s="101" t="s">
        <v>1408</v>
      </c>
      <c r="C146" s="99" t="s">
        <v>25</v>
      </c>
      <c r="E146" t="s">
        <v>1387</v>
      </c>
      <c r="F146" t="s">
        <v>25</v>
      </c>
    </row>
    <row r="147" spans="1:6" x14ac:dyDescent="0.3">
      <c r="A147" s="101" t="s">
        <v>988</v>
      </c>
      <c r="B147" s="101" t="s">
        <v>1409</v>
      </c>
      <c r="C147" s="99" t="s">
        <v>25</v>
      </c>
      <c r="E147" t="s">
        <v>1509</v>
      </c>
      <c r="F147" t="s">
        <v>25</v>
      </c>
    </row>
    <row r="148" spans="1:6" x14ac:dyDescent="0.3">
      <c r="A148" s="101" t="s">
        <v>989</v>
      </c>
      <c r="B148" s="101" t="s">
        <v>1411</v>
      </c>
      <c r="C148" s="99" t="s">
        <v>25</v>
      </c>
      <c r="E148" t="s">
        <v>1436</v>
      </c>
      <c r="F148" t="s">
        <v>25</v>
      </c>
    </row>
    <row r="149" spans="1:6" x14ac:dyDescent="0.3">
      <c r="A149" s="101" t="s">
        <v>990</v>
      </c>
      <c r="B149" s="101" t="s">
        <v>1412</v>
      </c>
      <c r="C149" s="99" t="s">
        <v>25</v>
      </c>
      <c r="E149" t="s">
        <v>1483</v>
      </c>
      <c r="F149" t="s">
        <v>25</v>
      </c>
    </row>
    <row r="150" spans="1:6" x14ac:dyDescent="0.3">
      <c r="A150" s="101" t="s">
        <v>991</v>
      </c>
      <c r="B150" s="101" t="s">
        <v>1424</v>
      </c>
      <c r="C150" s="99" t="s">
        <v>25</v>
      </c>
      <c r="E150" t="s">
        <v>328</v>
      </c>
      <c r="F150" t="s">
        <v>25</v>
      </c>
    </row>
    <row r="151" spans="1:6" x14ac:dyDescent="0.3">
      <c r="A151" s="101" t="s">
        <v>992</v>
      </c>
      <c r="B151" s="101" t="s">
        <v>1426</v>
      </c>
      <c r="C151" s="99" t="s">
        <v>25</v>
      </c>
      <c r="E151" t="s">
        <v>1606</v>
      </c>
      <c r="F151" t="s">
        <v>25</v>
      </c>
    </row>
    <row r="152" spans="1:6" x14ac:dyDescent="0.3">
      <c r="A152" s="101" t="s">
        <v>993</v>
      </c>
      <c r="B152" s="101" t="s">
        <v>1438</v>
      </c>
      <c r="C152" s="99" t="s">
        <v>25</v>
      </c>
      <c r="E152" t="s">
        <v>350</v>
      </c>
      <c r="F152" t="s">
        <v>25</v>
      </c>
    </row>
    <row r="153" spans="1:6" x14ac:dyDescent="0.3">
      <c r="A153" s="101" t="s">
        <v>994</v>
      </c>
      <c r="B153" s="101" t="s">
        <v>1439</v>
      </c>
      <c r="C153" s="99" t="s">
        <v>28</v>
      </c>
      <c r="E153" t="s">
        <v>1477</v>
      </c>
      <c r="F153" t="s">
        <v>25</v>
      </c>
    </row>
    <row r="154" spans="1:6" x14ac:dyDescent="0.3">
      <c r="A154" s="101" t="s">
        <v>1441</v>
      </c>
      <c r="B154" s="101" t="s">
        <v>1440</v>
      </c>
      <c r="C154" s="99" t="s">
        <v>25</v>
      </c>
      <c r="E154" t="s">
        <v>342</v>
      </c>
      <c r="F154" t="s">
        <v>25</v>
      </c>
    </row>
    <row r="155" spans="1:6" x14ac:dyDescent="0.3">
      <c r="A155" s="101" t="s">
        <v>996</v>
      </c>
      <c r="B155" s="101" t="s">
        <v>1442</v>
      </c>
      <c r="C155" s="99" t="s">
        <v>25</v>
      </c>
      <c r="E155" t="s">
        <v>395</v>
      </c>
      <c r="F155" t="s">
        <v>28</v>
      </c>
    </row>
    <row r="156" spans="1:6" x14ac:dyDescent="0.3">
      <c r="A156" s="101" t="s">
        <v>997</v>
      </c>
      <c r="B156" s="101" t="s">
        <v>1443</v>
      </c>
      <c r="C156" s="99" t="s">
        <v>25</v>
      </c>
      <c r="E156" t="s">
        <v>330</v>
      </c>
      <c r="F156" t="s">
        <v>28</v>
      </c>
    </row>
    <row r="157" spans="1:6" x14ac:dyDescent="0.3">
      <c r="A157" s="101" t="s">
        <v>998</v>
      </c>
      <c r="B157" s="101" t="s">
        <v>1540</v>
      </c>
      <c r="C157" s="99" t="s">
        <v>28</v>
      </c>
      <c r="E157" t="s">
        <v>1447</v>
      </c>
      <c r="F157" t="s">
        <v>25</v>
      </c>
    </row>
    <row r="158" spans="1:6" x14ac:dyDescent="0.3">
      <c r="A158" s="101" t="s">
        <v>999</v>
      </c>
      <c r="B158" s="101" t="s">
        <v>1444</v>
      </c>
      <c r="C158" s="99" t="s">
        <v>1353</v>
      </c>
      <c r="E158" t="s">
        <v>1418</v>
      </c>
      <c r="F158" t="s">
        <v>25</v>
      </c>
    </row>
    <row r="159" spans="1:6" x14ac:dyDescent="0.3">
      <c r="A159" s="101" t="s">
        <v>1000</v>
      </c>
      <c r="B159" s="101" t="s">
        <v>1446</v>
      </c>
      <c r="C159" s="99" t="s">
        <v>1353</v>
      </c>
      <c r="E159" t="s">
        <v>368</v>
      </c>
      <c r="F159" t="s">
        <v>25</v>
      </c>
    </row>
    <row r="160" spans="1:6" x14ac:dyDescent="0.3">
      <c r="A160" s="101" t="s">
        <v>1001</v>
      </c>
      <c r="B160" s="101" t="s">
        <v>1448</v>
      </c>
      <c r="C160" s="99" t="s">
        <v>1353</v>
      </c>
      <c r="E160" t="s">
        <v>1413</v>
      </c>
      <c r="F160" t="s">
        <v>25</v>
      </c>
    </row>
    <row r="161" spans="1:6" x14ac:dyDescent="0.3">
      <c r="A161" s="101" t="s">
        <v>1002</v>
      </c>
      <c r="B161" s="101" t="s">
        <v>1449</v>
      </c>
      <c r="C161" s="99" t="s">
        <v>1353</v>
      </c>
      <c r="E161" t="s">
        <v>273</v>
      </c>
      <c r="F161" t="s">
        <v>25</v>
      </c>
    </row>
    <row r="162" spans="1:6" x14ac:dyDescent="0.3">
      <c r="A162" s="101" t="s">
        <v>1003</v>
      </c>
      <c r="B162" s="101" t="s">
        <v>1450</v>
      </c>
      <c r="C162" s="99" t="s">
        <v>25</v>
      </c>
      <c r="E162" t="s">
        <v>324</v>
      </c>
      <c r="F162" t="s">
        <v>25</v>
      </c>
    </row>
    <row r="163" spans="1:6" x14ac:dyDescent="0.3">
      <c r="A163" s="101" t="s">
        <v>1004</v>
      </c>
      <c r="B163" s="101" t="s">
        <v>1451</v>
      </c>
      <c r="C163" s="99" t="s">
        <v>25</v>
      </c>
      <c r="E163" t="s">
        <v>427</v>
      </c>
      <c r="F163" t="s">
        <v>25</v>
      </c>
    </row>
    <row r="164" spans="1:6" x14ac:dyDescent="0.3">
      <c r="A164" s="101" t="s">
        <v>1005</v>
      </c>
      <c r="B164" s="101" t="s">
        <v>1452</v>
      </c>
      <c r="C164" s="99" t="s">
        <v>25</v>
      </c>
      <c r="E164" t="s">
        <v>268</v>
      </c>
      <c r="F164" t="s">
        <v>25</v>
      </c>
    </row>
    <row r="165" spans="1:6" x14ac:dyDescent="0.3">
      <c r="A165" s="101" t="s">
        <v>1006</v>
      </c>
      <c r="B165" s="101" t="s">
        <v>1453</v>
      </c>
      <c r="C165" s="99" t="s">
        <v>25</v>
      </c>
      <c r="E165" t="s">
        <v>364</v>
      </c>
      <c r="F165" t="s">
        <v>25</v>
      </c>
    </row>
    <row r="166" spans="1:6" x14ac:dyDescent="0.3">
      <c r="A166" s="101" t="s">
        <v>1007</v>
      </c>
      <c r="B166" s="101" t="s">
        <v>1454</v>
      </c>
      <c r="C166" s="99" t="s">
        <v>25</v>
      </c>
      <c r="E166" t="s">
        <v>438</v>
      </c>
      <c r="F166" t="s">
        <v>25</v>
      </c>
    </row>
    <row r="167" spans="1:6" x14ac:dyDescent="0.3">
      <c r="A167" s="101" t="s">
        <v>1008</v>
      </c>
      <c r="B167" s="101" t="s">
        <v>1455</v>
      </c>
      <c r="C167" s="99" t="s">
        <v>25</v>
      </c>
      <c r="E167" t="s">
        <v>277</v>
      </c>
      <c r="F167" t="s">
        <v>25</v>
      </c>
    </row>
    <row r="168" spans="1:6" x14ac:dyDescent="0.3">
      <c r="A168" s="101" t="s">
        <v>1009</v>
      </c>
      <c r="B168" s="101" t="s">
        <v>1456</v>
      </c>
      <c r="C168" s="99" t="s">
        <v>25</v>
      </c>
      <c r="E168" t="s">
        <v>1513</v>
      </c>
      <c r="F168" t="s">
        <v>25</v>
      </c>
    </row>
    <row r="169" spans="1:6" x14ac:dyDescent="0.3">
      <c r="A169" s="101" t="s">
        <v>1010</v>
      </c>
      <c r="B169" s="101" t="s">
        <v>1458</v>
      </c>
      <c r="C169" s="99" t="s">
        <v>25</v>
      </c>
      <c r="E169" t="s">
        <v>347</v>
      </c>
      <c r="F169" t="s">
        <v>25</v>
      </c>
    </row>
    <row r="170" spans="1:6" x14ac:dyDescent="0.3">
      <c r="A170" s="101" t="s">
        <v>1011</v>
      </c>
      <c r="B170" s="101" t="s">
        <v>1459</v>
      </c>
      <c r="C170" s="99" t="s">
        <v>25</v>
      </c>
      <c r="E170" t="s">
        <v>280</v>
      </c>
      <c r="F170" t="s">
        <v>25</v>
      </c>
    </row>
    <row r="171" spans="1:6" x14ac:dyDescent="0.3">
      <c r="A171" s="101" t="s">
        <v>1012</v>
      </c>
      <c r="B171" s="101" t="s">
        <v>1460</v>
      </c>
      <c r="C171" s="99" t="s">
        <v>28</v>
      </c>
      <c r="E171" t="s">
        <v>1419</v>
      </c>
      <c r="F171" t="s">
        <v>25</v>
      </c>
    </row>
    <row r="172" spans="1:6" x14ac:dyDescent="0.3">
      <c r="A172" s="101" t="s">
        <v>1013</v>
      </c>
      <c r="B172" s="101" t="s">
        <v>1462</v>
      </c>
      <c r="C172" s="99" t="s">
        <v>25</v>
      </c>
      <c r="E172" t="s">
        <v>1422</v>
      </c>
      <c r="F172" t="s">
        <v>25</v>
      </c>
    </row>
    <row r="173" spans="1:6" x14ac:dyDescent="0.3">
      <c r="A173" s="101" t="s">
        <v>1014</v>
      </c>
      <c r="B173" s="101" t="s">
        <v>1464</v>
      </c>
      <c r="C173" s="99" t="s">
        <v>25</v>
      </c>
      <c r="E173" t="s">
        <v>514</v>
      </c>
      <c r="F173" t="s">
        <v>25</v>
      </c>
    </row>
    <row r="174" spans="1:6" x14ac:dyDescent="0.3">
      <c r="A174" s="101" t="s">
        <v>1015</v>
      </c>
      <c r="B174" s="101" t="s">
        <v>1466</v>
      </c>
      <c r="C174" s="99" t="s">
        <v>25</v>
      </c>
      <c r="E174" t="s">
        <v>1574</v>
      </c>
      <c r="F174" t="s">
        <v>25</v>
      </c>
    </row>
    <row r="175" spans="1:6" x14ac:dyDescent="0.3">
      <c r="A175" s="101" t="s">
        <v>1016</v>
      </c>
      <c r="B175" s="101" t="s">
        <v>1468</v>
      </c>
      <c r="C175" s="99" t="s">
        <v>25</v>
      </c>
      <c r="E175" t="s">
        <v>320</v>
      </c>
      <c r="F175" t="s">
        <v>25</v>
      </c>
    </row>
    <row r="176" spans="1:6" x14ac:dyDescent="0.3">
      <c r="A176" s="101" t="s">
        <v>1017</v>
      </c>
      <c r="B176" s="101" t="s">
        <v>1413</v>
      </c>
      <c r="C176" s="99" t="s">
        <v>25</v>
      </c>
      <c r="E176" t="s">
        <v>1428</v>
      </c>
      <c r="F176" t="s">
        <v>25</v>
      </c>
    </row>
    <row r="177" spans="1:6" x14ac:dyDescent="0.3">
      <c r="A177" s="101" t="s">
        <v>1018</v>
      </c>
      <c r="B177" s="101" t="s">
        <v>1470</v>
      </c>
      <c r="C177" s="99" t="s">
        <v>25</v>
      </c>
      <c r="E177" t="s">
        <v>1590</v>
      </c>
      <c r="F177" t="s">
        <v>25</v>
      </c>
    </row>
    <row r="178" spans="1:6" x14ac:dyDescent="0.3">
      <c r="A178" s="101" t="s">
        <v>1019</v>
      </c>
      <c r="B178" s="101" t="s">
        <v>1472</v>
      </c>
      <c r="C178" s="99" t="s">
        <v>25</v>
      </c>
      <c r="E178" t="s">
        <v>1546</v>
      </c>
      <c r="F178" t="s">
        <v>25</v>
      </c>
    </row>
    <row r="179" spans="1:6" x14ac:dyDescent="0.3">
      <c r="A179" s="101" t="s">
        <v>1020</v>
      </c>
      <c r="B179" s="101" t="s">
        <v>1474</v>
      </c>
      <c r="C179" s="99" t="s">
        <v>25</v>
      </c>
      <c r="E179" t="s">
        <v>403</v>
      </c>
      <c r="F179" t="s">
        <v>25</v>
      </c>
    </row>
    <row r="180" spans="1:6" x14ac:dyDescent="0.3">
      <c r="A180" s="101" t="s">
        <v>1021</v>
      </c>
      <c r="B180" s="101" t="s">
        <v>1476</v>
      </c>
      <c r="C180" s="99" t="s">
        <v>25</v>
      </c>
      <c r="E180" t="s">
        <v>1475</v>
      </c>
      <c r="F180" t="s">
        <v>25</v>
      </c>
    </row>
    <row r="181" spans="1:6" x14ac:dyDescent="0.3">
      <c r="A181" s="101" t="s">
        <v>1022</v>
      </c>
      <c r="B181" s="101" t="s">
        <v>1478</v>
      </c>
      <c r="C181" s="99" t="s">
        <v>25</v>
      </c>
      <c r="E181" t="s">
        <v>315</v>
      </c>
      <c r="F181" t="s">
        <v>25</v>
      </c>
    </row>
    <row r="182" spans="1:6" x14ac:dyDescent="0.3">
      <c r="A182" s="101" t="s">
        <v>1023</v>
      </c>
      <c r="B182" s="101" t="s">
        <v>1480</v>
      </c>
      <c r="C182" s="99" t="s">
        <v>25</v>
      </c>
      <c r="E182" t="s">
        <v>1530</v>
      </c>
      <c r="F182" t="s">
        <v>25</v>
      </c>
    </row>
    <row r="183" spans="1:6" x14ac:dyDescent="0.3">
      <c r="A183" s="101" t="s">
        <v>1024</v>
      </c>
      <c r="B183" s="101" t="s">
        <v>1482</v>
      </c>
      <c r="C183" s="99" t="s">
        <v>25</v>
      </c>
      <c r="E183" t="s">
        <v>307</v>
      </c>
      <c r="F183" t="s">
        <v>28</v>
      </c>
    </row>
    <row r="184" spans="1:6" x14ac:dyDescent="0.3">
      <c r="A184" s="101" t="s">
        <v>1025</v>
      </c>
      <c r="B184" s="101" t="s">
        <v>1484</v>
      </c>
      <c r="C184" s="99" t="s">
        <v>25</v>
      </c>
      <c r="E184" t="s">
        <v>321</v>
      </c>
      <c r="F184" t="s">
        <v>28</v>
      </c>
    </row>
    <row r="185" spans="1:6" x14ac:dyDescent="0.3">
      <c r="A185" s="101" t="s">
        <v>1026</v>
      </c>
      <c r="B185" s="101" t="s">
        <v>1486</v>
      </c>
      <c r="C185" s="99" t="s">
        <v>25</v>
      </c>
      <c r="E185" t="s">
        <v>340</v>
      </c>
      <c r="F185" t="s">
        <v>25</v>
      </c>
    </row>
    <row r="186" spans="1:6" x14ac:dyDescent="0.3">
      <c r="A186" s="101" t="s">
        <v>1027</v>
      </c>
      <c r="B186" s="101" t="s">
        <v>1488</v>
      </c>
      <c r="C186" s="99" t="s">
        <v>25</v>
      </c>
      <c r="E186" t="s">
        <v>1570</v>
      </c>
      <c r="F186" t="s">
        <v>25</v>
      </c>
    </row>
    <row r="187" spans="1:6" x14ac:dyDescent="0.3">
      <c r="A187" s="101" t="s">
        <v>1028</v>
      </c>
      <c r="B187" s="101" t="s">
        <v>1409</v>
      </c>
      <c r="C187" s="99" t="s">
        <v>25</v>
      </c>
      <c r="E187" t="s">
        <v>405</v>
      </c>
      <c r="F187" t="s">
        <v>28</v>
      </c>
    </row>
    <row r="188" spans="1:6" x14ac:dyDescent="0.3">
      <c r="A188" s="101" t="s">
        <v>1029</v>
      </c>
      <c r="B188" s="101" t="s">
        <v>1490</v>
      </c>
      <c r="C188" s="99" t="s">
        <v>25</v>
      </c>
      <c r="E188" t="s">
        <v>1564</v>
      </c>
      <c r="F188" t="s">
        <v>25</v>
      </c>
    </row>
    <row r="189" spans="1:6" x14ac:dyDescent="0.3">
      <c r="A189" s="101" t="s">
        <v>1030</v>
      </c>
      <c r="B189" s="101" t="s">
        <v>1372</v>
      </c>
      <c r="C189" s="99" t="s">
        <v>28</v>
      </c>
      <c r="E189" t="s">
        <v>336</v>
      </c>
      <c r="F189" t="s">
        <v>28</v>
      </c>
    </row>
    <row r="190" spans="1:6" x14ac:dyDescent="0.3">
      <c r="A190" s="101" t="s">
        <v>1031</v>
      </c>
      <c r="B190" s="101" t="s">
        <v>1491</v>
      </c>
      <c r="C190" s="99" t="s">
        <v>25</v>
      </c>
      <c r="E190" t="s">
        <v>343</v>
      </c>
      <c r="F190" t="s">
        <v>25</v>
      </c>
    </row>
    <row r="191" spans="1:6" x14ac:dyDescent="0.3">
      <c r="A191" s="101" t="s">
        <v>1032</v>
      </c>
      <c r="B191" s="101" t="s">
        <v>1493</v>
      </c>
      <c r="C191" s="99" t="s">
        <v>25</v>
      </c>
      <c r="E191" t="s">
        <v>1581</v>
      </c>
      <c r="F191" t="s">
        <v>25</v>
      </c>
    </row>
    <row r="192" spans="1:6" x14ac:dyDescent="0.3">
      <c r="A192" s="101" t="s">
        <v>1355</v>
      </c>
      <c r="B192" s="101" t="s">
        <v>1414</v>
      </c>
      <c r="C192" s="99" t="s">
        <v>25</v>
      </c>
      <c r="E192" t="s">
        <v>376</v>
      </c>
      <c r="F192" t="s">
        <v>25</v>
      </c>
    </row>
    <row r="193" spans="1:6" x14ac:dyDescent="0.3">
      <c r="A193" s="101" t="s">
        <v>1194</v>
      </c>
      <c r="B193" s="101" t="s">
        <v>1494</v>
      </c>
      <c r="C193" s="99" t="s">
        <v>25</v>
      </c>
      <c r="E193" t="s">
        <v>1534</v>
      </c>
      <c r="F193" t="s">
        <v>28</v>
      </c>
    </row>
    <row r="194" spans="1:6" x14ac:dyDescent="0.3">
      <c r="A194" s="101" t="s">
        <v>1035</v>
      </c>
      <c r="B194" s="101" t="s">
        <v>1035</v>
      </c>
      <c r="C194" s="99" t="s">
        <v>28</v>
      </c>
      <c r="E194" t="s">
        <v>370</v>
      </c>
      <c r="F194" t="s">
        <v>25</v>
      </c>
    </row>
    <row r="195" spans="1:6" x14ac:dyDescent="0.3">
      <c r="A195" s="101" t="s">
        <v>1036</v>
      </c>
      <c r="B195" s="101" t="s">
        <v>1415</v>
      </c>
      <c r="C195" s="99" t="s">
        <v>25</v>
      </c>
      <c r="E195" t="s">
        <v>302</v>
      </c>
      <c r="F195" t="s">
        <v>25</v>
      </c>
    </row>
    <row r="196" spans="1:6" x14ac:dyDescent="0.3">
      <c r="A196" s="101" t="s">
        <v>1037</v>
      </c>
      <c r="B196" s="101" t="s">
        <v>1412</v>
      </c>
      <c r="C196" s="99" t="s">
        <v>25</v>
      </c>
      <c r="E196" t="s">
        <v>318</v>
      </c>
      <c r="F196" t="s">
        <v>28</v>
      </c>
    </row>
    <row r="197" spans="1:6" x14ac:dyDescent="0.3">
      <c r="A197" s="101" t="s">
        <v>1038</v>
      </c>
      <c r="B197" s="101" t="s">
        <v>1416</v>
      </c>
      <c r="C197" s="99" t="s">
        <v>25</v>
      </c>
      <c r="E197" t="s">
        <v>1381</v>
      </c>
      <c r="F197" t="s">
        <v>28</v>
      </c>
    </row>
    <row r="198" spans="1:6" x14ac:dyDescent="0.3">
      <c r="A198" s="101" t="s">
        <v>1039</v>
      </c>
      <c r="B198" s="101" t="s">
        <v>1496</v>
      </c>
      <c r="C198" s="99" t="s">
        <v>25</v>
      </c>
      <c r="E198" t="s">
        <v>348</v>
      </c>
      <c r="F198" t="s">
        <v>28</v>
      </c>
    </row>
    <row r="199" spans="1:6" x14ac:dyDescent="0.3">
      <c r="A199" s="101" t="s">
        <v>1040</v>
      </c>
      <c r="B199" s="101" t="s">
        <v>1497</v>
      </c>
      <c r="C199" s="99" t="s">
        <v>25</v>
      </c>
      <c r="E199" t="s">
        <v>314</v>
      </c>
      <c r="F199" t="s">
        <v>25</v>
      </c>
    </row>
    <row r="200" spans="1:6" x14ac:dyDescent="0.3">
      <c r="A200" s="101" t="s">
        <v>1356</v>
      </c>
      <c r="B200" s="101" t="s">
        <v>521</v>
      </c>
      <c r="C200" s="99" t="s">
        <v>25</v>
      </c>
      <c r="E200" t="s">
        <v>1432</v>
      </c>
      <c r="F200" t="s">
        <v>25</v>
      </c>
    </row>
    <row r="201" spans="1:6" x14ac:dyDescent="0.3">
      <c r="A201" s="101" t="s">
        <v>1357</v>
      </c>
      <c r="B201" s="101" t="s">
        <v>1499</v>
      </c>
      <c r="C201" s="99" t="s">
        <v>25</v>
      </c>
      <c r="E201" t="s">
        <v>333</v>
      </c>
      <c r="F201" t="s">
        <v>25</v>
      </c>
    </row>
    <row r="202" spans="1:6" x14ac:dyDescent="0.3">
      <c r="A202" s="101" t="s">
        <v>1043</v>
      </c>
      <c r="B202" s="101" t="s">
        <v>1500</v>
      </c>
      <c r="C202" s="99" t="s">
        <v>28</v>
      </c>
      <c r="E202" t="s">
        <v>1611</v>
      </c>
      <c r="F202" t="s">
        <v>25</v>
      </c>
    </row>
    <row r="203" spans="1:6" x14ac:dyDescent="0.3">
      <c r="A203" s="101" t="s">
        <v>1044</v>
      </c>
      <c r="B203" s="101" t="s">
        <v>521</v>
      </c>
      <c r="C203" s="99" t="s">
        <v>25</v>
      </c>
      <c r="E203" t="s">
        <v>1375</v>
      </c>
      <c r="F203" t="s">
        <v>25</v>
      </c>
    </row>
    <row r="204" spans="1:6" x14ac:dyDescent="0.3">
      <c r="A204" s="101" t="s">
        <v>1045</v>
      </c>
      <c r="B204" s="101" t="s">
        <v>521</v>
      </c>
      <c r="C204" s="99" t="s">
        <v>25</v>
      </c>
      <c r="E204" t="s">
        <v>442</v>
      </c>
      <c r="F204" t="s">
        <v>25</v>
      </c>
    </row>
    <row r="205" spans="1:6" x14ac:dyDescent="0.3">
      <c r="A205" s="101" t="s">
        <v>1046</v>
      </c>
      <c r="B205" s="101" t="s">
        <v>1501</v>
      </c>
      <c r="C205" s="99" t="s">
        <v>28</v>
      </c>
      <c r="E205" t="s">
        <v>331</v>
      </c>
      <c r="F205" t="s">
        <v>25</v>
      </c>
    </row>
    <row r="206" spans="1:6" x14ac:dyDescent="0.3">
      <c r="A206" s="101" t="s">
        <v>1358</v>
      </c>
      <c r="B206" s="101" t="s">
        <v>376</v>
      </c>
      <c r="C206" s="99" t="s">
        <v>25</v>
      </c>
      <c r="E206" t="s">
        <v>281</v>
      </c>
      <c r="F206" t="s">
        <v>25</v>
      </c>
    </row>
    <row r="207" spans="1:6" x14ac:dyDescent="0.3">
      <c r="A207" s="101" t="s">
        <v>1048</v>
      </c>
      <c r="B207" s="101" t="s">
        <v>1503</v>
      </c>
      <c r="C207" s="99" t="s">
        <v>28</v>
      </c>
      <c r="E207" t="s">
        <v>279</v>
      </c>
      <c r="F207" t="s">
        <v>25</v>
      </c>
    </row>
    <row r="208" spans="1:6" x14ac:dyDescent="0.3">
      <c r="A208" s="101" t="s">
        <v>1049</v>
      </c>
      <c r="B208" s="101" t="s">
        <v>1505</v>
      </c>
      <c r="C208" s="99" t="s">
        <v>25</v>
      </c>
      <c r="E208" t="s">
        <v>354</v>
      </c>
      <c r="F208" t="s">
        <v>25</v>
      </c>
    </row>
    <row r="209" spans="1:6" x14ac:dyDescent="0.3">
      <c r="A209" s="101" t="s">
        <v>1050</v>
      </c>
      <c r="B209" s="101" t="s">
        <v>1507</v>
      </c>
      <c r="C209" s="99" t="s">
        <v>25</v>
      </c>
      <c r="E209" t="s">
        <v>338</v>
      </c>
      <c r="F209" t="s">
        <v>25</v>
      </c>
    </row>
    <row r="210" spans="1:6" x14ac:dyDescent="0.3">
      <c r="A210" s="101" t="s">
        <v>1051</v>
      </c>
      <c r="B210" s="101" t="s">
        <v>1508</v>
      </c>
      <c r="C210" s="99" t="s">
        <v>25</v>
      </c>
      <c r="E210" t="s">
        <v>1410</v>
      </c>
      <c r="F210" t="s">
        <v>25</v>
      </c>
    </row>
    <row r="211" spans="1:6" x14ac:dyDescent="0.3">
      <c r="A211" s="101" t="s">
        <v>1052</v>
      </c>
      <c r="B211" s="101" t="s">
        <v>1417</v>
      </c>
      <c r="C211" s="99" t="s">
        <v>25</v>
      </c>
      <c r="E211" t="s">
        <v>319</v>
      </c>
      <c r="F211" t="s">
        <v>25</v>
      </c>
    </row>
    <row r="212" spans="1:6" x14ac:dyDescent="0.3">
      <c r="A212" s="101" t="s">
        <v>1053</v>
      </c>
      <c r="B212" s="101" t="s">
        <v>1510</v>
      </c>
      <c r="C212" s="99" t="s">
        <v>25</v>
      </c>
      <c r="E212" t="s">
        <v>1377</v>
      </c>
      <c r="F212" t="s">
        <v>25</v>
      </c>
    </row>
    <row r="213" spans="1:6" x14ac:dyDescent="0.3">
      <c r="A213" s="101" t="s">
        <v>1054</v>
      </c>
      <c r="B213" s="101" t="s">
        <v>1512</v>
      </c>
      <c r="C213" s="99" t="s">
        <v>25</v>
      </c>
      <c r="E213" t="s">
        <v>263</v>
      </c>
      <c r="F213" t="s">
        <v>25</v>
      </c>
    </row>
    <row r="214" spans="1:6" x14ac:dyDescent="0.3">
      <c r="A214" s="101" t="s">
        <v>1055</v>
      </c>
      <c r="B214" s="101" t="s">
        <v>1514</v>
      </c>
      <c r="C214" s="99" t="s">
        <v>25</v>
      </c>
      <c r="E214" t="s">
        <v>1492</v>
      </c>
      <c r="F214" t="s">
        <v>25</v>
      </c>
    </row>
    <row r="215" spans="1:6" x14ac:dyDescent="0.3">
      <c r="A215" s="101" t="s">
        <v>544</v>
      </c>
      <c r="B215" s="101" t="s">
        <v>1515</v>
      </c>
      <c r="C215" s="99" t="s">
        <v>25</v>
      </c>
      <c r="E215" t="s">
        <v>1594</v>
      </c>
      <c r="F215" t="s">
        <v>25</v>
      </c>
    </row>
    <row r="216" spans="1:6" x14ac:dyDescent="0.3">
      <c r="A216" s="101" t="s">
        <v>1058</v>
      </c>
      <c r="B216" s="101" t="s">
        <v>1418</v>
      </c>
      <c r="C216" s="99" t="s">
        <v>25</v>
      </c>
      <c r="E216" t="s">
        <v>326</v>
      </c>
      <c r="F216" t="s">
        <v>25</v>
      </c>
    </row>
    <row r="217" spans="1:6" x14ac:dyDescent="0.3">
      <c r="A217" s="101" t="s">
        <v>1059</v>
      </c>
      <c r="B217" s="101" t="s">
        <v>1615</v>
      </c>
      <c r="C217" s="99" t="s">
        <v>1135</v>
      </c>
      <c r="E217" t="s">
        <v>316</v>
      </c>
      <c r="F217" t="s">
        <v>25</v>
      </c>
    </row>
    <row r="218" spans="1:6" x14ac:dyDescent="0.3">
      <c r="A218" s="101" t="s">
        <v>1060</v>
      </c>
      <c r="B218" s="101" t="s">
        <v>1517</v>
      </c>
      <c r="C218" s="99" t="s">
        <v>25</v>
      </c>
      <c r="E218" t="s">
        <v>378</v>
      </c>
      <c r="F218" t="s">
        <v>25</v>
      </c>
    </row>
    <row r="219" spans="1:6" x14ac:dyDescent="0.3">
      <c r="A219" s="101" t="s">
        <v>1061</v>
      </c>
      <c r="B219" s="101" t="s">
        <v>1518</v>
      </c>
      <c r="C219" s="99" t="s">
        <v>28</v>
      </c>
      <c r="E219" t="s">
        <v>1463</v>
      </c>
      <c r="F219" t="s">
        <v>25</v>
      </c>
    </row>
    <row r="220" spans="1:6" x14ac:dyDescent="0.3">
      <c r="A220" s="101" t="s">
        <v>1062</v>
      </c>
      <c r="B220" s="101" t="s">
        <v>1520</v>
      </c>
      <c r="C220" s="99" t="s">
        <v>25</v>
      </c>
      <c r="E220" t="s">
        <v>382</v>
      </c>
      <c r="F220" t="s">
        <v>25</v>
      </c>
    </row>
    <row r="221" spans="1:6" x14ac:dyDescent="0.3">
      <c r="A221" s="101" t="s">
        <v>1063</v>
      </c>
      <c r="B221" s="101" t="s">
        <v>1531</v>
      </c>
      <c r="C221" s="99" t="s">
        <v>25</v>
      </c>
      <c r="E221" t="s">
        <v>411</v>
      </c>
      <c r="F221" t="s">
        <v>25</v>
      </c>
    </row>
    <row r="222" spans="1:6" x14ac:dyDescent="0.3">
      <c r="A222" s="101" t="s">
        <v>1064</v>
      </c>
      <c r="B222" s="101" t="s">
        <v>1522</v>
      </c>
      <c r="C222" s="99" t="s">
        <v>25</v>
      </c>
      <c r="E222" t="s">
        <v>1414</v>
      </c>
      <c r="F222" t="s">
        <v>25</v>
      </c>
    </row>
    <row r="223" spans="1:6" x14ac:dyDescent="0.3">
      <c r="A223" s="101" t="s">
        <v>1065</v>
      </c>
      <c r="B223" s="101" t="s">
        <v>1523</v>
      </c>
      <c r="C223" s="99" t="s">
        <v>28</v>
      </c>
      <c r="E223" t="s">
        <v>322</v>
      </c>
      <c r="F223" t="s">
        <v>25</v>
      </c>
    </row>
    <row r="224" spans="1:6" x14ac:dyDescent="0.3">
      <c r="A224" s="101" t="s">
        <v>1066</v>
      </c>
      <c r="B224" s="101" t="s">
        <v>1524</v>
      </c>
      <c r="C224" s="99" t="s">
        <v>25</v>
      </c>
      <c r="E224" t="s">
        <v>306</v>
      </c>
      <c r="F224" t="s">
        <v>25</v>
      </c>
    </row>
    <row r="225" spans="1:6" x14ac:dyDescent="0.3">
      <c r="A225" s="101" t="s">
        <v>1067</v>
      </c>
      <c r="B225" s="42" t="s">
        <v>341</v>
      </c>
      <c r="C225" s="99" t="s">
        <v>25</v>
      </c>
      <c r="E225" t="s">
        <v>275</v>
      </c>
      <c r="F225" t="s">
        <v>25</v>
      </c>
    </row>
    <row r="226" spans="1:6" x14ac:dyDescent="0.3">
      <c r="A226" s="101" t="s">
        <v>1068</v>
      </c>
      <c r="B226" s="101" t="s">
        <v>376</v>
      </c>
      <c r="C226" s="99" t="s">
        <v>25</v>
      </c>
      <c r="E226" t="s">
        <v>1401</v>
      </c>
      <c r="F226" t="s">
        <v>25</v>
      </c>
    </row>
    <row r="227" spans="1:6" x14ac:dyDescent="0.3">
      <c r="A227" s="101" t="s">
        <v>1069</v>
      </c>
      <c r="B227" s="101" t="s">
        <v>1616</v>
      </c>
      <c r="C227" s="99" t="s">
        <v>25</v>
      </c>
      <c r="E227" t="s">
        <v>1541</v>
      </c>
      <c r="F227" t="s">
        <v>25</v>
      </c>
    </row>
    <row r="228" spans="1:6" x14ac:dyDescent="0.3">
      <c r="A228" s="101" t="s">
        <v>1071</v>
      </c>
      <c r="B228" s="101" t="s">
        <v>1419</v>
      </c>
      <c r="C228" s="99" t="s">
        <v>25</v>
      </c>
      <c r="E228" t="s">
        <v>1629</v>
      </c>
      <c r="F228" t="s">
        <v>28</v>
      </c>
    </row>
    <row r="229" spans="1:6" x14ac:dyDescent="0.3">
      <c r="A229" s="101" t="s">
        <v>1072</v>
      </c>
      <c r="B229" s="101" t="s">
        <v>1526</v>
      </c>
      <c r="C229" s="99" t="s">
        <v>25</v>
      </c>
      <c r="E229" t="s">
        <v>1912</v>
      </c>
      <c r="F229" t="s">
        <v>25</v>
      </c>
    </row>
    <row r="230" spans="1:6" x14ac:dyDescent="0.3">
      <c r="A230" s="101" t="s">
        <v>1075</v>
      </c>
      <c r="B230" s="101" t="s">
        <v>1528</v>
      </c>
      <c r="C230" s="99" t="s">
        <v>28</v>
      </c>
      <c r="E230" t="s">
        <v>486</v>
      </c>
      <c r="F230" t="s">
        <v>28</v>
      </c>
    </row>
    <row r="231" spans="1:6" x14ac:dyDescent="0.3">
      <c r="A231" s="101" t="s">
        <v>1076</v>
      </c>
      <c r="B231" s="101" t="s">
        <v>1529</v>
      </c>
      <c r="C231" s="99" t="s">
        <v>25</v>
      </c>
      <c r="E231" t="s">
        <v>1919</v>
      </c>
      <c r="F231" t="s">
        <v>25</v>
      </c>
    </row>
    <row r="232" spans="1:6" x14ac:dyDescent="0.3">
      <c r="A232" s="101" t="s">
        <v>1077</v>
      </c>
      <c r="B232" s="101" t="s">
        <v>1533</v>
      </c>
      <c r="C232" s="99" t="s">
        <v>25</v>
      </c>
      <c r="E232" t="s">
        <v>1922</v>
      </c>
      <c r="F232" t="s">
        <v>25</v>
      </c>
    </row>
    <row r="233" spans="1:6" x14ac:dyDescent="0.3">
      <c r="A233" s="101" t="s">
        <v>1078</v>
      </c>
      <c r="B233" s="101" t="s">
        <v>368</v>
      </c>
      <c r="C233" s="99" t="s">
        <v>25</v>
      </c>
      <c r="E233" t="s">
        <v>1924</v>
      </c>
      <c r="F233" t="s">
        <v>25</v>
      </c>
    </row>
    <row r="234" spans="1:6" x14ac:dyDescent="0.3">
      <c r="A234" s="101" t="s">
        <v>1079</v>
      </c>
      <c r="B234" s="101" t="s">
        <v>1535</v>
      </c>
      <c r="C234" s="99" t="s">
        <v>28</v>
      </c>
      <c r="E234" t="s">
        <v>1925</v>
      </c>
      <c r="F234" t="s">
        <v>25</v>
      </c>
    </row>
    <row r="235" spans="1:6" x14ac:dyDescent="0.3">
      <c r="A235" s="101" t="s">
        <v>1626</v>
      </c>
      <c r="B235" s="101" t="s">
        <v>1568</v>
      </c>
      <c r="C235" s="99" t="s">
        <v>25</v>
      </c>
      <c r="E235" t="s">
        <v>1926</v>
      </c>
      <c r="F235" t="s">
        <v>25</v>
      </c>
    </row>
    <row r="236" spans="1:6" x14ac:dyDescent="0.3">
      <c r="A236" s="101" t="s">
        <v>1081</v>
      </c>
      <c r="B236" s="101" t="s">
        <v>1538</v>
      </c>
      <c r="C236" s="99" t="s">
        <v>25</v>
      </c>
      <c r="E236" t="s">
        <v>1940</v>
      </c>
      <c r="F236" t="s">
        <v>25</v>
      </c>
    </row>
    <row r="237" spans="1:6" x14ac:dyDescent="0.3">
      <c r="A237" s="101" t="s">
        <v>1082</v>
      </c>
      <c r="B237" s="101" t="s">
        <v>1539</v>
      </c>
      <c r="C237" s="99" t="s">
        <v>25</v>
      </c>
      <c r="E237" t="s">
        <v>1945</v>
      </c>
      <c r="F237" t="s">
        <v>25</v>
      </c>
    </row>
    <row r="238" spans="1:6" x14ac:dyDescent="0.3">
      <c r="A238" s="101" t="s">
        <v>1083</v>
      </c>
      <c r="B238" s="101" t="s">
        <v>1542</v>
      </c>
      <c r="C238" s="99" t="s">
        <v>25</v>
      </c>
      <c r="E238" t="s">
        <v>1927</v>
      </c>
      <c r="F238" t="s">
        <v>25</v>
      </c>
    </row>
    <row r="239" spans="1:6" x14ac:dyDescent="0.3">
      <c r="A239" s="101" t="s">
        <v>1084</v>
      </c>
      <c r="B239" s="101" t="s">
        <v>1543</v>
      </c>
      <c r="C239" s="99" t="s">
        <v>28</v>
      </c>
      <c r="E239" t="s">
        <v>1928</v>
      </c>
      <c r="F239" t="s">
        <v>25</v>
      </c>
    </row>
    <row r="240" spans="1:6" x14ac:dyDescent="0.3">
      <c r="A240" s="101" t="s">
        <v>443</v>
      </c>
      <c r="B240" s="101" t="s">
        <v>1544</v>
      </c>
      <c r="C240" s="99" t="s">
        <v>25</v>
      </c>
      <c r="E240" t="s">
        <v>1929</v>
      </c>
      <c r="F240" t="s">
        <v>25</v>
      </c>
    </row>
    <row r="241" spans="1:6" x14ac:dyDescent="0.3">
      <c r="A241" s="101" t="s">
        <v>1085</v>
      </c>
      <c r="B241" s="42" t="s">
        <v>341</v>
      </c>
      <c r="C241" s="99" t="s">
        <v>25</v>
      </c>
      <c r="E241" t="s">
        <v>1930</v>
      </c>
      <c r="F241" t="s">
        <v>25</v>
      </c>
    </row>
    <row r="242" spans="1:6" x14ac:dyDescent="0.3">
      <c r="A242" s="101" t="s">
        <v>1086</v>
      </c>
      <c r="B242" s="101" t="s">
        <v>1545</v>
      </c>
      <c r="C242" s="99" t="s">
        <v>28</v>
      </c>
      <c r="E242" t="s">
        <v>1954</v>
      </c>
      <c r="F242" t="s">
        <v>28</v>
      </c>
    </row>
    <row r="243" spans="1:6" x14ac:dyDescent="0.3">
      <c r="A243" s="101" t="s">
        <v>1266</v>
      </c>
      <c r="B243" s="101" t="s">
        <v>1547</v>
      </c>
      <c r="C243" s="99" t="s">
        <v>25</v>
      </c>
      <c r="E243" t="s">
        <v>1931</v>
      </c>
      <c r="F243" t="s">
        <v>28</v>
      </c>
    </row>
    <row r="244" spans="1:6" x14ac:dyDescent="0.3">
      <c r="A244" s="101" t="s">
        <v>1267</v>
      </c>
      <c r="B244" s="101" t="s">
        <v>1549</v>
      </c>
      <c r="C244" s="99" t="s">
        <v>25</v>
      </c>
      <c r="E244" t="s">
        <v>1932</v>
      </c>
      <c r="F244" t="s">
        <v>25</v>
      </c>
    </row>
    <row r="245" spans="1:6" x14ac:dyDescent="0.3">
      <c r="A245" s="101" t="s">
        <v>1268</v>
      </c>
      <c r="B245" s="101" t="s">
        <v>1551</v>
      </c>
      <c r="C245" s="99" t="s">
        <v>25</v>
      </c>
      <c r="E245" t="s">
        <v>1933</v>
      </c>
      <c r="F245" t="s">
        <v>25</v>
      </c>
    </row>
    <row r="246" spans="1:6" x14ac:dyDescent="0.3">
      <c r="A246" s="101" t="s">
        <v>1274</v>
      </c>
      <c r="B246" s="101" t="s">
        <v>1553</v>
      </c>
      <c r="C246" s="99" t="s">
        <v>25</v>
      </c>
      <c r="E246" t="s">
        <v>1934</v>
      </c>
      <c r="F246" t="s">
        <v>25</v>
      </c>
    </row>
    <row r="247" spans="1:6" x14ac:dyDescent="0.3">
      <c r="A247" s="101" t="s">
        <v>1087</v>
      </c>
      <c r="B247" s="101" t="s">
        <v>1555</v>
      </c>
      <c r="C247" s="99" t="s">
        <v>25</v>
      </c>
      <c r="E247" t="s">
        <v>1935</v>
      </c>
      <c r="F247" t="s">
        <v>25</v>
      </c>
    </row>
    <row r="248" spans="1:6" x14ac:dyDescent="0.3">
      <c r="A248" s="101" t="s">
        <v>1088</v>
      </c>
      <c r="B248" s="101" t="s">
        <v>376</v>
      </c>
      <c r="C248" s="99" t="s">
        <v>25</v>
      </c>
      <c r="E248" t="s">
        <v>1936</v>
      </c>
      <c r="F248" t="s">
        <v>25</v>
      </c>
    </row>
    <row r="249" spans="1:6" x14ac:dyDescent="0.3">
      <c r="A249" s="101" t="s">
        <v>1089</v>
      </c>
      <c r="B249" s="101" t="s">
        <v>1556</v>
      </c>
      <c r="C249" s="99" t="s">
        <v>25</v>
      </c>
      <c r="E249" t="s">
        <v>1982</v>
      </c>
      <c r="F249" t="s">
        <v>28</v>
      </c>
    </row>
    <row r="250" spans="1:6" x14ac:dyDescent="0.3">
      <c r="A250" s="101" t="s">
        <v>1090</v>
      </c>
      <c r="B250" s="101" t="s">
        <v>1558</v>
      </c>
      <c r="C250" s="99" t="s">
        <v>25</v>
      </c>
      <c r="E250" t="s">
        <v>1985</v>
      </c>
      <c r="F250" t="s">
        <v>28</v>
      </c>
    </row>
    <row r="251" spans="1:6" x14ac:dyDescent="0.3">
      <c r="A251" s="101" t="s">
        <v>1359</v>
      </c>
      <c r="B251" s="101" t="s">
        <v>376</v>
      </c>
      <c r="C251" s="99" t="s">
        <v>25</v>
      </c>
      <c r="E251" t="s">
        <v>1943</v>
      </c>
      <c r="F251" t="s">
        <v>25</v>
      </c>
    </row>
    <row r="252" spans="1:6" x14ac:dyDescent="0.3">
      <c r="A252" s="101" t="s">
        <v>1286</v>
      </c>
      <c r="B252" s="101" t="s">
        <v>1384</v>
      </c>
      <c r="C252" s="99" t="s">
        <v>25</v>
      </c>
      <c r="E252" t="s">
        <v>1987</v>
      </c>
      <c r="F252" t="s">
        <v>25</v>
      </c>
    </row>
    <row r="253" spans="1:6" x14ac:dyDescent="0.3">
      <c r="A253" s="101" t="s">
        <v>422</v>
      </c>
      <c r="B253" s="101" t="s">
        <v>1561</v>
      </c>
      <c r="C253" s="99" t="s">
        <v>25</v>
      </c>
      <c r="E253" t="s">
        <v>1989</v>
      </c>
      <c r="F253" t="s">
        <v>25</v>
      </c>
    </row>
    <row r="254" spans="1:6" x14ac:dyDescent="0.3">
      <c r="A254" s="101" t="s">
        <v>1096</v>
      </c>
      <c r="B254" s="101" t="s">
        <v>1560</v>
      </c>
      <c r="C254" s="99" t="s">
        <v>25</v>
      </c>
      <c r="E254" t="s">
        <v>1944</v>
      </c>
      <c r="F254" t="s">
        <v>25</v>
      </c>
    </row>
    <row r="255" spans="1:6" x14ac:dyDescent="0.3">
      <c r="A255" s="101" t="s">
        <v>1360</v>
      </c>
      <c r="B255" s="101" t="s">
        <v>1614</v>
      </c>
      <c r="C255" s="99" t="s">
        <v>25</v>
      </c>
      <c r="E255" t="s">
        <v>1872</v>
      </c>
      <c r="F255" t="s">
        <v>28</v>
      </c>
    </row>
    <row r="256" spans="1:6" x14ac:dyDescent="0.3">
      <c r="A256" s="101" t="s">
        <v>1098</v>
      </c>
      <c r="B256" s="101" t="s">
        <v>1563</v>
      </c>
      <c r="C256" s="99" t="s">
        <v>25</v>
      </c>
      <c r="E256" t="s">
        <v>1958</v>
      </c>
      <c r="F256" t="s">
        <v>25</v>
      </c>
    </row>
    <row r="257" spans="1:6" x14ac:dyDescent="0.3">
      <c r="A257" s="101" t="s">
        <v>1099</v>
      </c>
      <c r="B257" s="101" t="s">
        <v>1565</v>
      </c>
      <c r="C257" s="99" t="s">
        <v>25</v>
      </c>
      <c r="E257" t="s">
        <v>1995</v>
      </c>
      <c r="F257" t="s">
        <v>25</v>
      </c>
    </row>
    <row r="258" spans="1:6" x14ac:dyDescent="0.3">
      <c r="A258" s="101" t="s">
        <v>1100</v>
      </c>
      <c r="B258" s="101" t="s">
        <v>1567</v>
      </c>
      <c r="C258" s="99" t="s">
        <v>25</v>
      </c>
      <c r="E258" t="s">
        <v>1961</v>
      </c>
      <c r="F258" t="s">
        <v>25</v>
      </c>
    </row>
    <row r="259" spans="1:6" x14ac:dyDescent="0.3">
      <c r="A259" s="101" t="s">
        <v>1101</v>
      </c>
      <c r="B259" s="101" t="s">
        <v>1569</v>
      </c>
      <c r="C259" s="99" t="s">
        <v>25</v>
      </c>
      <c r="E259" t="s">
        <v>1962</v>
      </c>
      <c r="F259" t="s">
        <v>25</v>
      </c>
    </row>
    <row r="260" spans="1:6" x14ac:dyDescent="0.3">
      <c r="A260" s="101" t="s">
        <v>1102</v>
      </c>
      <c r="B260" s="101" t="s">
        <v>1571</v>
      </c>
      <c r="C260" s="99" t="s">
        <v>25</v>
      </c>
      <c r="E260" t="s">
        <v>1963</v>
      </c>
      <c r="F260" t="s">
        <v>25</v>
      </c>
    </row>
    <row r="261" spans="1:6" x14ac:dyDescent="0.3">
      <c r="A261" s="101" t="s">
        <v>1103</v>
      </c>
      <c r="B261" s="101" t="s">
        <v>1572</v>
      </c>
      <c r="C261" s="99" t="s">
        <v>25</v>
      </c>
      <c r="E261" t="s">
        <v>1964</v>
      </c>
      <c r="F261" t="s">
        <v>25</v>
      </c>
    </row>
    <row r="262" spans="1:6" x14ac:dyDescent="0.3">
      <c r="A262" s="101" t="s">
        <v>1104</v>
      </c>
      <c r="B262" s="101" t="s">
        <v>1573</v>
      </c>
      <c r="C262" s="99" t="s">
        <v>28</v>
      </c>
      <c r="E262" t="s">
        <v>1998</v>
      </c>
      <c r="F262" t="s">
        <v>25</v>
      </c>
    </row>
    <row r="263" spans="1:6" x14ac:dyDescent="0.3">
      <c r="A263" s="101" t="s">
        <v>1105</v>
      </c>
      <c r="B263" s="101" t="s">
        <v>1575</v>
      </c>
      <c r="C263" s="99" t="s">
        <v>25</v>
      </c>
      <c r="E263" t="s">
        <v>2000</v>
      </c>
      <c r="F263" t="s">
        <v>25</v>
      </c>
    </row>
    <row r="264" spans="1:6" x14ac:dyDescent="0.3">
      <c r="A264" s="101" t="s">
        <v>1106</v>
      </c>
      <c r="B264" s="101" t="s">
        <v>1420</v>
      </c>
      <c r="C264" s="99" t="s">
        <v>25</v>
      </c>
      <c r="E264" t="s">
        <v>1965</v>
      </c>
      <c r="F264" t="s">
        <v>25</v>
      </c>
    </row>
    <row r="265" spans="1:6" x14ac:dyDescent="0.3">
      <c r="A265" s="101" t="s">
        <v>1107</v>
      </c>
      <c r="B265" s="101" t="s">
        <v>1577</v>
      </c>
      <c r="C265" s="99" t="s">
        <v>25</v>
      </c>
      <c r="E265" t="s">
        <v>1966</v>
      </c>
      <c r="F265" t="s">
        <v>25</v>
      </c>
    </row>
    <row r="266" spans="1:6" x14ac:dyDescent="0.3">
      <c r="A266" s="101" t="s">
        <v>1361</v>
      </c>
      <c r="B266" s="101" t="s">
        <v>1579</v>
      </c>
      <c r="C266" s="99" t="s">
        <v>25</v>
      </c>
      <c r="E266" t="s">
        <v>1967</v>
      </c>
      <c r="F266" t="s">
        <v>25</v>
      </c>
    </row>
    <row r="267" spans="1:6" x14ac:dyDescent="0.3">
      <c r="A267" s="101" t="s">
        <v>1629</v>
      </c>
      <c r="B267" s="101" t="s">
        <v>1629</v>
      </c>
      <c r="C267" s="99" t="s">
        <v>1135</v>
      </c>
      <c r="E267" t="s">
        <v>1968</v>
      </c>
      <c r="F267" t="s">
        <v>25</v>
      </c>
    </row>
    <row r="268" spans="1:6" x14ac:dyDescent="0.3">
      <c r="A268" s="101" t="s">
        <v>1110</v>
      </c>
      <c r="B268" s="101" t="s">
        <v>1582</v>
      </c>
      <c r="C268" s="99" t="s">
        <v>25</v>
      </c>
      <c r="E268" t="s">
        <v>2005</v>
      </c>
      <c r="F268" t="s">
        <v>28</v>
      </c>
    </row>
    <row r="269" spans="1:6" x14ac:dyDescent="0.3">
      <c r="A269" s="101" t="s">
        <v>1111</v>
      </c>
      <c r="B269" s="99" t="s">
        <v>362</v>
      </c>
      <c r="C269" s="99" t="s">
        <v>25</v>
      </c>
      <c r="E269" t="s">
        <v>1969</v>
      </c>
      <c r="F269" t="s">
        <v>28</v>
      </c>
    </row>
    <row r="270" spans="1:6" x14ac:dyDescent="0.3">
      <c r="A270" s="101" t="s">
        <v>1113</v>
      </c>
      <c r="B270" s="101" t="s">
        <v>1584</v>
      </c>
      <c r="C270" s="99" t="s">
        <v>25</v>
      </c>
      <c r="E270" t="s">
        <v>2007</v>
      </c>
      <c r="F270" t="s">
        <v>25</v>
      </c>
    </row>
    <row r="271" spans="1:6" x14ac:dyDescent="0.3">
      <c r="A271" s="101" t="s">
        <v>1114</v>
      </c>
      <c r="B271" s="42" t="s">
        <v>403</v>
      </c>
      <c r="C271" s="99" t="s">
        <v>25</v>
      </c>
      <c r="E271" t="s">
        <v>553</v>
      </c>
      <c r="F271" t="s">
        <v>25</v>
      </c>
    </row>
    <row r="272" spans="1:6" x14ac:dyDescent="0.3">
      <c r="A272" s="101" t="s">
        <v>1362</v>
      </c>
      <c r="B272" s="101" t="s">
        <v>411</v>
      </c>
      <c r="C272" s="99" t="s">
        <v>25</v>
      </c>
      <c r="E272" t="s">
        <v>1970</v>
      </c>
      <c r="F272" t="s">
        <v>25</v>
      </c>
    </row>
    <row r="273" spans="1:6" x14ac:dyDescent="0.3">
      <c r="A273" s="101" t="s">
        <v>1363</v>
      </c>
      <c r="B273" s="101" t="s">
        <v>1586</v>
      </c>
      <c r="C273" s="99" t="s">
        <v>25</v>
      </c>
      <c r="E273" t="s">
        <v>2009</v>
      </c>
      <c r="F273" t="s">
        <v>25</v>
      </c>
    </row>
    <row r="274" spans="1:6" x14ac:dyDescent="0.3">
      <c r="A274" s="101" t="s">
        <v>1117</v>
      </c>
      <c r="B274" s="101" t="s">
        <v>1588</v>
      </c>
      <c r="C274" s="99" t="s">
        <v>25</v>
      </c>
      <c r="E274" t="s">
        <v>1971</v>
      </c>
      <c r="F274" t="s">
        <v>25</v>
      </c>
    </row>
    <row r="275" spans="1:6" x14ac:dyDescent="0.3">
      <c r="A275" s="101" t="s">
        <v>1118</v>
      </c>
      <c r="B275" s="101" t="s">
        <v>1589</v>
      </c>
      <c r="C275" s="99" t="s">
        <v>25</v>
      </c>
      <c r="E275" t="s">
        <v>2012</v>
      </c>
      <c r="F275" t="s">
        <v>25</v>
      </c>
    </row>
    <row r="276" spans="1:6" x14ac:dyDescent="0.3">
      <c r="A276" s="101" t="s">
        <v>1119</v>
      </c>
      <c r="B276" s="101" t="s">
        <v>1591</v>
      </c>
      <c r="C276" s="99" t="s">
        <v>25</v>
      </c>
      <c r="E276" t="s">
        <v>1972</v>
      </c>
      <c r="F276" t="s">
        <v>25</v>
      </c>
    </row>
    <row r="277" spans="1:6" x14ac:dyDescent="0.3">
      <c r="A277" s="101" t="s">
        <v>1120</v>
      </c>
      <c r="B277" s="101" t="s">
        <v>1593</v>
      </c>
      <c r="C277" s="99" t="s">
        <v>25</v>
      </c>
      <c r="E277" t="s">
        <v>1973</v>
      </c>
      <c r="F277" t="s">
        <v>25</v>
      </c>
    </row>
    <row r="278" spans="1:6" x14ac:dyDescent="0.3">
      <c r="A278" s="101" t="s">
        <v>1121</v>
      </c>
      <c r="B278" s="101" t="s">
        <v>1595</v>
      </c>
      <c r="C278" s="99" t="s">
        <v>25</v>
      </c>
      <c r="E278" t="s">
        <v>1974</v>
      </c>
      <c r="F278" t="s">
        <v>25</v>
      </c>
    </row>
    <row r="279" spans="1:6" x14ac:dyDescent="0.3">
      <c r="A279" s="101" t="s">
        <v>1122</v>
      </c>
      <c r="B279" s="101" t="s">
        <v>1597</v>
      </c>
      <c r="C279" s="99" t="s">
        <v>28</v>
      </c>
      <c r="E279" t="s">
        <v>1975</v>
      </c>
      <c r="F279" t="s">
        <v>25</v>
      </c>
    </row>
    <row r="280" spans="1:6" x14ac:dyDescent="0.3">
      <c r="A280" s="101" t="s">
        <v>1364</v>
      </c>
      <c r="B280" s="101" t="s">
        <v>1599</v>
      </c>
      <c r="C280" s="99" t="s">
        <v>25</v>
      </c>
      <c r="E280" t="s">
        <v>1976</v>
      </c>
      <c r="F280" t="s">
        <v>25</v>
      </c>
    </row>
    <row r="281" spans="1:6" x14ac:dyDescent="0.3">
      <c r="A281" s="101" t="s">
        <v>1124</v>
      </c>
      <c r="B281" s="101" t="s">
        <v>1600</v>
      </c>
      <c r="C281" s="99" t="s">
        <v>25</v>
      </c>
      <c r="E281" t="s">
        <v>1977</v>
      </c>
      <c r="F281" t="s">
        <v>25</v>
      </c>
    </row>
    <row r="282" spans="1:6" x14ac:dyDescent="0.3">
      <c r="A282" s="101" t="s">
        <v>1125</v>
      </c>
      <c r="B282" s="101" t="s">
        <v>1601</v>
      </c>
      <c r="C282" s="99" t="s">
        <v>25</v>
      </c>
      <c r="E282" t="s">
        <v>1978</v>
      </c>
      <c r="F282" t="s">
        <v>25</v>
      </c>
    </row>
    <row r="283" spans="1:6" x14ac:dyDescent="0.3">
      <c r="A283" s="101" t="s">
        <v>1631</v>
      </c>
      <c r="B283" s="101" t="s">
        <v>332</v>
      </c>
      <c r="C283" s="99" t="s">
        <v>28</v>
      </c>
      <c r="E283" t="s">
        <v>2014</v>
      </c>
      <c r="F283" t="s">
        <v>25</v>
      </c>
    </row>
    <row r="284" spans="1:6" x14ac:dyDescent="0.3">
      <c r="A284" s="101" t="s">
        <v>1127</v>
      </c>
      <c r="B284" s="101" t="s">
        <v>1605</v>
      </c>
      <c r="C284" s="99" t="s">
        <v>25</v>
      </c>
      <c r="E284" t="s">
        <v>1979</v>
      </c>
      <c r="F284" t="s">
        <v>25</v>
      </c>
    </row>
    <row r="285" spans="1:6" x14ac:dyDescent="0.3">
      <c r="A285" s="101" t="s">
        <v>1128</v>
      </c>
      <c r="B285" s="101" t="s">
        <v>1607</v>
      </c>
      <c r="C285" s="99" t="s">
        <v>25</v>
      </c>
      <c r="E285" t="s">
        <v>2015</v>
      </c>
      <c r="F285" t="s">
        <v>25</v>
      </c>
    </row>
    <row r="286" spans="1:6" x14ac:dyDescent="0.3">
      <c r="A286" s="101" t="s">
        <v>1129</v>
      </c>
      <c r="B286" s="101" t="s">
        <v>1608</v>
      </c>
      <c r="C286" s="99" t="s">
        <v>25</v>
      </c>
      <c r="E286" t="s">
        <v>1980</v>
      </c>
      <c r="F286" t="s">
        <v>25</v>
      </c>
    </row>
    <row r="287" spans="1:6" x14ac:dyDescent="0.3">
      <c r="A287" s="101" t="s">
        <v>1130</v>
      </c>
      <c r="B287" s="101" t="s">
        <v>1610</v>
      </c>
      <c r="C287" s="99" t="s">
        <v>25</v>
      </c>
      <c r="E287" t="s">
        <v>1981</v>
      </c>
      <c r="F287" t="s">
        <v>25</v>
      </c>
    </row>
    <row r="288" spans="1:6" x14ac:dyDescent="0.3">
      <c r="A288" s="101" t="s">
        <v>1131</v>
      </c>
      <c r="B288" s="101" t="s">
        <v>1612</v>
      </c>
      <c r="C288" s="99" t="s">
        <v>25</v>
      </c>
      <c r="E288" t="s">
        <v>1613</v>
      </c>
    </row>
    <row r="289" spans="1:3" x14ac:dyDescent="0.3">
      <c r="A289" s="101" t="s">
        <v>1132</v>
      </c>
      <c r="B289" s="101" t="s">
        <v>1617</v>
      </c>
      <c r="C289" s="99" t="s">
        <v>28</v>
      </c>
    </row>
    <row r="290" spans="1:3" x14ac:dyDescent="0.3">
      <c r="A290" s="88" t="s">
        <v>1842</v>
      </c>
      <c r="B290" s="122" t="s">
        <v>1913</v>
      </c>
      <c r="C290" s="123" t="s">
        <v>1914</v>
      </c>
    </row>
    <row r="291" spans="1:3" x14ac:dyDescent="0.3">
      <c r="A291" s="88" t="s">
        <v>1843</v>
      </c>
      <c r="B291" s="25" t="s">
        <v>1915</v>
      </c>
      <c r="C291" s="98" t="s">
        <v>1916</v>
      </c>
    </row>
    <row r="292" spans="1:3" x14ac:dyDescent="0.3">
      <c r="A292" s="88" t="s">
        <v>1844</v>
      </c>
      <c r="B292" s="25" t="s">
        <v>1917</v>
      </c>
      <c r="C292" s="123" t="s">
        <v>1914</v>
      </c>
    </row>
    <row r="293" spans="1:3" x14ac:dyDescent="0.3">
      <c r="A293" s="88" t="s">
        <v>1845</v>
      </c>
      <c r="B293" s="25" t="s">
        <v>1918</v>
      </c>
      <c r="C293" s="123" t="s">
        <v>1914</v>
      </c>
    </row>
    <row r="294" spans="1:3" x14ac:dyDescent="0.3">
      <c r="A294" s="88" t="s">
        <v>1846</v>
      </c>
      <c r="B294" s="25" t="s">
        <v>1920</v>
      </c>
      <c r="C294" s="98" t="s">
        <v>1921</v>
      </c>
    </row>
    <row r="295" spans="1:3" x14ac:dyDescent="0.3">
      <c r="A295" s="25" t="s">
        <v>1847</v>
      </c>
      <c r="B295" s="25" t="s">
        <v>1923</v>
      </c>
      <c r="C295" s="98" t="s">
        <v>1921</v>
      </c>
    </row>
    <row r="296" spans="1:3" x14ac:dyDescent="0.3">
      <c r="A296" s="25" t="s">
        <v>1848</v>
      </c>
      <c r="B296" s="25" t="s">
        <v>1937</v>
      </c>
      <c r="C296" s="98" t="s">
        <v>1921</v>
      </c>
    </row>
    <row r="297" spans="1:3" x14ac:dyDescent="0.3">
      <c r="A297" s="25" t="s">
        <v>1849</v>
      </c>
      <c r="B297" s="25" t="s">
        <v>1938</v>
      </c>
      <c r="C297" s="98" t="s">
        <v>1921</v>
      </c>
    </row>
    <row r="298" spans="1:3" x14ac:dyDescent="0.3">
      <c r="A298" s="25" t="s">
        <v>1850</v>
      </c>
      <c r="B298" s="42" t="s">
        <v>210</v>
      </c>
      <c r="C298" s="98" t="s">
        <v>1921</v>
      </c>
    </row>
    <row r="299" spans="1:3" x14ac:dyDescent="0.3">
      <c r="A299" s="25" t="s">
        <v>1851</v>
      </c>
      <c r="B299" s="25" t="s">
        <v>1939</v>
      </c>
      <c r="C299" s="98" t="s">
        <v>1921</v>
      </c>
    </row>
    <row r="300" spans="1:3" x14ac:dyDescent="0.3">
      <c r="A300" s="25" t="s">
        <v>1852</v>
      </c>
      <c r="B300" s="25" t="s">
        <v>1941</v>
      </c>
      <c r="C300" s="98" t="s">
        <v>1921</v>
      </c>
    </row>
    <row r="301" spans="1:3" x14ac:dyDescent="0.3">
      <c r="A301" s="25" t="s">
        <v>1942</v>
      </c>
      <c r="B301" s="25" t="s">
        <v>1946</v>
      </c>
      <c r="C301" s="98" t="s">
        <v>1921</v>
      </c>
    </row>
    <row r="302" spans="1:3" x14ac:dyDescent="0.3">
      <c r="A302" s="25" t="s">
        <v>1947</v>
      </c>
      <c r="B302" s="25" t="s">
        <v>1948</v>
      </c>
      <c r="C302" s="98" t="s">
        <v>1921</v>
      </c>
    </row>
    <row r="303" spans="1:3" x14ac:dyDescent="0.3">
      <c r="A303" s="25" t="s">
        <v>1853</v>
      </c>
      <c r="B303" s="25" t="s">
        <v>1949</v>
      </c>
      <c r="C303" s="98" t="s">
        <v>1921</v>
      </c>
    </row>
    <row r="304" spans="1:3" x14ac:dyDescent="0.3">
      <c r="A304" s="25" t="s">
        <v>1854</v>
      </c>
      <c r="B304" s="25" t="s">
        <v>1950</v>
      </c>
      <c r="C304" s="98" t="s">
        <v>1921</v>
      </c>
    </row>
    <row r="305" spans="1:3" x14ac:dyDescent="0.3">
      <c r="A305" s="25" t="s">
        <v>1951</v>
      </c>
      <c r="B305" s="25" t="s">
        <v>1952</v>
      </c>
      <c r="C305" s="98" t="s">
        <v>1921</v>
      </c>
    </row>
    <row r="306" spans="1:3" x14ac:dyDescent="0.3">
      <c r="A306" s="25" t="s">
        <v>1953</v>
      </c>
      <c r="B306" s="25" t="s">
        <v>1955</v>
      </c>
      <c r="C306" s="98" t="s">
        <v>1916</v>
      </c>
    </row>
    <row r="307" spans="1:3" x14ac:dyDescent="0.3">
      <c r="A307" s="25" t="s">
        <v>1956</v>
      </c>
      <c r="B307" s="25" t="s">
        <v>1957</v>
      </c>
      <c r="C307" s="98" t="s">
        <v>1916</v>
      </c>
    </row>
    <row r="308" spans="1:3" x14ac:dyDescent="0.3">
      <c r="A308" s="25" t="s">
        <v>1855</v>
      </c>
      <c r="B308" s="25" t="s">
        <v>1959</v>
      </c>
      <c r="C308" s="98" t="s">
        <v>1921</v>
      </c>
    </row>
    <row r="309" spans="1:3" x14ac:dyDescent="0.3">
      <c r="A309" s="25" t="s">
        <v>1856</v>
      </c>
      <c r="B309" s="25" t="s">
        <v>1933</v>
      </c>
      <c r="C309" s="98" t="s">
        <v>1960</v>
      </c>
    </row>
    <row r="310" spans="1:3" x14ac:dyDescent="0.3">
      <c r="A310" s="25" t="s">
        <v>1857</v>
      </c>
      <c r="B310" s="25" t="s">
        <v>1934</v>
      </c>
      <c r="C310" s="98" t="s">
        <v>1960</v>
      </c>
    </row>
    <row r="311" spans="1:3" x14ac:dyDescent="0.3">
      <c r="A311" s="25" t="s">
        <v>1858</v>
      </c>
      <c r="B311" s="25" t="s">
        <v>1935</v>
      </c>
      <c r="C311" s="98" t="s">
        <v>1960</v>
      </c>
    </row>
    <row r="312" spans="1:3" x14ac:dyDescent="0.3">
      <c r="A312" s="25" t="s">
        <v>1859</v>
      </c>
      <c r="B312" s="25" t="s">
        <v>1936</v>
      </c>
      <c r="C312" s="98" t="s">
        <v>1960</v>
      </c>
    </row>
    <row r="313" spans="1:3" x14ac:dyDescent="0.3">
      <c r="A313" s="25" t="s">
        <v>1860</v>
      </c>
      <c r="B313" s="25" t="s">
        <v>1983</v>
      </c>
      <c r="C313" s="98" t="s">
        <v>1984</v>
      </c>
    </row>
    <row r="314" spans="1:3" x14ac:dyDescent="0.3">
      <c r="A314" s="25" t="s">
        <v>1861</v>
      </c>
      <c r="B314" s="25" t="s">
        <v>1986</v>
      </c>
      <c r="C314" s="98" t="s">
        <v>1916</v>
      </c>
    </row>
    <row r="315" spans="1:3" x14ac:dyDescent="0.3">
      <c r="A315" s="25" t="s">
        <v>1862</v>
      </c>
      <c r="B315" s="25" t="s">
        <v>1943</v>
      </c>
      <c r="C315" s="98" t="s">
        <v>1960</v>
      </c>
    </row>
    <row r="316" spans="1:3" x14ac:dyDescent="0.3">
      <c r="A316" s="25" t="s">
        <v>1863</v>
      </c>
      <c r="B316" s="25" t="s">
        <v>349</v>
      </c>
      <c r="C316" s="98" t="s">
        <v>1960</v>
      </c>
    </row>
    <row r="317" spans="1:3" x14ac:dyDescent="0.3">
      <c r="A317" s="25" t="s">
        <v>1864</v>
      </c>
      <c r="B317" s="25" t="s">
        <v>1988</v>
      </c>
      <c r="C317" s="98" t="s">
        <v>1960</v>
      </c>
    </row>
    <row r="318" spans="1:3" x14ac:dyDescent="0.3">
      <c r="A318" s="25" t="s">
        <v>1865</v>
      </c>
      <c r="B318" s="25" t="s">
        <v>1990</v>
      </c>
      <c r="C318" s="98" t="s">
        <v>1960</v>
      </c>
    </row>
    <row r="319" spans="1:3" x14ac:dyDescent="0.3">
      <c r="A319" s="25" t="s">
        <v>1866</v>
      </c>
      <c r="B319" s="25" t="s">
        <v>1991</v>
      </c>
      <c r="C319" s="98" t="s">
        <v>1916</v>
      </c>
    </row>
    <row r="320" spans="1:3" x14ac:dyDescent="0.3">
      <c r="A320" s="25" t="s">
        <v>1867</v>
      </c>
      <c r="B320" s="25" t="s">
        <v>1992</v>
      </c>
      <c r="C320" s="98" t="s">
        <v>1916</v>
      </c>
    </row>
    <row r="321" spans="1:3" x14ac:dyDescent="0.3">
      <c r="A321" s="25" t="s">
        <v>1868</v>
      </c>
      <c r="B321" s="25" t="s">
        <v>1944</v>
      </c>
      <c r="C321" s="98" t="s">
        <v>1960</v>
      </c>
    </row>
    <row r="322" spans="1:3" x14ac:dyDescent="0.3">
      <c r="A322" s="25" t="s">
        <v>1869</v>
      </c>
      <c r="B322" s="25" t="s">
        <v>1993</v>
      </c>
      <c r="C322" s="98" t="s">
        <v>1960</v>
      </c>
    </row>
    <row r="323" spans="1:3" x14ac:dyDescent="0.3">
      <c r="A323" s="25" t="s">
        <v>1870</v>
      </c>
      <c r="B323" s="25" t="s">
        <v>1583</v>
      </c>
      <c r="C323" s="98" t="s">
        <v>1960</v>
      </c>
    </row>
    <row r="324" spans="1:3" x14ac:dyDescent="0.3">
      <c r="A324" s="25" t="s">
        <v>1871</v>
      </c>
      <c r="B324" s="25" t="s">
        <v>345</v>
      </c>
      <c r="C324" s="98" t="s">
        <v>1960</v>
      </c>
    </row>
    <row r="325" spans="1:3" x14ac:dyDescent="0.3">
      <c r="A325" s="25" t="s">
        <v>1872</v>
      </c>
      <c r="B325" s="25" t="s">
        <v>1872</v>
      </c>
      <c r="C325" s="98" t="s">
        <v>1916</v>
      </c>
    </row>
    <row r="326" spans="1:3" x14ac:dyDescent="0.3">
      <c r="A326" s="25" t="s">
        <v>1873</v>
      </c>
      <c r="B326" s="25" t="s">
        <v>1958</v>
      </c>
      <c r="C326" s="98" t="s">
        <v>1960</v>
      </c>
    </row>
    <row r="327" spans="1:3" x14ac:dyDescent="0.3">
      <c r="A327" s="25" t="s">
        <v>1874</v>
      </c>
      <c r="B327" s="25" t="s">
        <v>1994</v>
      </c>
      <c r="C327" s="98" t="s">
        <v>1916</v>
      </c>
    </row>
    <row r="328" spans="1:3" x14ac:dyDescent="0.3">
      <c r="A328" s="25" t="s">
        <v>1875</v>
      </c>
      <c r="B328" s="25" t="s">
        <v>1993</v>
      </c>
      <c r="C328" s="98" t="s">
        <v>1960</v>
      </c>
    </row>
    <row r="329" spans="1:3" x14ac:dyDescent="0.3">
      <c r="A329" s="25" t="s">
        <v>1876</v>
      </c>
      <c r="B329" s="25" t="s">
        <v>1996</v>
      </c>
      <c r="C329" s="98" t="s">
        <v>1960</v>
      </c>
    </row>
    <row r="330" spans="1:3" x14ac:dyDescent="0.3">
      <c r="A330" s="25" t="s">
        <v>1877</v>
      </c>
      <c r="B330" s="25" t="s">
        <v>1961</v>
      </c>
      <c r="C330" s="98" t="s">
        <v>1960</v>
      </c>
    </row>
    <row r="331" spans="1:3" x14ac:dyDescent="0.3">
      <c r="A331" s="25" t="s">
        <v>1878</v>
      </c>
      <c r="B331" s="25" t="s">
        <v>1962</v>
      </c>
      <c r="C331" s="98" t="s">
        <v>1960</v>
      </c>
    </row>
    <row r="332" spans="1:3" x14ac:dyDescent="0.3">
      <c r="A332" s="25" t="s">
        <v>1879</v>
      </c>
      <c r="B332" s="25" t="s">
        <v>1963</v>
      </c>
      <c r="C332" s="98" t="s">
        <v>1960</v>
      </c>
    </row>
    <row r="333" spans="1:3" x14ac:dyDescent="0.3">
      <c r="A333" s="25" t="s">
        <v>1880</v>
      </c>
      <c r="B333" s="25" t="s">
        <v>1997</v>
      </c>
      <c r="C333" s="98" t="s">
        <v>1916</v>
      </c>
    </row>
    <row r="334" spans="1:3" x14ac:dyDescent="0.3">
      <c r="A334" s="25" t="s">
        <v>1881</v>
      </c>
      <c r="B334" s="25" t="s">
        <v>1964</v>
      </c>
      <c r="C334" s="98" t="s">
        <v>1960</v>
      </c>
    </row>
    <row r="335" spans="1:3" x14ac:dyDescent="0.3">
      <c r="A335" s="25" t="s">
        <v>1882</v>
      </c>
      <c r="B335" s="25" t="s">
        <v>1999</v>
      </c>
      <c r="C335" s="98" t="s">
        <v>1960</v>
      </c>
    </row>
    <row r="336" spans="1:3" x14ac:dyDescent="0.3">
      <c r="A336" s="25" t="s">
        <v>1883</v>
      </c>
      <c r="B336" s="25" t="s">
        <v>2001</v>
      </c>
      <c r="C336" s="98" t="s">
        <v>1960</v>
      </c>
    </row>
    <row r="337" spans="1:3" x14ac:dyDescent="0.3">
      <c r="A337" s="25" t="s">
        <v>1884</v>
      </c>
      <c r="B337" s="25" t="s">
        <v>2002</v>
      </c>
      <c r="C337" s="98" t="s">
        <v>1916</v>
      </c>
    </row>
    <row r="338" spans="1:3" x14ac:dyDescent="0.3">
      <c r="A338" s="25" t="s">
        <v>1885</v>
      </c>
      <c r="B338" s="25" t="s">
        <v>2003</v>
      </c>
      <c r="C338" s="98" t="s">
        <v>1916</v>
      </c>
    </row>
    <row r="339" spans="1:3" x14ac:dyDescent="0.3">
      <c r="A339" s="25" t="s">
        <v>1886</v>
      </c>
      <c r="B339" s="25" t="s">
        <v>2001</v>
      </c>
      <c r="C339" s="98" t="s">
        <v>1960</v>
      </c>
    </row>
    <row r="340" spans="1:3" x14ac:dyDescent="0.3">
      <c r="A340" s="25" t="s">
        <v>502</v>
      </c>
      <c r="B340" s="25" t="s">
        <v>267</v>
      </c>
      <c r="C340" s="98" t="s">
        <v>1960</v>
      </c>
    </row>
    <row r="341" spans="1:3" x14ac:dyDescent="0.3">
      <c r="A341" s="25" t="s">
        <v>1887</v>
      </c>
      <c r="B341" s="25" t="s">
        <v>1965</v>
      </c>
      <c r="C341" s="98" t="s">
        <v>1960</v>
      </c>
    </row>
    <row r="342" spans="1:3" x14ac:dyDescent="0.3">
      <c r="A342" s="25" t="s">
        <v>1888</v>
      </c>
      <c r="B342" s="25" t="s">
        <v>1966</v>
      </c>
      <c r="C342" s="98" t="s">
        <v>1960</v>
      </c>
    </row>
    <row r="343" spans="1:3" x14ac:dyDescent="0.3">
      <c r="A343" s="25" t="s">
        <v>1889</v>
      </c>
      <c r="B343" s="25" t="s">
        <v>1967</v>
      </c>
      <c r="C343" s="98" t="s">
        <v>1960</v>
      </c>
    </row>
    <row r="344" spans="1:3" x14ac:dyDescent="0.3">
      <c r="A344" s="25" t="s">
        <v>1890</v>
      </c>
      <c r="B344" s="25" t="s">
        <v>1968</v>
      </c>
      <c r="C344" s="98" t="s">
        <v>1960</v>
      </c>
    </row>
    <row r="345" spans="1:3" x14ac:dyDescent="0.3">
      <c r="A345" s="25" t="s">
        <v>2004</v>
      </c>
      <c r="B345" s="25" t="s">
        <v>2005</v>
      </c>
      <c r="C345" s="98" t="s">
        <v>2006</v>
      </c>
    </row>
    <row r="346" spans="1:3" x14ac:dyDescent="0.3">
      <c r="A346" s="25" t="s">
        <v>1891</v>
      </c>
      <c r="B346" s="25" t="s">
        <v>1969</v>
      </c>
      <c r="C346" s="98" t="s">
        <v>1916</v>
      </c>
    </row>
    <row r="347" spans="1:3" x14ac:dyDescent="0.3">
      <c r="A347" s="25" t="s">
        <v>1892</v>
      </c>
      <c r="B347" s="25" t="s">
        <v>2008</v>
      </c>
      <c r="C347" s="98" t="s">
        <v>1960</v>
      </c>
    </row>
    <row r="348" spans="1:3" x14ac:dyDescent="0.3">
      <c r="A348" s="25" t="s">
        <v>554</v>
      </c>
      <c r="B348" s="25" t="s">
        <v>553</v>
      </c>
      <c r="C348" s="98" t="s">
        <v>1960</v>
      </c>
    </row>
    <row r="349" spans="1:3" x14ac:dyDescent="0.3">
      <c r="A349" s="25" t="s">
        <v>1893</v>
      </c>
      <c r="B349" s="25" t="s">
        <v>1970</v>
      </c>
      <c r="C349" s="98" t="s">
        <v>1960</v>
      </c>
    </row>
    <row r="350" spans="1:3" x14ac:dyDescent="0.3">
      <c r="A350" s="25" t="s">
        <v>1894</v>
      </c>
      <c r="B350" s="25" t="s">
        <v>2010</v>
      </c>
      <c r="C350" s="98" t="s">
        <v>1960</v>
      </c>
    </row>
    <row r="351" spans="1:3" x14ac:dyDescent="0.3">
      <c r="A351" s="25" t="s">
        <v>1895</v>
      </c>
      <c r="B351" s="25" t="s">
        <v>1971</v>
      </c>
      <c r="C351" s="98" t="s">
        <v>1960</v>
      </c>
    </row>
    <row r="352" spans="1:3" x14ac:dyDescent="0.3">
      <c r="A352" s="25" t="s">
        <v>1896</v>
      </c>
      <c r="B352" s="25" t="s">
        <v>2011</v>
      </c>
      <c r="C352" s="98" t="s">
        <v>1916</v>
      </c>
    </row>
    <row r="353" spans="1:3" x14ac:dyDescent="0.3">
      <c r="A353" s="25" t="s">
        <v>1897</v>
      </c>
      <c r="B353" s="25" t="s">
        <v>2013</v>
      </c>
      <c r="C353" s="98" t="s">
        <v>1960</v>
      </c>
    </row>
    <row r="354" spans="1:3" x14ac:dyDescent="0.3">
      <c r="A354" s="25" t="s">
        <v>1898</v>
      </c>
      <c r="B354" s="25" t="s">
        <v>1972</v>
      </c>
      <c r="C354" s="98" t="s">
        <v>1960</v>
      </c>
    </row>
    <row r="355" spans="1:3" x14ac:dyDescent="0.3">
      <c r="A355" s="25" t="s">
        <v>1899</v>
      </c>
      <c r="B355" s="25" t="s">
        <v>1973</v>
      </c>
      <c r="C355" s="98" t="s">
        <v>1960</v>
      </c>
    </row>
    <row r="356" spans="1:3" x14ac:dyDescent="0.3">
      <c r="A356" s="25" t="s">
        <v>1900</v>
      </c>
      <c r="B356" s="25" t="s">
        <v>1974</v>
      </c>
      <c r="C356" s="98" t="s">
        <v>1960</v>
      </c>
    </row>
    <row r="357" spans="1:3" x14ac:dyDescent="0.3">
      <c r="A357" s="25" t="s">
        <v>1901</v>
      </c>
      <c r="B357" s="25" t="s">
        <v>1975</v>
      </c>
      <c r="C357" s="98" t="s">
        <v>1960</v>
      </c>
    </row>
    <row r="358" spans="1:3" x14ac:dyDescent="0.3">
      <c r="A358" s="25" t="s">
        <v>1902</v>
      </c>
      <c r="B358" s="25" t="s">
        <v>1976</v>
      </c>
      <c r="C358" s="98" t="s">
        <v>1960</v>
      </c>
    </row>
    <row r="359" spans="1:3" x14ac:dyDescent="0.3">
      <c r="A359" s="25" t="s">
        <v>1903</v>
      </c>
      <c r="B359" s="25" t="s">
        <v>1977</v>
      </c>
      <c r="C359" s="98" t="s">
        <v>1960</v>
      </c>
    </row>
    <row r="360" spans="1:3" x14ac:dyDescent="0.3">
      <c r="A360" s="25" t="s">
        <v>1904</v>
      </c>
      <c r="B360" s="25" t="s">
        <v>1978</v>
      </c>
      <c r="C360" s="98" t="s">
        <v>1960</v>
      </c>
    </row>
    <row r="361" spans="1:3" x14ac:dyDescent="0.3">
      <c r="A361" s="25" t="s">
        <v>1905</v>
      </c>
      <c r="B361" s="25" t="s">
        <v>2019</v>
      </c>
      <c r="C361" s="98" t="s">
        <v>1960</v>
      </c>
    </row>
    <row r="362" spans="1:3" x14ac:dyDescent="0.3">
      <c r="A362" s="25" t="s">
        <v>1906</v>
      </c>
      <c r="B362" s="25" t="s">
        <v>1979</v>
      </c>
      <c r="C362" s="98" t="s">
        <v>1960</v>
      </c>
    </row>
    <row r="363" spans="1:3" x14ac:dyDescent="0.3">
      <c r="A363" s="25" t="s">
        <v>1907</v>
      </c>
      <c r="B363" s="25" t="s">
        <v>296</v>
      </c>
      <c r="C363" s="98" t="s">
        <v>1916</v>
      </c>
    </row>
    <row r="364" spans="1:3" x14ac:dyDescent="0.3">
      <c r="A364" s="25" t="s">
        <v>1908</v>
      </c>
      <c r="B364" s="25" t="s">
        <v>2016</v>
      </c>
      <c r="C364" s="98" t="s">
        <v>1960</v>
      </c>
    </row>
    <row r="365" spans="1:3" x14ac:dyDescent="0.3">
      <c r="A365" s="25" t="s">
        <v>1909</v>
      </c>
      <c r="B365" s="25" t="s">
        <v>1980</v>
      </c>
      <c r="C365" s="98" t="s">
        <v>1960</v>
      </c>
    </row>
    <row r="366" spans="1:3" x14ac:dyDescent="0.3">
      <c r="A366" s="25" t="s">
        <v>1910</v>
      </c>
      <c r="B366" s="25" t="s">
        <v>1981</v>
      </c>
      <c r="C366" s="98" t="s">
        <v>1960</v>
      </c>
    </row>
    <row r="367" spans="1:3" x14ac:dyDescent="0.3">
      <c r="A367" s="25" t="s">
        <v>1911</v>
      </c>
      <c r="B367" s="25" t="s">
        <v>2017</v>
      </c>
      <c r="C367" s="98" t="s">
        <v>2018</v>
      </c>
    </row>
  </sheetData>
  <autoFilter ref="A2:C294" xr:uid="{00000000-0009-0000-0000-000007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第一轮集采4+7</vt:lpstr>
      <vt:lpstr>第一轮集采联盟地区</vt:lpstr>
      <vt:lpstr>第二轮集采</vt:lpstr>
      <vt:lpstr>第三批集采 完整</vt:lpstr>
      <vt:lpstr>第三轮集采</vt:lpstr>
      <vt:lpstr>第四轮集采</vt:lpstr>
      <vt:lpstr>规则摘要</vt:lpstr>
      <vt:lpstr>生产企业名称mapping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chencheng</cp:lastModifiedBy>
  <dcterms:created xsi:type="dcterms:W3CDTF">2020-07-21T08:06:48Z</dcterms:created>
  <dcterms:modified xsi:type="dcterms:W3CDTF">2021-02-20T03:05:56Z</dcterms:modified>
</cp:coreProperties>
</file>