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3af6a77d649502/Desktop/gt-virt-data/gt-virt-data-pt-12-2021-u-c-master/01-Excel/Homework/"/>
    </mc:Choice>
  </mc:AlternateContent>
  <xr:revisionPtr revIDLastSave="1097" documentId="6_{45CF39D0-5F96-40C6-9D1B-5EAD1459EC29}" xr6:coauthVersionLast="47" xr6:coauthVersionMax="47" xr10:uidLastSave="{D5131662-7489-493A-A43D-58040C055569}"/>
  <bookViews>
    <workbookView xWindow="-98" yWindow="-98" windowWidth="20715" windowHeight="13276" firstSheet="2" activeTab="5" xr2:uid="{00000000-000D-0000-FFFF-FFFF00000000}"/>
  </bookViews>
  <sheets>
    <sheet name="Kickstarter" sheetId="1" r:id="rId1"/>
    <sheet name="Category Stats" sheetId="3" r:id="rId2"/>
    <sheet name="SubCategory Stats" sheetId="4" r:id="rId3"/>
    <sheet name="Outcomes Based on Launch Date" sheetId="5" r:id="rId4"/>
    <sheet name="Bonus Goal Outcomes" sheetId="6" r:id="rId5"/>
    <sheet name="Bonus Statistical Analysis" sheetId="7" r:id="rId6"/>
  </sheets>
  <definedNames>
    <definedName name="backers">Kickstarter!$L$2:$L$4115</definedName>
    <definedName name="CATSUBCAT">Kickstarter!$N$2:$N$4115</definedName>
    <definedName name="DEADLINE">Kickstarter!$I$2:$I$4115</definedName>
    <definedName name="Failed">'Bonus Statistical Analysis'!$B$2:$B$1531</definedName>
    <definedName name="GOAL">Kickstarter!$D$2:$D$4115</definedName>
    <definedName name="LAUNCH">Kickstarter!$J$2:$J$4115</definedName>
    <definedName name="Pledged">Kickstarter!$E$2:$E$4115</definedName>
    <definedName name="STATE">Kickstarter!$F$2:$F$4115</definedName>
    <definedName name="Successful">'Bonus Statistical Analysis'!$A$2:$A$2186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1" i="7" l="1"/>
  <c r="G21" i="7"/>
  <c r="H19" i="7"/>
  <c r="H18" i="7"/>
  <c r="G19" i="7"/>
  <c r="G18" i="7"/>
  <c r="H16" i="7"/>
  <c r="G16" i="7"/>
  <c r="H15" i="7"/>
  <c r="H14" i="7"/>
  <c r="G15" i="7"/>
  <c r="G14" i="7"/>
  <c r="G11" i="7"/>
  <c r="H12" i="7"/>
  <c r="H11" i="7"/>
  <c r="H10" i="7"/>
  <c r="H9" i="7"/>
  <c r="H8" i="7"/>
  <c r="G12" i="7"/>
  <c r="G10" i="7"/>
  <c r="G9" i="7"/>
  <c r="G8" i="7"/>
  <c r="H7" i="7"/>
  <c r="G7" i="7"/>
  <c r="B2" i="7" a="1"/>
  <c r="B2" i="7" s="1"/>
  <c r="A2" i="7" a="1"/>
  <c r="A2" i="7" s="1"/>
  <c r="P2" i="1" a="1"/>
  <c r="P2" i="1" s="1"/>
  <c r="R2" i="1" a="1"/>
  <c r="R2" i="1" s="1"/>
  <c r="Q2" i="1" a="1"/>
  <c r="Q2" i="1" s="1"/>
  <c r="B2" i="6"/>
  <c r="G13" i="6"/>
  <c r="H13" i="6"/>
  <c r="F13" i="6"/>
  <c r="G12" i="6"/>
  <c r="H12" i="6"/>
  <c r="F12" i="6"/>
  <c r="G11" i="6"/>
  <c r="H11" i="6"/>
  <c r="F11" i="6"/>
  <c r="G10" i="6"/>
  <c r="H10" i="6"/>
  <c r="F10" i="6"/>
  <c r="G9" i="6"/>
  <c r="H9" i="6"/>
  <c r="F9" i="6"/>
  <c r="G8" i="6"/>
  <c r="H8" i="6"/>
  <c r="F8" i="6"/>
  <c r="G7" i="6"/>
  <c r="H7" i="6"/>
  <c r="F7" i="6"/>
  <c r="G6" i="6"/>
  <c r="H6" i="6"/>
  <c r="F6" i="6"/>
  <c r="G5" i="6"/>
  <c r="H5" i="6"/>
  <c r="F5" i="6"/>
  <c r="G4" i="6"/>
  <c r="H4" i="6"/>
  <c r="F4" i="6"/>
  <c r="G3" i="6"/>
  <c r="H3" i="6"/>
  <c r="F3" i="6"/>
  <c r="O2" i="1" a="1"/>
  <c r="O2" i="1" s="1"/>
  <c r="E13" i="6"/>
  <c r="E12" i="6"/>
  <c r="E11" i="6"/>
  <c r="E10" i="6"/>
  <c r="E9" i="6"/>
  <c r="E8" i="6"/>
  <c r="E7" i="6"/>
  <c r="E6" i="6"/>
  <c r="E5" i="6"/>
  <c r="E4" i="6"/>
  <c r="E3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B6" i="6"/>
  <c r="C5" i="6"/>
  <c r="C4" i="6"/>
  <c r="C3" i="6"/>
  <c r="B3" i="6"/>
  <c r="C2" i="6"/>
  <c r="B12" i="6"/>
  <c r="B11" i="6"/>
  <c r="B10" i="6"/>
  <c r="B9" i="6"/>
  <c r="B8" i="6"/>
  <c r="B7" i="6"/>
  <c r="B5" i="6"/>
  <c r="B4" i="6"/>
  <c r="B13" i="6"/>
  <c r="E2" i="6" l="1"/>
  <c r="T2" i="1" a="1"/>
  <c r="T2" i="1" s="1"/>
  <c r="S2" i="1" a="1"/>
  <c r="S2" i="1" s="1"/>
  <c r="G2" i="6" l="1"/>
  <c r="H2" i="6"/>
  <c r="F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<sst xmlns="http://schemas.openxmlformats.org/spreadsheetml/2006/main" count="24833" uniqueCount="8411">
  <si>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</si>
  <si>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</si>
  <si>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</si>
  <si>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</si>
  <si>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</si>
  <si>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</si>
  <si>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</si>
  <si>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</si>
  <si>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</si>
  <si>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</si>
  <si>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</si>
  <si>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</si>
  <si>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</si>
  <si>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</si>
  <si>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</si>
  <si>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</si>
  <si>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</si>
  <si>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</si>
  <si>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</si>
  <si>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</si>
  <si>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</si>
  <si>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</si>
  <si>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</si>
  <si>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</si>
  <si>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</si>
  <si>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</si>
  <si>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</si>
  <si>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</si>
  <si>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</si>
  <si>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</si>
  <si>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</si>
  <si>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</si>
  <si>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</si>
  <si>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</si>
  <si>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</si>
  <si>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</si>
  <si>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</si>
  <si>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</si>
  <si>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</si>
  <si>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</si>
  <si>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</si>
  <si>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</si>
  <si>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</si>
  <si>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</si>
  <si>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</si>
  <si>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</si>
  <si>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</si>
  <si>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</si>
  <si>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</si>
  <si>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</si>
  <si>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</si>
  <si>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</si>
  <si>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</si>
  <si>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</si>
  <si>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</si>
  <si>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</si>
  <si>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</si>
  <si>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</si>
  <si>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</si>
  <si>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</si>
  <si>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</si>
  <si>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</si>
  <si>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</si>
  <si>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</si>
  <si>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</si>
  <si>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</si>
  <si>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</si>
  <si>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</si>
  <si>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</si>
  <si>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</si>
  <si>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</si>
  <si>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</si>
  <si>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</si>
  <si>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</si>
  <si>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</si>
  <si>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</si>
  <si>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</si>
  <si>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</si>
  <si>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</si>
  <si>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</si>
  <si>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</si>
  <si>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</si>
  <si>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</si>
  <si>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</si>
  <si>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</si>
  <si>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</si>
  <si>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</si>
  <si>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</si>
  <si>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</si>
  <si>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</si>
  <si>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</si>
  <si>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</si>
  <si>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</si>
  <si>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</si>
  <si>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</si>
  <si>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</si>
  <si>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</si>
  <si>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</si>
  <si>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</si>
  <si>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</si>
  <si>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</si>
  <si>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</si>
  <si>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</si>
  <si>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</si>
  <si>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</si>
  <si>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</si>
  <si>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</si>
  <si>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</si>
  <si>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</si>
  <si>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</si>
  <si>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</si>
  <si>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</si>
  <si>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</si>
  <si>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</si>
  <si>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</si>
  <si>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</si>
  <si>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</si>
  <si>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</si>
  <si>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</si>
  <si>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</si>
  <si>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</si>
  <si>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</si>
  <si>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</si>
  <si>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</si>
  <si>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</si>
  <si>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</si>
  <si>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</si>
  <si>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</si>
  <si>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</si>
  <si>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</si>
  <si>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</si>
  <si>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</si>
  <si>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</si>
  <si>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</si>
  <si>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</si>
  <si>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</si>
  <si>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</si>
  <si>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</si>
  <si>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</si>
  <si>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</si>
  <si>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</si>
  <si>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</si>
  <si>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</si>
  <si>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</si>
  <si>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</si>
  <si>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</si>
  <si>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</si>
  <si>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</si>
  <si>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</si>
  <si>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</si>
  <si>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</si>
  <si>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</si>
  <si>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</si>
  <si>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</si>
  <si>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</si>
  <si>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</si>
  <si>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</si>
  <si>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</si>
  <si>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</si>
  <si>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</si>
  <si>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</si>
  <si>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</si>
  <si>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</si>
  <si>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</si>
  <si>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</si>
  <si>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</si>
  <si>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</si>
  <si>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</si>
  <si>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</si>
  <si>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</si>
  <si>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</si>
  <si>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</si>
  <si>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</si>
  <si>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</si>
  <si>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</si>
  <si>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</si>
  <si>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</si>
  <si>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</si>
  <si>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</si>
  <si>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</si>
  <si>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</si>
  <si>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</si>
  <si>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</si>
  <si>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</si>
  <si>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</si>
  <si>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</si>
  <si>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</si>
  <si>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</si>
  <si>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</si>
  <si>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</si>
  <si>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</si>
  <si>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</si>
  <si>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</si>
  <si>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</si>
  <si>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</si>
  <si>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</si>
  <si>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</si>
  <si>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</si>
  <si>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</si>
  <si>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</si>
  <si>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</si>
  <si>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</si>
  <si>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</si>
  <si>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</si>
  <si>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</si>
  <si>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</si>
  <si>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</si>
  <si>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</si>
  <si>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</si>
  <si>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</si>
  <si>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</si>
  <si>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</si>
  <si>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</si>
  <si>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</si>
  <si>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</si>
  <si>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</si>
  <si>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</si>
  <si>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</si>
  <si>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</si>
  <si>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</si>
  <si>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</si>
  <si>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</si>
  <si>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</si>
  <si>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</si>
  <si>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</si>
  <si>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</si>
  <si>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</si>
  <si>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</si>
  <si>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</si>
  <si>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</si>
  <si>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</si>
  <si>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</si>
  <si>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</si>
  <si>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</si>
  <si>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</si>
  <si>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</si>
  <si>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</si>
  <si>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</si>
  <si>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</si>
  <si>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</si>
  <si>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</si>
  <si>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</si>
  <si>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</si>
  <si>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</si>
  <si>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</si>
  <si>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</si>
  <si>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</si>
  <si>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</si>
  <si>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</si>
  <si>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</si>
  <si>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</si>
  <si>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</si>
  <si>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</si>
  <si>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</si>
  <si>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</si>
  <si>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</si>
  <si>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</si>
  <si>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</si>
  <si>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</si>
  <si>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</si>
  <si>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</si>
  <si>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</si>
  <si>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</si>
  <si>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</si>
  <si>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</si>
  <si>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</si>
  <si>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</si>
  <si>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</si>
  <si>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</si>
  <si>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</si>
  <si>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</si>
  <si>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</si>
  <si>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</si>
  <si>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</si>
  <si>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</si>
  <si>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</si>
  <si>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</si>
  <si>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</si>
  <si>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</si>
  <si>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</si>
  <si>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</si>
  <si>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</si>
  <si>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</si>
  <si>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</si>
  <si>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</si>
  <si>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</si>
  <si>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</si>
  <si>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</si>
  <si>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</si>
  <si>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</si>
  <si>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</si>
  <si>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</si>
  <si>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</si>
  <si>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</si>
  <si>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</si>
  <si>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</si>
  <si>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</si>
  <si>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</si>
  <si>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</si>
  <si>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</si>
  <si>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</si>
  <si>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</si>
  <si>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</si>
  <si>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</si>
  <si>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</si>
  <si>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</si>
  <si>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</si>
  <si>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</si>
  <si>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</si>
  <si>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</si>
  <si>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</si>
  <si>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</si>
  <si>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</si>
  <si>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</si>
  <si>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</si>
  <si>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</si>
  <si>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</si>
  <si>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</si>
  <si>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</si>
  <si>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</si>
  <si>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</si>
  <si>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</si>
  <si>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</si>
  <si>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</si>
  <si>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</si>
  <si>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</si>
  <si>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</si>
  <si>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</si>
  <si>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</si>
  <si>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</si>
  <si>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</si>
  <si>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</si>
  <si>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</si>
  <si>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</si>
  <si>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</si>
  <si>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</si>
  <si>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</si>
  <si>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</si>
  <si>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</si>
  <si>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</si>
  <si>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</si>
  <si>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</si>
  <si>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</si>
  <si>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</si>
  <si>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</si>
  <si>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</si>
  <si>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</si>
  <si>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</si>
  <si>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</si>
  <si>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</si>
  <si>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</si>
  <si>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</si>
  <si>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</si>
  <si>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</si>
  <si>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</si>
  <si>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</si>
  <si>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</si>
  <si>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</si>
  <si>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</si>
  <si>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</si>
  <si>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</si>
  <si>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</si>
  <si>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</si>
  <si>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</si>
  <si>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</si>
  <si>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</si>
  <si>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</si>
  <si>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</si>
  <si>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</si>
  <si>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</si>
  <si>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</si>
  <si>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</si>
  <si>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</si>
  <si>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</si>
  <si>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</si>
  <si>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</si>
  <si>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</si>
  <si>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</si>
  <si>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</si>
  <si>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</si>
  <si>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</si>
  <si>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</si>
  <si>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</si>
  <si>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</si>
  <si>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</si>
  <si>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</si>
  <si>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</si>
  <si>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</si>
  <si>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</si>
  <si>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</si>
  <si>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</si>
  <si>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</si>
  <si>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</si>
  <si>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</si>
  <si>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</si>
  <si>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</si>
  <si>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</si>
  <si>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</si>
  <si>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</si>
  <si>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</si>
  <si>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</si>
  <si>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</si>
  <si>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</si>
  <si>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</si>
  <si>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</si>
  <si>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</si>
  <si>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</si>
  <si>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</si>
  <si>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</si>
  <si>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</si>
  <si>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</si>
  <si>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</si>
  <si>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</si>
  <si>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</si>
  <si>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</si>
  <si>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</si>
  <si>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</si>
  <si>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</si>
  <si>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</si>
  <si>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</si>
  <si>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</si>
  <si>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</si>
  <si>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</si>
  <si>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</si>
  <si>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</si>
  <si>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</si>
  <si>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</si>
  <si>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</si>
  <si>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</si>
  <si>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</si>
  <si>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</si>
  <si>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</si>
  <si>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</si>
  <si>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</si>
  <si>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</si>
  <si>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</si>
  <si>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</si>
  <si>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</si>
  <si>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</si>
  <si>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</si>
  <si>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</si>
  <si>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</si>
  <si>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</si>
  <si>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</si>
  <si>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</si>
  <si>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</si>
  <si>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</si>
  <si>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</si>
  <si>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</si>
  <si>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</si>
  <si>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</si>
  <si>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</si>
  <si>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</si>
  <si>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</si>
  <si>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</si>
  <si>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</si>
  <si>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</si>
  <si>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</si>
  <si>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</si>
  <si>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</si>
  <si>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</si>
  <si>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</si>
  <si>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</si>
  <si>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</si>
  <si>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</si>
  <si>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</si>
  <si>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</si>
  <si>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</si>
  <si>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</si>
  <si>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</si>
  <si>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</si>
  <si>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</si>
  <si>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</si>
  <si>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</si>
  <si>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</si>
  <si>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</si>
  <si>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</si>
  <si>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</si>
  <si>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</si>
  <si>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</si>
  <si>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</si>
  <si>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</si>
  <si>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</si>
  <si>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</si>
  <si>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</si>
  <si>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</si>
  <si>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</si>
  <si>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</si>
  <si>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</si>
  <si>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</si>
  <si>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</si>
  <si>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</si>
  <si>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</si>
  <si>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</si>
  <si>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</si>
  <si>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</si>
  <si>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</si>
  <si>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</si>
  <si>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</si>
  <si>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</si>
  <si>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</si>
  <si>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</si>
  <si>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</si>
  <si>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</si>
  <si>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</si>
  <si>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</si>
  <si>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</si>
  <si>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</si>
  <si>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</si>
  <si>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</si>
  <si>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</si>
  <si>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</si>
  <si>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</si>
  <si>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</si>
  <si>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</si>
  <si>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</si>
  <si>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</si>
  <si>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</si>
  <si>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</si>
  <si>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</si>
  <si>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</si>
  <si>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</si>
  <si>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</si>
  <si>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</si>
  <si>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</si>
  <si>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</si>
  <si>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</si>
  <si>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</si>
  <si>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</si>
  <si>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</si>
  <si>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</si>
  <si>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</si>
  <si>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</si>
  <si>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</si>
  <si>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</si>
  <si>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</si>
  <si>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</si>
  <si>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</si>
  <si>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</si>
  <si>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</si>
  <si>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</si>
  <si>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</si>
  <si>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</si>
  <si>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</si>
  <si>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</si>
  <si>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</si>
  <si>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</si>
  <si>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</si>
  <si>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</si>
  <si>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</si>
  <si>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</si>
  <si>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</si>
  <si>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</si>
  <si>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</si>
  <si>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</si>
  <si>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</si>
  <si>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</si>
  <si>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</si>
  <si>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</si>
  <si>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</si>
  <si>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</si>
  <si>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</si>
  <si>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</si>
  <si>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</si>
  <si>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</si>
  <si>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</si>
  <si>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</si>
  <si>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</si>
  <si>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</si>
  <si>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</si>
  <si>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</si>
  <si>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</si>
  <si>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</si>
  <si>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</si>
  <si>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</si>
  <si>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</si>
  <si>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</si>
  <si>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</si>
  <si>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</si>
  <si>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</si>
  <si>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</si>
  <si>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</si>
  <si>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</si>
  <si>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</si>
  <si>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</si>
  <si>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</si>
  <si>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</si>
  <si>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</si>
  <si>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</si>
  <si>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</si>
  <si>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</si>
  <si>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</si>
  <si>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</si>
  <si>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</si>
  <si>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</si>
  <si>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</si>
  <si>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</si>
  <si>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</si>
  <si>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</si>
  <si>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</si>
  <si>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</si>
  <si>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</si>
  <si>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</si>
  <si>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</si>
  <si>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</si>
  <si>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</si>
  <si>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</si>
  <si>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</si>
  <si>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</si>
  <si>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</si>
  <si>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</si>
  <si>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</si>
  <si>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</si>
  <si>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</si>
  <si>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</si>
  <si>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</si>
  <si>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</si>
  <si>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</si>
  <si>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</si>
  <si>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</si>
  <si>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</si>
  <si>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</si>
  <si>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</si>
  <si>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</si>
  <si>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</si>
  <si>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</si>
  <si>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</si>
  <si>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</si>
  <si>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</si>
  <si>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</si>
  <si>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</si>
  <si>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</si>
  <si>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</si>
  <si>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</si>
  <si>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</si>
  <si>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</si>
  <si>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</si>
  <si>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</si>
  <si>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</si>
  <si>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</si>
  <si>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</si>
  <si>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</si>
  <si>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</si>
  <si>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</si>
  <si>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</si>
  <si>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</si>
  <si>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</si>
  <si>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</si>
  <si>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</si>
  <si>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</si>
  <si>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</si>
  <si>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</si>
  <si>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</si>
  <si>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</si>
  <si>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</si>
  <si>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</si>
  <si>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</si>
  <si>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</si>
  <si>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</si>
  <si>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</si>
  <si>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</si>
  <si>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</si>
  <si>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</si>
  <si>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</si>
  <si>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</si>
  <si>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</si>
  <si>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</si>
  <si>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</si>
  <si>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</si>
  <si>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</si>
  <si>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</si>
  <si>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</si>
  <si>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</si>
  <si>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</si>
  <si>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</si>
  <si>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</si>
  <si>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</si>
  <si>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</si>
  <si>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</si>
  <si>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</si>
  <si>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</si>
  <si>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</si>
  <si>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</si>
  <si>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</si>
  <si>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</si>
  <si>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</si>
  <si>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</si>
  <si>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</si>
  <si>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</si>
  <si>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</si>
  <si>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</si>
  <si>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</si>
  <si>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</si>
  <si>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</si>
  <si>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</si>
  <si>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</si>
  <si>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</si>
  <si>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</si>
  <si>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</si>
  <si>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</si>
  <si>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</si>
  <si>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</si>
  <si>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</si>
  <si>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</si>
  <si>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</si>
  <si>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</si>
  <si>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</si>
  <si>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</si>
  <si>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</si>
  <si>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</si>
  <si>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</si>
  <si>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</si>
  <si>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</si>
  <si>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</si>
  <si>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</si>
  <si>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</si>
  <si>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</si>
  <si>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</si>
  <si>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</si>
  <si>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</si>
  <si>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</si>
  <si>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</si>
  <si>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</si>
  <si>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</si>
  <si>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</si>
  <si>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</si>
  <si>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</si>
  <si>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</si>
  <si>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</si>
  <si>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</si>
  <si>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</si>
  <si>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</si>
  <si>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</si>
  <si>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</si>
  <si>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</si>
  <si>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</si>
  <si>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</si>
  <si>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</si>
  <si>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</si>
  <si>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</si>
  <si>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</si>
  <si>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</si>
  <si>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</si>
  <si>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</si>
  <si>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</si>
  <si>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</si>
  <si>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</si>
  <si>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</si>
  <si>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</si>
  <si>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</si>
  <si>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</si>
  <si>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</si>
  <si>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</si>
  <si>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</si>
  <si>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</si>
  <si>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</si>
  <si>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</si>
  <si>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</si>
  <si>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</si>
  <si>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</si>
  <si>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</si>
  <si>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</si>
  <si>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</si>
  <si>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</si>
  <si>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</si>
  <si>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</si>
  <si>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</si>
  <si>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</si>
  <si>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</si>
  <si>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</si>
  <si>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</si>
  <si>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</si>
  <si>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</si>
  <si>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</si>
  <si>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</si>
  <si>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</si>
  <si>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</si>
  <si>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</si>
  <si>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</si>
  <si>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</si>
  <si>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</si>
  <si>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</si>
  <si>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</si>
  <si>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</si>
  <si>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</si>
  <si>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</si>
  <si>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</si>
  <si>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</si>
  <si>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</si>
  <si>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</si>
  <si>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</si>
  <si>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</si>
  <si>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</si>
  <si>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</si>
  <si>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</si>
  <si>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</si>
  <si>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</si>
  <si>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</si>
  <si>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</si>
  <si>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</si>
  <si>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</si>
  <si>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</si>
  <si>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</si>
  <si>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</si>
  <si>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</si>
  <si>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</si>
  <si>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</si>
  <si>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</si>
  <si>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</si>
  <si>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</si>
  <si>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</si>
  <si>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</si>
  <si>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</si>
  <si>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</si>
  <si>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</si>
  <si>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</si>
  <si>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</si>
  <si>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</si>
  <si>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</si>
  <si>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</si>
  <si>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</si>
  <si>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</si>
  <si>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</si>
  <si>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</si>
  <si>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</si>
  <si>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</si>
  <si>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</si>
  <si>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</si>
  <si>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</si>
  <si>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</si>
  <si>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</si>
  <si>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</si>
  <si>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</si>
  <si>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</si>
  <si>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</si>
  <si>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</si>
  <si>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</si>
  <si>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</si>
  <si>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</si>
  <si>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</si>
  <si>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</si>
  <si>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</si>
  <si>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</si>
  <si>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</si>
  <si>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</si>
  <si>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</si>
  <si>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</si>
  <si>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</si>
  <si>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</si>
  <si>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</si>
  <si>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</si>
  <si>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</si>
  <si>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</si>
  <si>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</si>
  <si>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</si>
  <si>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</si>
  <si>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</si>
  <si>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</si>
  <si>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</si>
  <si>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</si>
  <si>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</si>
  <si>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</si>
  <si>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</si>
  <si>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</si>
  <si>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</si>
  <si>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</si>
  <si>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</si>
  <si>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</si>
  <si>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</si>
  <si>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</si>
  <si>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</si>
  <si>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</si>
  <si>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</si>
  <si>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</si>
  <si>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</si>
  <si>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</si>
  <si>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</si>
  <si>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</si>
  <si>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</si>
  <si>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</si>
  <si>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</si>
  <si>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</si>
  <si>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</si>
  <si>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</si>
  <si>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</si>
  <si>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</si>
  <si>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</si>
  <si>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</si>
  <si>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</si>
  <si>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</si>
  <si>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</si>
  <si>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</si>
  <si>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</si>
  <si>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</si>
  <si>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</si>
  <si>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</si>
  <si>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</si>
  <si>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</si>
  <si>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</si>
  <si>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</si>
  <si>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</si>
  <si>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</si>
  <si>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</si>
  <si>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</si>
  <si>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</si>
  <si>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</si>
  <si>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</si>
  <si>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</si>
  <si>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</si>
  <si>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</si>
  <si>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</si>
  <si>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</si>
  <si>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</si>
  <si>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</si>
  <si>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</si>
  <si>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</si>
  <si>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</si>
  <si>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</si>
  <si>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</si>
  <si>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</si>
  <si>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</si>
  <si>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</si>
  <si>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</si>
  <si>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</si>
  <si>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</si>
  <si>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</si>
  <si>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</si>
  <si>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</si>
  <si>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</si>
  <si>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</si>
  <si>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</si>
  <si>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</si>
  <si>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</si>
  <si>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</si>
  <si>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</si>
  <si>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</si>
  <si>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</si>
  <si>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</si>
  <si>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</si>
  <si>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</si>
  <si>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</si>
  <si>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</si>
  <si>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</si>
  <si>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</si>
  <si>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</si>
  <si>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</si>
  <si>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</si>
  <si>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</si>
  <si>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</si>
  <si>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</si>
  <si>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</si>
  <si>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</si>
  <si>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</si>
  <si>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</si>
  <si>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</si>
  <si>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</si>
  <si>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</si>
  <si>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</si>
  <si>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</si>
  <si>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</si>
  <si>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</si>
  <si>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</si>
  <si>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</si>
  <si>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</si>
  <si>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</si>
  <si>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</si>
  <si>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</si>
  <si>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</si>
  <si>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</si>
  <si>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</si>
  <si>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</si>
  <si>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</si>
  <si>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</si>
  <si>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</si>
  <si>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</si>
  <si>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</si>
  <si>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</si>
  <si>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</si>
  <si>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</si>
  <si>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</si>
  <si>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</si>
  <si>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</si>
  <si>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</si>
  <si>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</si>
  <si>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</si>
  <si>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</si>
  <si>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</si>
  <si>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</si>
  <si>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</si>
  <si>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</si>
  <si>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</si>
  <si>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</si>
  <si>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</si>
  <si>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</si>
  <si>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</si>
  <si>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</si>
  <si>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</si>
  <si>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</si>
  <si>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</si>
  <si>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</si>
  <si>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</si>
  <si>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</si>
  <si>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</si>
  <si>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</si>
  <si>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</si>
  <si>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</si>
  <si>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</si>
  <si>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</si>
  <si>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</si>
  <si>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</si>
  <si>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</si>
  <si>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</si>
  <si>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</si>
  <si>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</si>
  <si>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</si>
  <si>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</si>
  <si>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</si>
  <si>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</si>
  <si>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</si>
  <si>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</si>
  <si>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</si>
  <si>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</si>
  <si>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</si>
  <si>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</si>
  <si>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</si>
  <si>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</si>
  <si>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</si>
  <si>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</si>
  <si>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</si>
  <si>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</si>
  <si>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</si>
  <si>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</si>
  <si>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</si>
  <si>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</si>
  <si>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</si>
  <si>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</si>
  <si>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</si>
  <si>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</si>
  <si>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</si>
  <si>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</si>
  <si>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</si>
  <si>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</si>
  <si>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</si>
  <si>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</si>
  <si>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</si>
  <si>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</si>
  <si>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</si>
  <si>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</si>
  <si>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</si>
  <si>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</si>
  <si>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</si>
  <si>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</si>
  <si>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</si>
  <si>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</si>
  <si>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</si>
  <si>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</si>
  <si>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</si>
  <si>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</si>
  <si>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</si>
  <si>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</si>
  <si>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</si>
  <si>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</si>
  <si>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</si>
  <si>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</si>
  <si>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</si>
  <si>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</si>
  <si>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</si>
  <si>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</si>
  <si>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</si>
  <si>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</si>
  <si>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</si>
  <si>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</si>
  <si>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</si>
  <si>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</si>
  <si>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</si>
  <si>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</si>
  <si>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</si>
  <si>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</si>
  <si>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</si>
  <si>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</si>
  <si>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</si>
  <si>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</si>
  <si>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</si>
  <si>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</si>
  <si>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</si>
  <si>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</si>
  <si>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</si>
  <si>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</si>
  <si>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</si>
  <si>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</si>
  <si>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</si>
  <si>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</si>
  <si>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</si>
  <si>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</si>
  <si>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</si>
  <si>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</si>
  <si>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</si>
  <si>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</si>
  <si>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</si>
  <si>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</si>
  <si>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</si>
  <si>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</si>
  <si>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</si>
  <si>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</si>
  <si>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</si>
  <si>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</si>
  <si>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</si>
  <si>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</si>
  <si>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</si>
  <si>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</si>
  <si>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</si>
  <si>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</si>
  <si>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</si>
  <si>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</si>
  <si>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</si>
  <si>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</si>
  <si>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</si>
  <si>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</si>
  <si>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</si>
  <si>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</si>
  <si>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</si>
  <si>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</si>
  <si>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</si>
  <si>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</si>
  <si>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</si>
  <si>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</si>
  <si>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</si>
  <si>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</si>
  <si>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</si>
  <si>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</si>
  <si>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</si>
  <si>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</si>
  <si>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</si>
  <si>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</si>
  <si>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</si>
  <si>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</si>
  <si>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</si>
  <si>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</si>
  <si>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</si>
  <si>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</si>
  <si>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</si>
  <si>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</si>
  <si>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</si>
  <si>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</si>
  <si>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</si>
  <si>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</si>
  <si>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</si>
  <si>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</si>
  <si>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</si>
  <si>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</si>
  <si>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</si>
  <si>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</si>
  <si>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</si>
  <si>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</si>
  <si>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</si>
  <si>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</si>
  <si>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</si>
  <si>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</si>
  <si>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</si>
  <si>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</si>
  <si>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</si>
  <si>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</si>
  <si>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</si>
  <si>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</si>
  <si>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</si>
  <si>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</si>
  <si>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</si>
  <si>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</si>
  <si>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</si>
  <si>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</si>
  <si>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</si>
  <si>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</si>
  <si>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</si>
  <si>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</si>
  <si>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</si>
  <si>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</si>
  <si>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</si>
  <si>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</si>
  <si>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</si>
  <si>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</si>
  <si>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</si>
  <si>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</si>
  <si>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</si>
  <si>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</si>
  <si>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</si>
  <si>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</si>
  <si>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</si>
  <si>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</si>
  <si>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</si>
  <si>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</si>
  <si>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</si>
  <si>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</si>
  <si>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</si>
  <si>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</si>
  <si>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</si>
  <si>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</si>
  <si>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</si>
  <si>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</si>
  <si>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</si>
  <si>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</si>
  <si>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</si>
  <si>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</si>
  <si>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</si>
  <si>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</si>
  <si>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</si>
  <si>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</si>
  <si>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</si>
  <si>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</si>
  <si>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</si>
  <si>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</si>
  <si>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</si>
  <si>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</si>
  <si>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</si>
  <si>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</si>
  <si>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</si>
  <si>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</si>
  <si>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</si>
  <si>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</si>
  <si>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</si>
  <si>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</si>
  <si>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</si>
  <si>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</si>
  <si>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</si>
  <si>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</si>
  <si>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</si>
  <si>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</si>
  <si>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</si>
  <si>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</si>
  <si>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</si>
  <si>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</si>
  <si>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</si>
  <si>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</si>
  <si>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</si>
  <si>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</si>
  <si>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</si>
  <si>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</si>
  <si>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</si>
  <si>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</si>
  <si>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</si>
  <si>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</si>
  <si>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</si>
  <si>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</si>
  <si>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</si>
  <si>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</si>
  <si>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</si>
  <si>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</si>
  <si>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</si>
  <si>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</si>
  <si>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</si>
  <si>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</si>
  <si>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</si>
  <si>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</si>
  <si>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</si>
  <si>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</si>
  <si>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</si>
  <si>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</si>
  <si>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</si>
  <si>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</si>
  <si>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</si>
  <si>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</si>
  <si>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</si>
  <si>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</si>
  <si>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</si>
  <si>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</si>
  <si>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</si>
  <si>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</si>
  <si>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</si>
  <si>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</si>
  <si>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</si>
  <si>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</si>
  <si>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</si>
  <si>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</si>
  <si>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</si>
  <si>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</si>
  <si>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</si>
  <si>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</si>
  <si>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</si>
  <si>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</si>
  <si>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</si>
  <si>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</si>
  <si>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</si>
  <si>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</si>
  <si>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</si>
  <si>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</si>
  <si>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</si>
  <si>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</si>
  <si>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</si>
  <si>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</si>
  <si>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</si>
  <si>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</si>
  <si>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</si>
  <si>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</si>
  <si>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</si>
  <si>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</si>
  <si>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</si>
  <si>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</si>
  <si>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</si>
  <si>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</si>
  <si>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</si>
  <si>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</si>
  <si>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</si>
  <si>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</si>
  <si>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</si>
  <si>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</si>
  <si>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</si>
  <si>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</si>
  <si>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</si>
  <si>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</si>
  <si>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</si>
  <si>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</si>
  <si>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</si>
  <si>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</si>
  <si>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</si>
  <si>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</si>
  <si>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</si>
  <si>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</si>
  <si>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</si>
  <si>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</si>
  <si>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</si>
  <si>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</si>
  <si>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</si>
  <si>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</si>
  <si>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</si>
  <si>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</si>
  <si>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</si>
  <si>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</si>
  <si>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</si>
  <si>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</si>
  <si>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</si>
  <si>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</si>
  <si>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</si>
  <si>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</si>
  <si>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</si>
  <si>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</si>
  <si>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</si>
  <si>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</si>
  <si>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</si>
  <si>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</si>
  <si>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</si>
  <si>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</si>
  <si>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</si>
  <si>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</si>
  <si>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</si>
  <si>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</si>
  <si>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</si>
  <si>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</si>
  <si>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</si>
  <si>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</si>
  <si>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</si>
  <si>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</si>
  <si>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</si>
  <si>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</si>
  <si>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</si>
  <si>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</si>
  <si>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</si>
  <si>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</si>
  <si>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</si>
  <si>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</si>
  <si>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</si>
  <si>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</si>
  <si>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</si>
  <si>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</si>
  <si>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</si>
  <si>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</si>
  <si>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</si>
  <si>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</si>
  <si>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</si>
  <si>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</si>
  <si>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</si>
  <si>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</si>
  <si>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</si>
  <si>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</si>
  <si>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</si>
  <si>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</si>
  <si>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</si>
  <si>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</si>
  <si>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</si>
  <si>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</si>
  <si>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</si>
  <si>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</si>
  <si>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</si>
  <si>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</si>
  <si>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</si>
  <si>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</si>
  <si>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</si>
  <si>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</si>
  <si>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</si>
  <si>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</si>
  <si>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</si>
  <si>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</si>
  <si>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</si>
  <si>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</si>
  <si>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</si>
  <si>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</si>
  <si>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</si>
  <si>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</si>
  <si>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</si>
  <si>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</si>
  <si>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</si>
  <si>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</si>
  <si>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</si>
  <si>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</si>
  <si>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</si>
  <si>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</si>
  <si>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</si>
  <si>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</si>
  <si>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</si>
  <si>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</si>
  <si>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</si>
  <si>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</si>
  <si>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</si>
  <si>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</si>
  <si>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</si>
  <si>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</si>
  <si>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</si>
  <si>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</si>
  <si>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</si>
  <si>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</si>
  <si>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</si>
  <si>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</si>
  <si>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</si>
  <si>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</si>
  <si>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</si>
  <si>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</si>
  <si>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</si>
  <si>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</si>
  <si>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</si>
  <si>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</si>
  <si>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</si>
  <si>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</si>
  <si>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</si>
  <si>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</si>
  <si>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</si>
  <si>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</si>
  <si>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</si>
  <si>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</si>
  <si>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</si>
  <si>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</si>
  <si>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</si>
  <si>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</si>
  <si>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</si>
  <si>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</si>
  <si>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</si>
  <si>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</si>
  <si>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</si>
  <si>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</si>
  <si>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</si>
  <si>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</si>
  <si>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</si>
  <si>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</si>
  <si>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</si>
  <si>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</si>
  <si>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</si>
  <si>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</si>
  <si>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</si>
  <si>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</si>
  <si>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</si>
  <si>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</si>
  <si>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</si>
  <si>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</si>
  <si>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</si>
  <si>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</si>
  <si>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</si>
  <si>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</si>
  <si>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</si>
  <si>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</si>
  <si>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</si>
  <si>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</si>
  <si>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</si>
  <si>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</si>
  <si>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</si>
  <si>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</si>
  <si>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</si>
  <si>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</si>
  <si>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</si>
  <si>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</si>
  <si>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</si>
  <si>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</si>
  <si>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</si>
  <si>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</si>
  <si>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</si>
  <si>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</si>
  <si>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</si>
  <si>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</si>
  <si>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</si>
  <si>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</si>
  <si>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</si>
  <si>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</si>
  <si>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</si>
  <si>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</si>
  <si>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</si>
  <si>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</si>
  <si>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</si>
  <si>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</si>
  <si>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</si>
  <si>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</si>
  <si>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</si>
  <si>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</si>
  <si>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</si>
  <si>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</si>
  <si>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</si>
  <si>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</si>
  <si>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</si>
  <si>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</si>
  <si>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</si>
  <si>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</si>
  <si>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</si>
  <si>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</si>
  <si>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</si>
  <si>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</si>
  <si>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</si>
  <si>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</si>
  <si>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</si>
  <si>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</si>
  <si>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</si>
  <si>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</si>
  <si>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</si>
  <si>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</si>
  <si>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</si>
  <si>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</si>
  <si>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</si>
  <si>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</si>
  <si>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</si>
  <si>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</si>
  <si>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</si>
  <si>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</si>
  <si>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</si>
  <si>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</si>
  <si>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</si>
  <si>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</si>
  <si>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</si>
  <si>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</si>
  <si>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</si>
  <si>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</si>
  <si>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</si>
  <si>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</si>
  <si>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</si>
  <si>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</si>
  <si>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</si>
  <si>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</si>
  <si>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</si>
  <si>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</si>
  <si>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</si>
  <si>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</si>
  <si>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</si>
  <si>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</si>
  <si>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</si>
  <si>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</si>
  <si>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</si>
  <si>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</si>
  <si>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</si>
  <si>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</si>
  <si>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</si>
  <si>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</si>
  <si>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</si>
  <si>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</si>
  <si>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</si>
  <si>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</si>
  <si>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</si>
  <si>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</si>
  <si>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</si>
  <si>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</si>
  <si>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</si>
  <si>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</si>
  <si>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</si>
  <si>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</si>
  <si>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</si>
  <si>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</si>
  <si>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</si>
  <si>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</si>
  <si>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</si>
  <si>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</si>
  <si>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</si>
  <si>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</si>
  <si>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</si>
  <si>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</si>
  <si>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</si>
  <si>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</si>
  <si>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</si>
  <si>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</si>
  <si>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</si>
  <si>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</si>
  <si>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</si>
  <si>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</si>
  <si>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</si>
  <si>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</si>
  <si>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</si>
  <si>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</si>
  <si>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</si>
  <si>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</si>
  <si>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</si>
  <si>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</si>
  <si>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</si>
  <si>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</si>
  <si>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</si>
  <si>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</si>
  <si>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</si>
  <si>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</si>
  <si>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</si>
  <si>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</si>
  <si>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</si>
  <si>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</si>
  <si>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</si>
  <si>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</si>
  <si>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</si>
  <si>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</si>
  <si>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</si>
  <si>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</si>
  <si>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</si>
  <si>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</si>
  <si>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</si>
  <si>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</si>
  <si>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</si>
  <si>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</si>
  <si>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</si>
  <si>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</si>
  <si>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</si>
  <si>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</si>
  <si>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</si>
  <si>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</si>
  <si>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</si>
  <si>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</si>
  <si>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</si>
  <si>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</si>
  <si>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</si>
  <si>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</si>
  <si>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</si>
  <si>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</si>
  <si>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</si>
  <si>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</si>
  <si>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</si>
  <si>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</si>
  <si>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</si>
  <si>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</si>
  <si>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</si>
  <si>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</si>
  <si>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</si>
  <si>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</si>
  <si>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</si>
  <si>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</si>
  <si>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</si>
  <si>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</si>
  <si>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</si>
  <si>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</si>
  <si>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</si>
  <si>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</si>
  <si>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</si>
  <si>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</si>
  <si>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</si>
  <si>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</si>
  <si>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</si>
  <si>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</si>
  <si>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</si>
  <si>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</si>
  <si>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</si>
  <si>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</si>
  <si>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</si>
  <si>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</si>
  <si>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</si>
  <si>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</si>
  <si>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</si>
  <si>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</si>
  <si>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</si>
  <si>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</si>
  <si>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</si>
  <si>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</si>
  <si>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</si>
  <si>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</si>
  <si>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</si>
  <si>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</si>
  <si>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</si>
  <si>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</si>
  <si>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</si>
  <si>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</si>
  <si>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</si>
  <si>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</si>
  <si>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</si>
  <si>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</si>
  <si>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</si>
  <si>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</si>
  <si>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</si>
  <si>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</si>
  <si>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</si>
  <si>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</si>
  <si>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</si>
  <si>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</si>
  <si>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</si>
  <si>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</si>
  <si>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</si>
  <si>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</si>
  <si>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</si>
  <si>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</si>
  <si>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</si>
  <si>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</si>
  <si>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</si>
  <si>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</si>
  <si>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</si>
  <si>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</si>
  <si>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</si>
  <si>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</si>
  <si>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</si>
  <si>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</si>
  <si>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</si>
  <si>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</si>
  <si>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</si>
  <si>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</si>
  <si>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</si>
  <si>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</si>
  <si>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</si>
  <si>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</si>
  <si>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</si>
  <si>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</si>
  <si>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</si>
  <si>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</si>
  <si>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</si>
  <si>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</si>
  <si>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</si>
  <si>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</si>
  <si>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</si>
  <si>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</si>
  <si>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</si>
  <si>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</si>
  <si>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</si>
  <si>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</si>
  <si>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</si>
  <si>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</si>
  <si>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</si>
  <si>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</si>
  <si>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</si>
  <si>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</si>
  <si>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</si>
  <si>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</si>
  <si>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</si>
  <si>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</si>
  <si>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</si>
  <si>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</si>
  <si>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</si>
  <si>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</si>
  <si>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</si>
  <si>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</si>
  <si>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</si>
  <si>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</si>
  <si>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</si>
  <si>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</si>
  <si>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</si>
  <si>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</si>
  <si>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</si>
  <si>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</si>
  <si>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</si>
  <si>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</si>
  <si>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</si>
  <si>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</si>
  <si>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</si>
  <si>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</si>
  <si>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</si>
  <si>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</si>
  <si>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</si>
  <si>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</si>
  <si>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</si>
  <si>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</si>
  <si>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</si>
  <si>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</si>
  <si>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</si>
  <si>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</si>
  <si>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</si>
  <si>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</si>
  <si>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</si>
  <si>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</si>
  <si>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</si>
  <si>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</si>
  <si>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</si>
  <si>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</si>
  <si>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</si>
  <si>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</si>
  <si>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</si>
  <si>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</si>
  <si>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</si>
  <si>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</si>
  <si>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</si>
  <si>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</si>
  <si>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</si>
  <si>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</si>
  <si>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</si>
  <si>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</si>
  <si>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</si>
  <si>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</si>
  <si>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</si>
  <si>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</si>
  <si>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</si>
  <si>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</si>
  <si>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</si>
  <si>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</si>
  <si>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</si>
  <si>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</si>
  <si>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</si>
  <si>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</si>
  <si>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</si>
  <si>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</si>
  <si>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</si>
  <si>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</si>
  <si>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</si>
  <si>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</si>
  <si>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</si>
  <si>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</si>
  <si>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</si>
  <si>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</si>
  <si>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</si>
  <si>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</si>
  <si>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</si>
  <si>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</si>
  <si>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</si>
  <si>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</si>
  <si>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</si>
  <si>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</si>
  <si>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</si>
  <si>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</si>
  <si>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</si>
  <si>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</si>
  <si>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</si>
  <si>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</si>
  <si>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</si>
  <si>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</si>
  <si>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</si>
  <si>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</si>
  <si>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</si>
  <si>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</si>
  <si>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</si>
  <si>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</si>
  <si>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</si>
  <si>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</si>
  <si>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</si>
  <si>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</si>
  <si>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</si>
  <si>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</si>
  <si>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</si>
  <si>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</si>
  <si>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</si>
  <si>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</si>
  <si>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</si>
  <si>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</si>
  <si>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</si>
  <si>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</si>
  <si>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</si>
  <si>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</si>
  <si>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</si>
  <si>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</si>
  <si>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</si>
  <si>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</si>
  <si>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</si>
  <si>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</si>
  <si>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</si>
  <si>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</si>
  <si>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</si>
  <si>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</si>
  <si>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</si>
  <si>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</si>
  <si>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</si>
  <si>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</si>
  <si>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</si>
  <si>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</si>
  <si>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</si>
  <si>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</si>
  <si>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</si>
  <si>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</si>
  <si>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</si>
  <si>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</si>
  <si>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</si>
  <si>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</si>
  <si>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</si>
  <si>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</si>
  <si>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</si>
  <si>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</si>
  <si>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</si>
  <si>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</si>
  <si>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</si>
  <si>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</si>
  <si>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</si>
  <si>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</si>
  <si>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</si>
  <si>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</si>
  <si>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</si>
  <si>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</si>
  <si>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</si>
  <si>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</si>
  <si>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</si>
  <si>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</si>
  <si>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</si>
  <si>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</si>
  <si>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</si>
  <si>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</si>
  <si>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</si>
  <si>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</si>
  <si>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</si>
  <si>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</si>
  <si>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</si>
  <si>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</si>
  <si>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</si>
  <si>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</si>
  <si>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</si>
  <si>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</si>
  <si>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</si>
  <si>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</si>
  <si>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</si>
  <si>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</si>
  <si>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</si>
  <si>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</si>
  <si>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</si>
  <si>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</si>
  <si>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</si>
  <si>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</si>
  <si>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</si>
  <si>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</si>
  <si>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</si>
  <si>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</si>
  <si>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</si>
  <si>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</si>
  <si>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</si>
  <si>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</si>
  <si>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</si>
  <si>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</si>
  <si>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</si>
  <si>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</si>
  <si>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</si>
  <si>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</si>
  <si>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</si>
  <si>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</si>
  <si>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</si>
  <si>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</si>
  <si>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</si>
  <si>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</si>
  <si>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</si>
  <si>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</si>
  <si>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</si>
  <si>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</si>
  <si>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</si>
  <si>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</si>
  <si>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</si>
  <si>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</si>
  <si>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</si>
  <si>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</si>
  <si>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</si>
  <si>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</si>
  <si>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</si>
  <si>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</si>
  <si>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</si>
  <si>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</si>
  <si>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</si>
  <si>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</si>
  <si>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</si>
  <si>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</si>
  <si>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</si>
  <si>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</si>
  <si>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</si>
  <si>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</si>
  <si>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</si>
  <si>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</si>
  <si>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</si>
  <si>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</si>
  <si>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</si>
  <si>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</si>
  <si>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</si>
  <si>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</si>
  <si>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</si>
  <si>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</si>
  <si>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</si>
  <si>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</si>
  <si>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</si>
  <si>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</si>
  <si>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</si>
  <si>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</si>
  <si>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</si>
  <si>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</si>
  <si>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</si>
  <si>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</si>
  <si>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</si>
  <si>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</si>
  <si>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</si>
  <si>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</si>
  <si>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</si>
  <si>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</si>
  <si>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</si>
  <si>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</si>
  <si>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</si>
  <si>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</si>
  <si>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</si>
  <si>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</si>
  <si>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</si>
  <si>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</si>
  <si>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</si>
  <si>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</si>
  <si>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</si>
  <si>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</si>
  <si>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</si>
  <si>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</si>
  <si>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</si>
  <si>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</si>
  <si>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</si>
  <si>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</si>
  <si>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</si>
  <si>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</si>
  <si>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</si>
  <si>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</si>
  <si>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</si>
  <si>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</si>
  <si>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</si>
  <si>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</si>
  <si>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</si>
  <si>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</si>
  <si>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</si>
  <si>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</si>
  <si>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</si>
  <si>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</si>
  <si>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</si>
  <si>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</si>
  <si>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</si>
  <si>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</si>
  <si>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</si>
  <si>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</si>
  <si>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</si>
  <si>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</si>
  <si>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</si>
  <si>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</si>
  <si>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</si>
  <si>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</si>
  <si>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</si>
  <si>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</si>
  <si>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</si>
  <si>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</si>
  <si>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</si>
  <si>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</si>
  <si>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</si>
  <si>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</si>
  <si>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</si>
  <si>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</si>
  <si>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</si>
  <si>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</si>
  <si>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</si>
  <si>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</si>
  <si>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</si>
  <si>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</si>
  <si>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</si>
  <si>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</si>
  <si>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</si>
  <si>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</si>
  <si>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</si>
  <si>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</si>
  <si>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</si>
  <si>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</si>
  <si>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</si>
  <si>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</si>
  <si>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</si>
  <si>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</si>
  <si>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</si>
  <si>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</si>
  <si>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</si>
  <si>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</si>
  <si>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</si>
  <si>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</si>
  <si>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</si>
  <si>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</si>
  <si>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</si>
  <si>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</si>
  <si>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</si>
  <si>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</si>
  <si>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</si>
  <si>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</si>
  <si>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</si>
  <si>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</si>
  <si>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</si>
  <si>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</si>
  <si>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</si>
  <si>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</si>
  <si>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</si>
  <si>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</si>
  <si>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</si>
  <si>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</si>
  <si>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</si>
  <si>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</si>
  <si>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</si>
  <si>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</si>
  <si>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</si>
  <si>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</si>
  <si>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</si>
  <si>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</si>
  <si>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</si>
  <si>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</si>
  <si>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</si>
  <si>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</si>
  <si>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</si>
  <si>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</si>
  <si>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</si>
  <si>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</si>
  <si>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</si>
  <si>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</si>
  <si>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</si>
  <si>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</si>
  <si>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</si>
  <si>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</si>
  <si>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</si>
  <si>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</si>
  <si>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</si>
  <si>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</si>
  <si>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</si>
  <si>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</si>
  <si>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</si>
  <si>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</si>
  <si>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</si>
  <si>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</si>
  <si>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</si>
  <si>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</si>
  <si>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</si>
  <si>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</si>
  <si>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</si>
  <si>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</si>
  <si>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</si>
  <si>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</si>
  <si>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</si>
  <si>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</si>
  <si>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</si>
  <si>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</si>
  <si>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</si>
  <si>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</si>
  <si>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</si>
  <si>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</si>
  <si>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</si>
  <si>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</si>
  <si>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</si>
  <si>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</si>
  <si>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</si>
  <si>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</si>
  <si>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</si>
  <si>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</si>
  <si>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</si>
  <si>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</si>
  <si>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</si>
  <si>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</si>
  <si>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</si>
  <si>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</si>
  <si>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</si>
  <si>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</si>
  <si>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</si>
  <si>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</si>
  <si>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</si>
  <si>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</si>
  <si>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</si>
  <si>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</si>
  <si>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</si>
  <si>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</si>
  <si>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</si>
  <si>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</si>
  <si>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</si>
  <si>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</si>
  <si>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</si>
  <si>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</si>
  <si>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</si>
  <si>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</si>
  <si>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</si>
  <si>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</si>
  <si>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</si>
  <si>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</si>
  <si>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</si>
  <si>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</si>
  <si>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</si>
  <si>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</si>
  <si>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</si>
  <si>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</si>
  <si>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</si>
  <si>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</si>
  <si>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</si>
  <si>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</si>
  <si>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</si>
  <si>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</si>
  <si>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</si>
  <si>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</si>
  <si>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</si>
  <si>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</si>
  <si>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</si>
  <si>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</si>
  <si>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</si>
  <si>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</si>
  <si>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</si>
  <si>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</si>
  <si>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</si>
  <si>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</si>
  <si>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</si>
  <si>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</si>
  <si>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</si>
  <si>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</si>
  <si>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</si>
  <si>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</si>
  <si>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</si>
  <si>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</si>
  <si>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</si>
  <si>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</si>
  <si>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</si>
  <si>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</si>
  <si>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</si>
  <si>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</si>
  <si>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</si>
  <si>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</si>
  <si>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</si>
  <si>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</si>
  <si>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</si>
  <si>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</si>
  <si>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</si>
  <si>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</si>
  <si>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</si>
  <si>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</si>
  <si>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</si>
  <si>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</si>
  <si>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</si>
  <si>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</si>
  <si>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</si>
  <si>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</si>
  <si>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</si>
  <si>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</si>
  <si>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</si>
  <si>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</si>
  <si>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</si>
  <si>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</si>
  <si>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</si>
  <si>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</si>
  <si>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</si>
  <si>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</si>
  <si>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</si>
  <si>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</si>
  <si>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</si>
  <si>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</si>
  <si>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</si>
  <si>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</si>
  <si>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</si>
  <si>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</si>
  <si>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</si>
  <si>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</si>
  <si>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</si>
  <si>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</si>
  <si>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</si>
  <si>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</si>
  <si>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</si>
  <si>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</si>
  <si>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</si>
  <si>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</si>
  <si>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</si>
  <si>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</si>
  <si>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</si>
  <si>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</si>
  <si>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</si>
  <si>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</si>
  <si>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</si>
  <si>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</si>
  <si>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</si>
  <si>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</si>
  <si>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</si>
  <si>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</si>
  <si>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</si>
  <si>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</si>
  <si>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</si>
  <si>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</si>
  <si>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</si>
  <si>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</si>
  <si>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</si>
  <si>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</si>
  <si>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</si>
  <si>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</si>
  <si>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</si>
  <si>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</si>
  <si>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</si>
  <si>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</si>
  <si>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</si>
  <si>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</si>
  <si>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</si>
  <si>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</si>
  <si>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</si>
  <si>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</si>
  <si>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</si>
  <si>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</si>
  <si>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</si>
  <si>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</si>
  <si>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</si>
  <si>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</si>
  <si>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</si>
  <si>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</si>
  <si>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</si>
  <si>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</si>
  <si>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</si>
  <si>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</si>
  <si>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</si>
  <si>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</si>
  <si>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</si>
  <si>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</si>
  <si>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</si>
  <si>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</si>
  <si>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</si>
  <si>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</si>
  <si>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</si>
  <si>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</si>
  <si>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</si>
  <si>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</si>
  <si>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</si>
  <si>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</si>
  <si>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</si>
  <si>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</si>
  <si>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</si>
  <si>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</si>
  <si>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</si>
  <si>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</si>
  <si>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</si>
  <si>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</si>
  <si>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</si>
  <si>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</si>
  <si>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</si>
  <si>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</si>
  <si>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</si>
  <si>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</si>
  <si>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</si>
  <si>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</si>
  <si>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</si>
  <si>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</si>
  <si>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</si>
  <si>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</si>
  <si>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</si>
  <si>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</si>
  <si>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</si>
  <si>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</si>
  <si>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</si>
  <si>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</si>
  <si>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</si>
  <si>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</si>
  <si>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</si>
  <si>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</si>
  <si>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</si>
  <si>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</si>
  <si>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</si>
  <si>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</si>
  <si>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</si>
  <si>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</si>
  <si>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</si>
  <si>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</si>
  <si>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</si>
  <si>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</si>
  <si>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</si>
  <si>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</si>
  <si>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</si>
  <si>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</si>
  <si>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</si>
  <si>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</si>
  <si>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</si>
  <si>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</si>
  <si>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</si>
  <si>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</si>
  <si>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</si>
  <si>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</si>
  <si>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</si>
  <si>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</si>
  <si>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</si>
  <si>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</si>
  <si>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</si>
  <si>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</si>
  <si>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</si>
  <si>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</si>
  <si>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</si>
  <si>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</si>
  <si>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</si>
  <si>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</si>
  <si>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</si>
  <si>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</si>
  <si>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</si>
  <si>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</si>
  <si>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</si>
  <si>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</si>
  <si>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</si>
  <si>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</si>
  <si>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</si>
  <si>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</si>
  <si>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</si>
  <si>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</si>
  <si>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</si>
  <si>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</si>
  <si>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</si>
  <si>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</si>
  <si>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</si>
  <si>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</si>
  <si>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</si>
  <si>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</si>
  <si>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</si>
  <si>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</si>
  <si>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</si>
  <si>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</si>
  <si>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</si>
  <si>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</si>
  <si>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</si>
  <si>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</si>
  <si>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</si>
  <si>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</si>
  <si>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</si>
  <si>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</si>
  <si>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</si>
  <si>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</si>
  <si>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</si>
  <si>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</si>
  <si>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</si>
  <si>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</si>
  <si>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</si>
  <si>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</si>
  <si>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</si>
  <si>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</si>
  <si>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</si>
  <si>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</si>
  <si>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</si>
  <si>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</si>
  <si>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</si>
  <si>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</si>
  <si>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</si>
  <si>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</si>
  <si>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</si>
  <si>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</si>
  <si>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</si>
  <si>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</si>
  <si>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</si>
  <si>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</si>
  <si>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</si>
  <si>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</si>
  <si>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</si>
  <si>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</si>
  <si>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</si>
  <si>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</si>
  <si>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</si>
  <si>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</si>
  <si>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</si>
  <si>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</si>
  <si>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</si>
  <si>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</si>
  <si>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</si>
  <si>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</si>
  <si>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</si>
  <si>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</si>
  <si>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</si>
  <si>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</si>
  <si>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</si>
  <si>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</si>
  <si>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</si>
  <si>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</si>
  <si>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</si>
  <si>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</si>
  <si>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</si>
  <si>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</si>
  <si>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</si>
  <si>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</si>
  <si>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</si>
  <si>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</si>
  <si>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</si>
  <si>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</si>
  <si>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</si>
  <si>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</si>
  <si>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</si>
  <si>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</si>
  <si>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</si>
  <si>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</si>
  <si>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</si>
  <si>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</si>
  <si>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</si>
  <si>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</si>
  <si>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</si>
  <si>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</si>
  <si>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</si>
  <si>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</si>
  <si>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</si>
  <si>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</si>
  <si>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</si>
  <si>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</si>
  <si>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</si>
  <si>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</si>
  <si>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</si>
  <si>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</si>
  <si>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</si>
  <si>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</si>
  <si>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</si>
  <si>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</si>
  <si>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</si>
  <si>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</si>
  <si>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</si>
  <si>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</si>
  <si>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</si>
  <si>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</si>
  <si>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</si>
  <si>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</si>
  <si>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</si>
  <si>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</si>
  <si>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</si>
  <si>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</si>
  <si>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</si>
  <si>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</si>
  <si>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</si>
  <si>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</si>
  <si>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</si>
  <si>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</si>
  <si>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</si>
  <si>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</si>
  <si>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</si>
  <si>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</si>
  <si>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</si>
  <si>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</si>
  <si>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</si>
  <si>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</si>
  <si>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</si>
  <si>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</si>
  <si>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</si>
  <si>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</si>
  <si>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</si>
  <si>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</si>
  <si>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</si>
  <si>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</si>
  <si>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</si>
  <si>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</si>
  <si>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</si>
  <si>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</si>
  <si>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</si>
  <si>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</si>
  <si>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</si>
  <si>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</si>
  <si>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</si>
  <si>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</si>
  <si>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</si>
  <si>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</si>
  <si>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</si>
  <si>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</si>
  <si>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</si>
  <si>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</si>
  <si>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</si>
  <si>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</si>
  <si>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</si>
  <si>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</si>
  <si>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</si>
  <si>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</si>
  <si>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</si>
  <si>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</si>
  <si>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</si>
  <si>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</si>
  <si>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</si>
  <si>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</si>
  <si>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</si>
  <si>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</si>
  <si>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</si>
  <si>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</si>
  <si>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</si>
  <si>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</si>
  <si>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</si>
  <si>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</si>
  <si>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</si>
  <si>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</si>
  <si>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</si>
  <si>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</si>
  <si>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</si>
  <si>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</si>
  <si>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</si>
  <si>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</si>
  <si>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</si>
  <si>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</si>
  <si>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</si>
  <si>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</si>
  <si>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</si>
  <si>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</si>
  <si>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</si>
  <si>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</si>
  <si>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</si>
  <si>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</si>
  <si>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</si>
  <si>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</si>
  <si>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</si>
  <si>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</si>
  <si>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</si>
  <si>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</si>
  <si>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</si>
  <si>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</si>
  <si>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</si>
  <si>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</si>
  <si>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</si>
  <si>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</si>
  <si>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</si>
  <si>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</si>
  <si>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</si>
  <si>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</si>
  <si>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</si>
  <si>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</si>
  <si>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</si>
  <si>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</si>
  <si>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</si>
  <si>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</si>
  <si>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</si>
  <si>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</si>
  <si>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</si>
  <si>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</si>
  <si>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</si>
  <si>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</si>
  <si>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</si>
  <si>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</si>
  <si>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</si>
  <si>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</si>
  <si>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</si>
  <si>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</si>
  <si>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</si>
  <si>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</si>
  <si>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</si>
  <si>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</si>
  <si>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</si>
  <si>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</si>
  <si>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</si>
  <si>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</si>
  <si>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</si>
  <si>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</si>
  <si>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</si>
  <si>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</si>
  <si>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</si>
  <si>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</si>
  <si>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</si>
  <si>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</si>
  <si>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</si>
  <si>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</si>
  <si>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</si>
  <si>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</si>
  <si>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</si>
  <si>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</si>
  <si>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</si>
  <si>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</si>
  <si>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</si>
  <si>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</si>
  <si>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</si>
  <si>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</si>
  <si>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</si>
  <si>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</si>
  <si>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</si>
  <si>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</si>
  <si>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</si>
  <si>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</si>
  <si>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</si>
  <si>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</si>
  <si>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</si>
  <si>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</si>
  <si>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</si>
  <si>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</si>
  <si>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</si>
  <si>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</si>
  <si>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</si>
  <si>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</si>
  <si>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</si>
  <si>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</si>
  <si>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</si>
  <si>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</si>
  <si>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</si>
  <si>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</si>
  <si>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</si>
  <si>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</si>
  <si>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</si>
  <si>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</si>
  <si>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</si>
  <si>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</si>
  <si>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</si>
  <si>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</si>
  <si>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</si>
  <si>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</si>
  <si>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</si>
  <si>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</si>
  <si>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</si>
  <si>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</si>
  <si>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</si>
  <si>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</si>
  <si>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</si>
  <si>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</si>
  <si>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</si>
  <si>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</si>
  <si>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</si>
  <si>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</si>
  <si>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</si>
  <si>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</si>
  <si>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</si>
  <si>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</si>
  <si>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</si>
  <si>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</si>
  <si>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</si>
  <si>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</si>
  <si>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</si>
  <si>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</si>
  <si>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</si>
  <si>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</si>
  <si>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</si>
  <si>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</si>
  <si>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</si>
  <si>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</si>
  <si>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</si>
  <si>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</si>
  <si>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</si>
  <si>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</si>
  <si>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</si>
  <si>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</si>
  <si>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</si>
  <si>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</si>
  <si>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</si>
  <si>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</si>
  <si>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</si>
  <si>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</si>
  <si>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</si>
  <si>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</si>
  <si>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</si>
  <si>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</si>
  <si>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</si>
  <si>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</si>
  <si>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</si>
  <si>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</si>
  <si>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</si>
  <si>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</si>
  <si>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</si>
  <si>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</si>
  <si>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</si>
  <si>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</si>
  <si>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</si>
  <si>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</si>
  <si>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</si>
  <si>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</si>
  <si>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</si>
  <si>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</si>
  <si>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</si>
  <si>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</si>
  <si>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</si>
  <si>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</si>
  <si>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</si>
  <si>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</si>
  <si>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</si>
  <si>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</si>
  <si>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</si>
  <si>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</si>
  <si>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</si>
  <si>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</si>
  <si>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</si>
  <si>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</si>
  <si>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</si>
  <si>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</si>
  <si>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</si>
  <si>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</si>
  <si>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</si>
  <si>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</si>
  <si>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</si>
  <si>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</si>
  <si>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</si>
  <si>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</si>
  <si>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</si>
  <si>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</si>
  <si>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</si>
  <si>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</si>
  <si>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</si>
  <si>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</si>
  <si>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</si>
  <si>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</si>
  <si>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</si>
  <si>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</si>
  <si>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</si>
  <si>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</si>
  <si>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</si>
  <si>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</si>
  <si>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</si>
  <si>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</si>
  <si>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</si>
  <si>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</si>
  <si>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</si>
  <si>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</si>
  <si>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</si>
  <si>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</si>
  <si>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</si>
  <si>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</si>
  <si>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</si>
  <si>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</si>
  <si>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</si>
  <si>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</si>
  <si>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</si>
  <si>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</si>
  <si>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</si>
  <si>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</si>
  <si>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</si>
  <si>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</si>
  <si>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</si>
  <si>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</si>
  <si>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</si>
  <si>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</si>
  <si>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</si>
  <si>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</si>
  <si>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</si>
  <si>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</si>
  <si>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</si>
  <si>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</si>
  <si>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</si>
  <si>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</si>
  <si>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</si>
  <si>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</si>
  <si>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</si>
  <si>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</si>
  <si>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</si>
  <si>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</si>
  <si>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</si>
  <si>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</si>
  <si>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</si>
  <si>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</si>
  <si>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</si>
  <si>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</si>
  <si>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</si>
  <si>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</si>
  <si>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</si>
  <si>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</si>
  <si>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</si>
  <si>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</si>
  <si>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</si>
  <si>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</si>
  <si>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</si>
  <si>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</si>
  <si>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</si>
  <si>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</si>
  <si>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</si>
  <si>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</si>
  <si>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</si>
  <si>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</si>
  <si>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</si>
  <si>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</si>
  <si>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</si>
  <si>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</si>
  <si>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</si>
  <si>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</si>
  <si>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</si>
  <si>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</si>
  <si>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</si>
  <si>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</si>
  <si>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</si>
  <si>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</si>
  <si>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</si>
  <si>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</si>
  <si>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</si>
  <si>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</si>
  <si>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</si>
  <si>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</si>
  <si>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</si>
  <si>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</si>
  <si>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</si>
  <si>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</si>
  <si>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</si>
  <si>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</si>
  <si>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</si>
  <si>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</si>
  <si>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</si>
  <si>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</si>
  <si>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</si>
  <si>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</si>
  <si>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</si>
  <si>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</si>
  <si>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</si>
  <si>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</si>
  <si>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</si>
  <si>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</si>
  <si>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</si>
  <si>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</si>
  <si>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</si>
  <si>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</si>
  <si>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</si>
  <si>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</si>
  <si>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</si>
  <si>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</si>
  <si>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</si>
  <si>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</si>
  <si>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</si>
  <si>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</si>
  <si>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</si>
  <si>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</si>
  <si>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</si>
  <si>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</si>
  <si>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</si>
  <si>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</si>
  <si>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</si>
  <si>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</si>
  <si>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</si>
  <si>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</si>
  <si>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</si>
  <si>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</si>
  <si>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</si>
  <si>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</si>
  <si>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</si>
  <si>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</si>
  <si>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</si>
  <si>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</si>
  <si>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</si>
  <si>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</si>
  <si>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</si>
  <si>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</si>
  <si>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</si>
  <si>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</si>
  <si>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</si>
  <si>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</si>
  <si>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</si>
  <si>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</si>
  <si>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</si>
  <si>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</si>
  <si>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</si>
  <si>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</si>
  <si>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</si>
  <si>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</si>
  <si>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</si>
  <si>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</si>
  <si>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</si>
  <si>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</si>
  <si>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</si>
  <si>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</si>
  <si>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</si>
  <si>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</si>
  <si>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</si>
  <si>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</si>
  <si>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</si>
  <si>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</si>
  <si>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</si>
  <si>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</si>
  <si>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</si>
  <si>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</si>
  <si>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</si>
  <si>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</si>
  <si>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</si>
  <si>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</si>
  <si>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</si>
  <si>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</si>
  <si>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</si>
  <si>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</si>
  <si>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</si>
  <si>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</si>
  <si>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</si>
  <si>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</si>
  <si>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</si>
  <si>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</si>
  <si>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</si>
  <si>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</si>
  <si>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</si>
  <si>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</si>
  <si>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</si>
  <si>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</si>
  <si>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</si>
  <si>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</si>
  <si>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</si>
  <si>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</si>
  <si>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</si>
  <si>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</si>
  <si>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</si>
  <si>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</si>
  <si>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</si>
  <si>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</si>
  <si>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</si>
  <si>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</si>
  <si>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</si>
  <si>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</si>
  <si>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</si>
  <si>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</si>
  <si>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</si>
  <si>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</si>
  <si>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</si>
  <si>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</si>
  <si>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</si>
  <si>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</si>
  <si>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</si>
  <si>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</si>
  <si>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</si>
  <si>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</si>
  <si>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</si>
  <si>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</si>
  <si>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</si>
  <si>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</si>
  <si>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</si>
  <si>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</si>
  <si>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</si>
  <si>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</si>
  <si>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</si>
  <si>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</si>
  <si>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</si>
  <si>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</si>
  <si>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</si>
  <si>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</si>
  <si>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</si>
  <si>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</si>
  <si>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</si>
  <si>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</si>
  <si>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</si>
  <si>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</si>
  <si>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</si>
  <si>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</si>
  <si>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</si>
  <si>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</si>
  <si>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</si>
  <si>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</si>
  <si>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</si>
  <si>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</si>
  <si>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</si>
  <si>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</si>
  <si>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</si>
  <si>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</si>
  <si>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</si>
  <si>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</si>
  <si>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</si>
  <si>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</si>
  <si>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</si>
  <si>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</si>
  <si>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</si>
  <si>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</si>
  <si>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</si>
  <si>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</si>
  <si>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</si>
  <si>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</si>
  <si>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</si>
  <si>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</si>
  <si>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</si>
  <si>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</si>
  <si>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</si>
  <si>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</si>
  <si>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</si>
  <si>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</si>
  <si>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</si>
  <si>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</si>
  <si>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</si>
  <si>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</si>
  <si>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</si>
  <si>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</si>
  <si>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</si>
  <si>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</si>
  <si>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</si>
  <si>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</si>
  <si>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</si>
  <si>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</si>
  <si>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</si>
  <si>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</si>
  <si>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</si>
  <si>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</si>
  <si>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</si>
  <si>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</si>
  <si>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</si>
  <si>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</si>
  <si>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</si>
  <si>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</si>
  <si>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</si>
  <si>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</si>
  <si>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</si>
  <si>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</si>
  <si>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</si>
  <si>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</si>
  <si>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</si>
  <si>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</si>
  <si>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</si>
  <si>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</si>
  <si>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</si>
  <si>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</si>
  <si>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</si>
  <si>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</si>
  <si>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</si>
  <si>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</si>
  <si>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</si>
  <si>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</si>
  <si>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</si>
  <si>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</si>
  <si>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</si>
  <si>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</si>
  <si>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</si>
  <si>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</si>
  <si>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</si>
  <si>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</si>
  <si>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</si>
  <si>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</si>
  <si>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</si>
  <si>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</si>
  <si>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</si>
  <si>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</si>
  <si>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</si>
  <si>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</si>
  <si>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</si>
  <si>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</si>
  <si>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</si>
  <si>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</si>
  <si>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</si>
  <si>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</si>
  <si>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</si>
  <si>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</si>
  <si>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</si>
  <si>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</si>
  <si>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</si>
  <si>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</si>
  <si>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</si>
  <si>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</si>
  <si>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</si>
  <si>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</si>
  <si>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</si>
  <si>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</si>
  <si>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</si>
  <si>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</si>
  <si>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</si>
  <si>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</si>
  <si>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</si>
  <si>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</si>
  <si>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</si>
  <si>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</si>
  <si>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</si>
  <si>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</si>
  <si>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</si>
  <si>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</si>
  <si>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</si>
  <si>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</si>
  <si>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</si>
  <si>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</si>
  <si>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</si>
  <si>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</si>
  <si>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</si>
  <si>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</si>
  <si>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</si>
  <si>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</si>
  <si>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</si>
  <si>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</si>
  <si>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</si>
  <si>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</si>
  <si>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</si>
  <si>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</si>
  <si>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</si>
  <si>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</si>
  <si>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</si>
  <si>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</si>
  <si>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</si>
  <si>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</si>
  <si>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</si>
  <si>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</si>
  <si>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</si>
  <si>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</si>
  <si>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</si>
  <si>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</si>
  <si>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</si>
  <si>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</si>
  <si>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</si>
  <si>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</si>
  <si>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</si>
  <si>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</si>
  <si>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</si>
  <si>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</si>
  <si>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</si>
  <si>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</si>
  <si>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</si>
  <si>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</si>
  <si>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</si>
  <si>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</si>
  <si>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</si>
  <si>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</si>
  <si>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</si>
  <si>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</si>
  <si>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</si>
  <si>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</si>
  <si>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</si>
  <si>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</si>
  <si>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</si>
  <si>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</si>
  <si>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</si>
  <si>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</si>
  <si>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</si>
  <si>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</si>
  <si>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</si>
  <si>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</si>
  <si>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</si>
  <si>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</si>
  <si>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</si>
  <si>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</si>
  <si>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</si>
  <si>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</si>
  <si>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</si>
  <si>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</si>
  <si>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</si>
  <si>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</si>
  <si>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</si>
  <si>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</si>
  <si>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</si>
  <si>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</si>
  <si>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</si>
  <si>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</si>
  <si>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</si>
  <si>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</si>
  <si>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</si>
  <si>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</si>
  <si>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</si>
  <si>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</si>
  <si>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</si>
  <si>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</si>
  <si>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</si>
  <si>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</si>
  <si>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</si>
  <si>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</si>
  <si>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</si>
  <si>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</si>
  <si>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</si>
  <si>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</si>
  <si>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</si>
  <si>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</si>
  <si>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</si>
  <si>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</si>
  <si>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</si>
  <si>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</si>
  <si>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</si>
  <si>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</si>
  <si>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</si>
  <si>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</si>
  <si>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</si>
  <si>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</si>
  <si>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</si>
  <si>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</si>
  <si>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</si>
  <si>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</si>
  <si>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</si>
  <si>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</si>
  <si>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</si>
  <si>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</si>
  <si>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</si>
  <si>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</si>
  <si>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</si>
  <si>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</si>
  <si>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</si>
  <si>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</si>
  <si>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</si>
  <si>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</si>
  <si>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</si>
  <si>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</si>
  <si>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</si>
  <si>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</si>
  <si>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</si>
  <si>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</si>
  <si>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</si>
  <si>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</si>
  <si>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</si>
  <si>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</si>
  <si>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</si>
  <si>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</si>
  <si>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</si>
  <si>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</si>
  <si>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</si>
  <si>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</si>
  <si>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</si>
  <si>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</si>
  <si>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</si>
  <si>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</si>
  <si>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</si>
  <si>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</si>
  <si>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</si>
  <si>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</si>
  <si>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</si>
  <si>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</si>
  <si>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</si>
  <si>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</si>
  <si>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</si>
  <si>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</si>
  <si>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</si>
  <si>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</si>
  <si>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</si>
  <si>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</si>
  <si>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</si>
  <si>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</si>
  <si>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</si>
  <si>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</si>
  <si>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</si>
  <si>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</si>
  <si>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</si>
  <si>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</si>
  <si>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</si>
  <si>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</si>
  <si>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</si>
  <si>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</si>
  <si>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</si>
  <si>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</si>
  <si>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</si>
  <si>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</si>
  <si>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</si>
  <si>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</si>
  <si>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</si>
  <si>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</si>
  <si>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</si>
  <si>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</si>
  <si>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</si>
  <si>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</si>
  <si>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</si>
  <si>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</si>
  <si>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</si>
  <si>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</si>
  <si>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</si>
  <si>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</si>
  <si>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</si>
  <si>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</si>
  <si>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</si>
  <si>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</si>
  <si>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</si>
  <si>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</si>
  <si>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</si>
  <si>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</si>
  <si>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</si>
  <si>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</si>
  <si>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</si>
  <si>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</si>
  <si>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</si>
  <si>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</si>
  <si>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</si>
  <si>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</si>
  <si>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</si>
  <si>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</si>
  <si>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</si>
  <si>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</si>
  <si>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</si>
  <si>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</si>
  <si>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</si>
  <si>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</si>
  <si>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</si>
  <si>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</si>
  <si>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</si>
  <si>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</si>
  <si>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</si>
  <si>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</si>
  <si>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</si>
  <si>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</si>
  <si>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</si>
  <si>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</si>
  <si>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</si>
  <si>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</si>
  <si>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</si>
  <si>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</si>
  <si>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</si>
  <si>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</si>
  <si>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</si>
  <si>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</si>
  <si>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</si>
  <si>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</si>
  <si>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</si>
  <si>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</si>
  <si>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</si>
  <si>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</si>
  <si>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</si>
  <si>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</si>
  <si>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</si>
  <si>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</si>
  <si>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</si>
  <si>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</si>
  <si>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</si>
  <si>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</si>
  <si>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</si>
  <si>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</si>
  <si>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</si>
  <si>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</si>
  <si>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</si>
  <si>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</si>
  <si>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</si>
  <si>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</si>
  <si>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</si>
  <si>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</si>
  <si>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</si>
  <si>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</si>
  <si>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</si>
  <si>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</si>
  <si>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</si>
  <si>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</si>
  <si>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</si>
  <si>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</si>
  <si>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</si>
  <si>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</si>
  <si>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</si>
  <si>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</si>
  <si>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</si>
  <si>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</si>
  <si>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</si>
  <si>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</si>
  <si>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</si>
  <si>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</si>
  <si>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</si>
  <si>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</si>
  <si>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</si>
  <si>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</si>
  <si>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</si>
  <si>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</si>
  <si>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</si>
  <si>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</si>
  <si>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</si>
  <si>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</si>
  <si>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</si>
  <si>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</si>
  <si>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</si>
  <si>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</si>
  <si>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</si>
  <si>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</si>
  <si>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</si>
  <si>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</si>
  <si>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</si>
  <si>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</si>
  <si>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</si>
  <si>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</si>
  <si>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</si>
  <si>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</si>
  <si>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</si>
  <si>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</si>
  <si>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</si>
  <si>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</si>
  <si>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</si>
  <si>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</si>
  <si>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</si>
  <si>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</si>
  <si>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</si>
  <si>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</si>
  <si>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</si>
  <si>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</si>
  <si>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</si>
  <si>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</si>
  <si>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</si>
  <si>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</si>
  <si>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</si>
  <si>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</si>
  <si>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</si>
  <si>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</si>
  <si>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</si>
  <si>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</si>
  <si>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</si>
  <si>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</si>
  <si>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</si>
  <si>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</si>
  <si>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</si>
  <si>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</si>
  <si>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</si>
  <si>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</si>
  <si>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</si>
  <si>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</si>
  <si>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</si>
  <si>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</si>
  <si>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</si>
  <si>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</si>
  <si>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</si>
  <si>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</si>
  <si>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</si>
  <si>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</si>
  <si>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</si>
  <si>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</si>
  <si>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</si>
  <si>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</si>
  <si>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</si>
  <si>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</si>
  <si>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</si>
  <si>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</si>
  <si>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</si>
  <si>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</si>
  <si>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</si>
  <si>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</si>
  <si>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</si>
  <si>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</si>
  <si>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</si>
  <si>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</si>
  <si>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</si>
  <si>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</si>
  <si>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</si>
  <si>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</si>
  <si>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</si>
  <si>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</si>
  <si>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</si>
  <si>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</si>
  <si>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</si>
  <si>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</si>
  <si>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</si>
  <si>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</si>
  <si>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</si>
  <si>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</si>
  <si>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</si>
  <si>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</si>
  <si>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</si>
  <si>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</si>
  <si>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</si>
  <si>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</si>
  <si>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</si>
  <si>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</si>
  <si>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</si>
  <si>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</si>
  <si>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</si>
  <si>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</si>
  <si>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</si>
  <si>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</si>
  <si>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</si>
  <si>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</si>
  <si>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</si>
  <si>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</si>
  <si>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</si>
  <si>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</si>
  <si>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</si>
  <si>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</si>
  <si>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</si>
  <si>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</si>
  <si>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</si>
  <si>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</si>
  <si>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</si>
  <si>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</si>
  <si>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</si>
  <si>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</si>
  <si>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</si>
  <si>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</si>
  <si>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</si>
  <si>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</si>
  <si>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</si>
  <si>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</si>
  <si>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</si>
  <si>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</si>
  <si>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</si>
  <si>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</si>
  <si>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</si>
  <si>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</si>
  <si>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</si>
  <si>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</si>
  <si>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</si>
  <si>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</si>
  <si>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</si>
  <si>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</si>
  <si>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</si>
  <si>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</si>
  <si>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</si>
  <si>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</si>
  <si>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</si>
  <si>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</si>
  <si>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</si>
  <si>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</si>
  <si>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</si>
  <si>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</si>
  <si>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</si>
  <si>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</si>
  <si>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</si>
  <si>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</si>
  <si>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</si>
  <si>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</si>
  <si>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</si>
  <si>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</si>
  <si>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</si>
  <si>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</si>
  <si>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</si>
  <si>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</si>
  <si>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</si>
  <si>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</si>
  <si>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</si>
  <si>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</si>
  <si>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</si>
  <si>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</si>
  <si>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</si>
  <si>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</si>
  <si>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</si>
  <si>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</si>
  <si>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</si>
  <si>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</si>
  <si>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</si>
  <si>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</si>
  <si>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</si>
  <si>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</si>
  <si>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</si>
  <si>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</si>
  <si>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</si>
  <si>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</si>
  <si>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</si>
  <si>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</si>
  <si>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</si>
  <si>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</si>
  <si>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</si>
  <si>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</si>
  <si>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</si>
  <si>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</si>
  <si>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</si>
  <si>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</si>
  <si>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</si>
  <si>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</si>
  <si>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</si>
  <si>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</si>
  <si>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</si>
  <si>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</si>
  <si>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</si>
  <si>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</si>
  <si>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</si>
  <si>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</si>
  <si>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</si>
  <si>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</si>
  <si>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</si>
  <si>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</si>
  <si>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</si>
  <si>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</si>
  <si>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</si>
  <si>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</si>
  <si>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</si>
  <si>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</si>
  <si>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</si>
  <si>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</si>
  <si>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</si>
  <si>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</si>
  <si>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</si>
  <si>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</si>
  <si>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</si>
  <si>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</si>
  <si>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</si>
  <si>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</si>
  <si>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</si>
  <si>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</si>
  <si>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</si>
  <si>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</si>
  <si>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</si>
  <si>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</si>
  <si>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</si>
  <si>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</si>
  <si>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</si>
  <si>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</si>
  <si>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</si>
  <si>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</si>
  <si>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</si>
  <si>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</si>
  <si>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</si>
  <si>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</si>
  <si>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</si>
  <si>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</si>
  <si>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</si>
  <si>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</si>
  <si>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</si>
  <si>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</si>
  <si>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</si>
  <si>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</si>
  <si>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</si>
  <si>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</si>
  <si>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</si>
  <si>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</si>
  <si>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</si>
  <si>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</si>
  <si>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</si>
  <si>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</si>
  <si>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</si>
  <si>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</si>
  <si>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</si>
  <si>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</si>
  <si>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</si>
  <si>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</si>
  <si>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</si>
  <si>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</si>
  <si>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</si>
  <si>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</si>
  <si>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</si>
  <si>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</si>
  <si>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</si>
  <si>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</si>
  <si>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</si>
  <si>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</si>
  <si>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</si>
  <si>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</si>
  <si>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</si>
  <si>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</si>
  <si>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</si>
  <si>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</si>
  <si>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</si>
  <si>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</si>
  <si>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</si>
  <si>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</si>
  <si>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</si>
  <si>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</si>
  <si>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</si>
  <si>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</si>
  <si>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</si>
  <si>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</si>
  <si>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</si>
  <si>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</si>
  <si>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</si>
  <si>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</si>
  <si>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</si>
  <si>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</si>
  <si>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</si>
  <si>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</si>
  <si>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</si>
  <si>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</si>
  <si>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</si>
  <si>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</si>
  <si>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</si>
  <si>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</si>
  <si>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</si>
  <si>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</si>
  <si>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</si>
  <si>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</si>
  <si>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</si>
  <si>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</si>
  <si>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</si>
  <si>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</si>
  <si>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</si>
  <si>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</si>
  <si>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</si>
  <si>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</si>
  <si>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</si>
  <si>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</si>
  <si>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</si>
  <si>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</si>
  <si>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</si>
  <si>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</si>
  <si>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</si>
  <si>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</si>
  <si>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</si>
  <si>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</si>
  <si>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</si>
  <si>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</si>
  <si>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</si>
  <si>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</si>
  <si>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</si>
  <si>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</si>
  <si>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</si>
  <si>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</si>
  <si>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</si>
  <si>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</si>
  <si>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</si>
  <si>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</si>
  <si>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</si>
  <si>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</si>
  <si>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</si>
  <si>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</si>
  <si>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</si>
  <si>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</si>
  <si>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</si>
  <si>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</si>
  <si>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</si>
  <si>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</si>
  <si>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</si>
  <si>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</si>
  <si>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</si>
  <si>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</si>
  <si>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</si>
  <si>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</si>
  <si>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</si>
  <si>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</si>
  <si>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</si>
  <si>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</si>
  <si>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</si>
  <si>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</si>
  <si>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</si>
  <si>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</si>
  <si>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</si>
  <si>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</si>
  <si>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</si>
  <si>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</si>
  <si>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</si>
  <si>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</si>
  <si>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</si>
  <si>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</si>
  <si>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</si>
  <si>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</si>
  <si>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</si>
  <si>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</si>
  <si>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</si>
  <si>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</si>
  <si>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</si>
  <si>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</si>
  <si>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</si>
  <si>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</si>
  <si>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</si>
  <si>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</si>
  <si>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</si>
  <si>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</si>
  <si>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</si>
  <si>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</si>
  <si>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</si>
  <si>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</si>
  <si>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</si>
  <si>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</si>
  <si>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</si>
  <si>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</si>
  <si>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</si>
  <si>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</si>
  <si>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</si>
  <si>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</si>
  <si>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</si>
  <si>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</si>
  <si>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</si>
  <si>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</si>
  <si>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</si>
  <si>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</si>
  <si>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</si>
  <si>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</si>
  <si>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</si>
  <si>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</si>
  <si>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</si>
  <si>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</si>
  <si>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</si>
  <si>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</si>
  <si>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</si>
  <si>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</si>
  <si>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</si>
  <si>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</si>
  <si>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</si>
  <si>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</si>
  <si>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</si>
  <si>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</si>
  <si>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</si>
  <si>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</si>
  <si>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</si>
  <si>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</si>
  <si>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</si>
  <si>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</si>
  <si>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</si>
  <si>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</si>
  <si>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</si>
  <si>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</si>
  <si>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</si>
  <si>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</si>
  <si>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</si>
  <si>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</si>
  <si>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</si>
  <si>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</si>
  <si>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</si>
  <si>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</si>
  <si>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</si>
  <si>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</si>
  <si>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</si>
  <si>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</si>
  <si>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</si>
  <si>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</si>
  <si>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</si>
  <si>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</si>
  <si>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</si>
  <si>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</si>
  <si>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</si>
  <si>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</si>
  <si>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</si>
  <si>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</si>
  <si>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</si>
  <si>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</si>
  <si>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</si>
  <si>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</si>
  <si>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</si>
  <si>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</si>
  <si>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</si>
  <si>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</si>
  <si>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</si>
  <si>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</si>
  <si>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</si>
  <si>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</si>
  <si>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</si>
  <si>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</si>
  <si>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</si>
  <si>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</si>
  <si>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</si>
  <si>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</si>
  <si>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</si>
  <si>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</si>
  <si>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</si>
  <si>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</si>
  <si>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</si>
  <si>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</si>
  <si>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</si>
  <si>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</si>
  <si>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</si>
  <si>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</si>
  <si>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</si>
  <si>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</si>
  <si>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</si>
  <si>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</si>
  <si>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</si>
  <si>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</si>
  <si>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</si>
  <si>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</si>
  <si>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</si>
  <si>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</si>
  <si>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</si>
  <si>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</si>
  <si>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</si>
  <si>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</si>
  <si>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</si>
  <si>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</si>
  <si>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</si>
  <si>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</si>
  <si>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</si>
  <si>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</si>
  <si>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</si>
  <si>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</si>
  <si>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</si>
  <si>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</si>
  <si>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</si>
  <si>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</si>
  <si>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</si>
  <si>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</si>
  <si>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</si>
  <si>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</si>
  <si>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</si>
  <si>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</si>
  <si>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</si>
  <si>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</si>
  <si>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</si>
  <si>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</si>
  <si>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</si>
  <si>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</si>
  <si>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</si>
  <si>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</si>
  <si>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</si>
  <si>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</si>
  <si>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</si>
  <si>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</si>
  <si>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</si>
  <si>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</si>
  <si>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</si>
  <si>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</si>
  <si>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</si>
  <si>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</si>
  <si>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</si>
  <si>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</si>
  <si>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</si>
  <si>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</si>
  <si>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</si>
  <si>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</si>
  <si>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</si>
  <si>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</si>
  <si>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</si>
  <si>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</si>
  <si>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</si>
  <si>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</si>
  <si>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</si>
  <si>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</si>
  <si>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</si>
  <si>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</si>
  <si>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</si>
  <si>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</si>
  <si>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</si>
  <si>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</si>
  <si>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</si>
  <si>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</si>
  <si>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</si>
  <si>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</si>
  <si>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</si>
  <si>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</si>
  <si>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</si>
  <si>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</si>
  <si>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</si>
  <si>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</si>
  <si>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</si>
  <si>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</si>
  <si>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</si>
  <si>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</si>
  <si>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</si>
  <si>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</si>
  <si>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</si>
  <si>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</si>
  <si>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</si>
  <si>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</si>
  <si>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</si>
  <si>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</si>
  <si>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</si>
  <si>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</si>
  <si>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</si>
  <si>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</si>
  <si>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</si>
  <si>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</si>
  <si>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</si>
  <si>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</si>
  <si>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</si>
  <si>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</si>
  <si>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</si>
  <si>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</si>
  <si>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</si>
  <si>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</si>
  <si>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</si>
  <si>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</si>
  <si>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</si>
  <si>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</si>
  <si>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</si>
  <si>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</si>
  <si>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</si>
  <si>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</si>
  <si>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</si>
  <si>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</si>
  <si>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</si>
  <si>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</si>
  <si>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</si>
  <si>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</si>
  <si>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</si>
  <si>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</si>
  <si>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</si>
  <si>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</si>
  <si>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</si>
  <si>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</si>
  <si>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</si>
  <si>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</si>
  <si>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</si>
  <si>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</si>
  <si>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</si>
  <si>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</si>
  <si>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</si>
  <si>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</si>
  <si>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</si>
  <si>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</si>
  <si>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</si>
  <si>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</si>
  <si>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</si>
  <si>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</si>
  <si>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</si>
  <si>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</si>
  <si>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</si>
  <si>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</si>
  <si>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</si>
  <si>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</si>
  <si>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</si>
  <si>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</si>
  <si>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</si>
  <si>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</si>
  <si>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</si>
  <si>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</si>
  <si>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</si>
  <si>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</si>
  <si>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</si>
  <si>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</si>
  <si>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</si>
  <si>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</si>
  <si>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</si>
  <si>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</si>
  <si>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</si>
  <si>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</si>
  <si>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</si>
  <si>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</si>
  <si>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</si>
  <si>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</si>
  <si>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</si>
  <si>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</si>
  <si>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</si>
  <si>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</si>
  <si>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</si>
  <si>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</si>
  <si>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</si>
  <si>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</si>
  <si>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</si>
  <si>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</si>
  <si>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</si>
  <si>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</si>
  <si>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</si>
  <si>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</si>
  <si>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</si>
  <si>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</si>
  <si>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</si>
  <si>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</si>
  <si>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</si>
  <si>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</si>
  <si>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</si>
  <si>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</si>
  <si>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</si>
  <si>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</si>
  <si>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</si>
  <si>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</si>
  <si>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</si>
  <si>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</si>
  <si>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</si>
  <si>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</si>
  <si>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</si>
  <si>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</si>
  <si>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</si>
  <si>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</si>
  <si>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</si>
  <si>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</si>
  <si>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</si>
  <si>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</si>
  <si>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</si>
  <si>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</si>
  <si>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</si>
  <si>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</si>
  <si>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</si>
  <si>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</si>
  <si>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</si>
  <si>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</si>
  <si>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</si>
  <si>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</si>
  <si>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</si>
  <si>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</si>
  <si>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</si>
  <si>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</si>
  <si>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</si>
  <si>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</si>
  <si>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</si>
  <si>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</si>
  <si>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</si>
  <si>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</si>
  <si>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</si>
  <si>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</si>
  <si>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</si>
  <si>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</si>
  <si>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</si>
  <si>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</si>
  <si>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</si>
  <si>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</si>
  <si>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</si>
  <si>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</si>
  <si>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</si>
  <si>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</si>
  <si>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</si>
  <si>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</si>
  <si>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</si>
  <si>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</si>
  <si>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</si>
  <si>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</si>
  <si>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</si>
  <si>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</si>
  <si>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</si>
  <si>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</si>
  <si>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</si>
  <si>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</si>
  <si>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</si>
  <si>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</si>
  <si>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</si>
  <si>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</si>
  <si>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</si>
  <si>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</si>
  <si>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</si>
  <si>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</si>
  <si>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</si>
  <si>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</si>
  <si>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</si>
  <si>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</si>
  <si>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</si>
  <si>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</si>
  <si>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</si>
  <si>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</si>
  <si>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</si>
  <si>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</si>
  <si>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</si>
  <si>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</si>
  <si>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</si>
  <si>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</si>
  <si>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</si>
  <si>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</si>
  <si>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</si>
  <si>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</si>
  <si>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</si>
  <si>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</si>
  <si>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</si>
  <si>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</si>
  <si>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</si>
  <si>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</si>
  <si>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</si>
  <si>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</si>
  <si>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</si>
  <si>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</si>
  <si>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</si>
  <si>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</si>
  <si>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</si>
  <si>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</si>
  <si>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</si>
  <si>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</si>
  <si>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</si>
  <si>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</si>
  <si>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</si>
  <si>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</si>
  <si>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</si>
  <si>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</si>
  <si>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</si>
  <si>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</si>
  <si>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</si>
  <si>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</si>
  <si>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</si>
  <si>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</si>
  <si>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</si>
  <si>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</si>
  <si>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</si>
  <si>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</si>
  <si>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</si>
  <si>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</si>
  <si>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</si>
  <si>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</si>
  <si>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</si>
  <si>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</si>
  <si>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</si>
  <si>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</si>
  <si>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</si>
  <si>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</si>
  <si>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</si>
  <si>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</si>
  <si>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</si>
  <si>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</si>
  <si>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</si>
  <si>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</si>
  <si>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</si>
  <si>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</si>
  <si>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</si>
  <si>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</si>
  <si>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</si>
  <si>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</si>
  <si>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</si>
  <si>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</si>
  <si>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</si>
  <si>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</si>
  <si>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</si>
  <si>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</si>
  <si>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</si>
  <si>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</si>
  <si>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</si>
  <si>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</si>
  <si>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</si>
  <si>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</si>
  <si>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</si>
  <si>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</si>
  <si>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</si>
  <si>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</si>
  <si>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</si>
  <si>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</si>
  <si>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</si>
  <si>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</si>
  <si>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</si>
  <si>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</si>
  <si>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</si>
  <si>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</si>
  <si>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</si>
  <si>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</si>
  <si>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</si>
  <si>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</si>
  <si>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</si>
  <si>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</si>
  <si>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</si>
  <si>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</si>
  <si>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</si>
  <si>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</si>
  <si>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</si>
  <si>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</si>
  <si>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</si>
  <si>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</si>
  <si>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</si>
  <si>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</si>
  <si>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</si>
  <si>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</si>
  <si>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</si>
  <si>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</si>
  <si>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</si>
  <si>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</si>
  <si>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</si>
  <si>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</si>
  <si>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</si>
  <si>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</si>
  <si>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</si>
  <si>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</si>
  <si>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</si>
  <si>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</si>
  <si>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</si>
  <si>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</si>
  <si>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</si>
  <si>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</si>
  <si>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</si>
  <si>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</si>
  <si>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</si>
  <si>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</si>
  <si>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</si>
  <si>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</si>
  <si>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</si>
  <si>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</si>
  <si>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</si>
  <si>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</si>
  <si>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</si>
  <si>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</si>
  <si>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</si>
  <si>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</si>
  <si>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</si>
  <si>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</si>
  <si>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</si>
  <si>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</si>
  <si>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</si>
  <si>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</si>
  <si>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</si>
  <si>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</si>
  <si>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</si>
  <si>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</si>
  <si>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</si>
  <si>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</si>
  <si>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</si>
  <si>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</si>
  <si>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</si>
  <si>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</si>
  <si>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</si>
  <si>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</si>
  <si>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</si>
  <si>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</si>
  <si>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</si>
  <si>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</si>
  <si>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</si>
  <si>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</si>
  <si>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</si>
  <si>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</si>
  <si>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</si>
  <si>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</si>
  <si>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</si>
  <si>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</si>
  <si>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</si>
  <si>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</si>
  <si>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</si>
  <si>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</si>
  <si>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</si>
  <si>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</si>
  <si>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</si>
  <si>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</si>
  <si>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</si>
  <si>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</si>
  <si>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</si>
  <si>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</si>
  <si>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</si>
  <si>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</si>
  <si>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</si>
  <si>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</si>
  <si>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</si>
  <si>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</si>
  <si>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</si>
  <si>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</si>
  <si>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</si>
  <si>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</si>
  <si>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</si>
  <si>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</si>
  <si>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</si>
  <si>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</si>
  <si>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</si>
  <si>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</si>
  <si>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</si>
  <si>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</si>
  <si>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</si>
  <si>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</si>
  <si>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</si>
  <si>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</si>
  <si>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</si>
  <si>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</si>
  <si>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</si>
  <si>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</si>
  <si>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</si>
  <si>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</si>
  <si>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</si>
  <si>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</si>
  <si>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</si>
  <si>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</si>
  <si>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</si>
  <si>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</si>
  <si>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</si>
  <si>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</si>
  <si>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</si>
  <si>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</si>
  <si>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</si>
  <si>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</si>
  <si>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</si>
  <si>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</si>
  <si>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</si>
  <si>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</si>
  <si>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</si>
  <si>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</si>
  <si>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</si>
  <si>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</si>
  <si>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</si>
  <si>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</si>
  <si>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</si>
  <si>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</si>
  <si>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</si>
  <si>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</si>
  <si>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</si>
  <si>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</si>
  <si>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</si>
  <si>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</si>
  <si>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</si>
  <si>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</si>
  <si>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</si>
  <si>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</si>
  <si>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</si>
  <si>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</si>
  <si>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</si>
  <si>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</si>
  <si>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</si>
  <si>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</si>
  <si>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</si>
  <si>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</si>
  <si>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</si>
  <si>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</si>
  <si>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</si>
  <si>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</si>
  <si>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</si>
  <si>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</si>
  <si>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</si>
  <si>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</si>
  <si>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</si>
  <si>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</si>
  <si>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</si>
  <si>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</si>
  <si>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</si>
  <si>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</si>
  <si>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</si>
  <si>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</si>
  <si>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</si>
  <si>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</si>
  <si>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</si>
  <si>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</si>
  <si>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</si>
  <si>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</si>
  <si>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</si>
  <si>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</si>
  <si>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</si>
  <si>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</si>
  <si>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</si>
  <si>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</si>
  <si>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</si>
  <si>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</si>
  <si>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</si>
  <si>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</si>
  <si>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</si>
  <si>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</si>
  <si>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</si>
  <si>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</si>
  <si>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</si>
  <si>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</si>
  <si>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</si>
  <si>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</si>
  <si>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</si>
  <si>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</si>
  <si>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</si>
  <si>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</si>
  <si>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</si>
  <si>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</si>
  <si>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</si>
  <si>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</si>
  <si>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</si>
  <si>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</si>
  <si>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</si>
  <si>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</si>
  <si>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</si>
  <si>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</si>
  <si>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</si>
  <si>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</si>
  <si>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</si>
  <si>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</si>
  <si>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</si>
  <si>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</si>
  <si>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</si>
  <si>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</si>
  <si>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</si>
  <si>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</si>
  <si>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</si>
  <si>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</si>
  <si>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</si>
  <si>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</si>
  <si>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</si>
  <si>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</si>
  <si>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</si>
  <si>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</si>
  <si>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</si>
  <si>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</si>
  <si>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</si>
  <si>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</si>
  <si>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</si>
  <si>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</si>
  <si>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</si>
  <si>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</si>
  <si>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</si>
  <si>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</si>
  <si>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</si>
  <si>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</si>
  <si>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</si>
  <si>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</si>
  <si>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</si>
  <si>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</si>
  <si>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</si>
  <si>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</si>
  <si>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</si>
  <si>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</si>
  <si>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</si>
  <si>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</si>
  <si>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</si>
  <si>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</si>
  <si>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</si>
  <si>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</si>
  <si>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</si>
  <si>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</si>
  <si>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</si>
  <si>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</si>
  <si>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</si>
  <si>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</si>
  <si>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</si>
  <si>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</si>
  <si>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</si>
  <si>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</si>
  <si>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</si>
  <si>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</si>
  <si>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</si>
  <si>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</si>
  <si>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</si>
  <si>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</si>
  <si>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</si>
  <si>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</si>
  <si>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</si>
  <si>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</si>
  <si>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</si>
  <si>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</si>
  <si>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</si>
  <si>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</si>
  <si>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</si>
  <si>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</si>
  <si>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</si>
  <si>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</si>
  <si>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</si>
  <si>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</si>
  <si>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</si>
  <si>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</si>
  <si>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</si>
  <si>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</si>
  <si>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</si>
  <si>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</si>
  <si>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</si>
  <si>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</si>
  <si>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</si>
  <si>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</si>
  <si>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</si>
  <si>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</si>
  <si>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</si>
  <si>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</si>
  <si>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</si>
  <si>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</si>
  <si>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</si>
  <si>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</si>
  <si>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</si>
  <si>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</si>
  <si>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</si>
  <si>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</si>
  <si>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</si>
  <si>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</si>
  <si>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</si>
  <si>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</si>
  <si>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</si>
  <si>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</si>
  <si>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</si>
  <si>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</si>
  <si>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</si>
  <si>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</si>
  <si>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</si>
  <si>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</si>
  <si>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</si>
  <si>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</si>
  <si>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</si>
  <si>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</si>
  <si>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</si>
  <si>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</si>
  <si>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</si>
  <si>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</si>
  <si>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</si>
  <si>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</si>
  <si>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</si>
  <si>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</si>
  <si>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</si>
  <si>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</si>
  <si>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</si>
  <si>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</si>
  <si>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</si>
  <si>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</si>
  <si>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</si>
  <si>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</si>
  <si>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</si>
  <si>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</si>
  <si>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</si>
  <si>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</si>
  <si>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</si>
  <si>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</si>
  <si>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</si>
  <si>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</si>
  <si>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</si>
  <si>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</si>
  <si>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</si>
  <si>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</si>
  <si>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</si>
  <si>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</si>
  <si>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</si>
  <si>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</si>
  <si>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</si>
  <si>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</si>
  <si>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</si>
  <si>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</si>
  <si>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</si>
  <si>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</si>
  <si>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</si>
  <si>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</si>
  <si>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</si>
  <si>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</si>
  <si>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</si>
  <si>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</si>
  <si>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</si>
  <si>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</si>
  <si>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</si>
  <si>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</si>
  <si>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</si>
  <si>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</si>
  <si>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</si>
  <si>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</si>
  <si>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</si>
  <si>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</si>
  <si>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</si>
  <si>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</si>
  <si>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</si>
  <si>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</si>
  <si>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</si>
  <si>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</si>
  <si>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</si>
  <si>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</si>
  <si>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</si>
  <si>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</si>
  <si>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</si>
  <si>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</si>
  <si>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</si>
  <si>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</si>
  <si>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</si>
  <si>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</si>
  <si>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</si>
  <si>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</si>
  <si>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</si>
  <si>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</si>
  <si>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</si>
  <si>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</si>
  <si>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</si>
  <si>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</si>
  <si>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</si>
  <si>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</si>
  <si>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</si>
  <si>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</si>
  <si>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</si>
  <si>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</si>
  <si>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</si>
  <si>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</si>
  <si>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</si>
  <si>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</si>
  <si>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</si>
  <si>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</si>
  <si>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</si>
  <si>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</si>
  <si>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</si>
  <si>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</si>
  <si>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</si>
  <si>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</si>
  <si>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</si>
  <si>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</si>
  <si>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</si>
  <si>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</si>
  <si>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</si>
  <si>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</si>
  <si>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</si>
  <si>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</si>
  <si>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</si>
  <si>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</si>
  <si>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</si>
  <si>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</si>
  <si>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</si>
  <si>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</si>
  <si>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</si>
  <si>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</si>
  <si>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</si>
  <si>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</si>
  <si>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</si>
  <si>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</si>
  <si>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</si>
  <si>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</si>
  <si>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</si>
  <si>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</si>
  <si>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</si>
  <si>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</si>
  <si>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</si>
  <si>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</si>
  <si>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</si>
  <si>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</si>
  <si>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</si>
  <si>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</si>
  <si>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</si>
  <si>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</si>
  <si>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</si>
  <si>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</si>
  <si>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</si>
  <si>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</si>
  <si>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</si>
  <si>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</si>
  <si>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</si>
  <si>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</si>
  <si>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</si>
  <si>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</si>
  <si>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</si>
  <si>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</si>
  <si>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</si>
  <si>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</si>
  <si>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</si>
  <si>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</si>
  <si>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</si>
  <si>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</si>
  <si>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</si>
  <si>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</si>
  <si>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</si>
  <si>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</si>
  <si>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</si>
  <si>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</si>
  <si>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</si>
  <si>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</si>
  <si>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</si>
  <si>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</si>
  <si>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</si>
  <si>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</si>
  <si>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</si>
  <si>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</si>
  <si>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</si>
  <si>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</si>
  <si>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</si>
  <si>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</si>
  <si>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</si>
  <si>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</si>
  <si>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</si>
  <si>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</si>
  <si>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</si>
  <si>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</si>
  <si>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</si>
  <si>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</si>
  <si>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</si>
  <si>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</si>
  <si>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</si>
  <si>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</si>
  <si>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</si>
  <si>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</si>
  <si>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</si>
  <si>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</si>
  <si>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</si>
  <si>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</si>
  <si>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</si>
  <si>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</si>
  <si>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</si>
  <si>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</si>
  <si>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</si>
  <si>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</si>
  <si>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</si>
  <si>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</si>
  <si>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</si>
  <si>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</si>
  <si>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</si>
  <si>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</si>
  <si>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</si>
  <si>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</si>
  <si>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</si>
  <si>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</si>
  <si>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</si>
  <si>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</si>
  <si>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</si>
  <si>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</si>
  <si>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</si>
  <si>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</si>
  <si>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</si>
  <si>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</si>
  <si>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</si>
  <si>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</si>
  <si>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</si>
  <si>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</si>
  <si>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</si>
  <si>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</si>
  <si>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</si>
  <si>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</si>
  <si>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</si>
  <si>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</si>
  <si>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</si>
  <si>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</si>
  <si>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</si>
  <si>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</si>
  <si>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</si>
  <si>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</si>
  <si>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</si>
  <si>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</si>
  <si>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</si>
  <si>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</si>
  <si>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</si>
  <si>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</si>
  <si>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</si>
  <si>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</si>
  <si>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</si>
  <si>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</si>
  <si>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</si>
  <si>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</si>
  <si>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</si>
  <si>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</si>
  <si>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</si>
  <si>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</si>
  <si>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</si>
  <si>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</si>
  <si>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</si>
  <si>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</si>
  <si>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</si>
  <si>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</si>
  <si>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</si>
  <si>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</si>
  <si>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</si>
  <si>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</si>
  <si>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</si>
  <si>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</si>
  <si>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</si>
  <si>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</si>
  <si>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</si>
  <si>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</si>
  <si>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</si>
  <si>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</si>
  <si>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</si>
  <si>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</si>
  <si>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</si>
  <si>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</si>
  <si>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</si>
  <si>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</si>
  <si>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</si>
  <si>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</si>
  <si>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</si>
  <si>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</si>
  <si>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</si>
  <si>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</si>
  <si>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</si>
  <si>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</si>
  <si>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</si>
  <si>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</si>
  <si>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</si>
  <si>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</si>
  <si>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</si>
  <si>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</si>
  <si>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</si>
  <si>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</si>
  <si>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</si>
  <si>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</si>
  <si>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</si>
  <si>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</si>
  <si>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</si>
  <si>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</si>
  <si>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</si>
  <si>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</si>
  <si>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</si>
  <si>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</si>
  <si>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</si>
  <si>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</si>
  <si>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</si>
  <si>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</si>
  <si>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</si>
  <si>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</si>
  <si>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</si>
  <si>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</si>
  <si>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</si>
  <si>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</si>
  <si>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</si>
  <si>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</si>
  <si>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</si>
  <si>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</si>
  <si>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</si>
  <si>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</si>
  <si>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</si>
  <si>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</si>
  <si>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</si>
  <si>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</si>
  <si>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</si>
  <si>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</si>
  <si>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</si>
  <si>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</si>
  <si>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</si>
  <si>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</si>
  <si>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</si>
  <si>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</si>
  <si>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</si>
  <si>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</si>
  <si>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</si>
  <si>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</si>
  <si>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</si>
  <si>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</si>
  <si>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</si>
  <si>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</si>
  <si>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</si>
  <si>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</si>
  <si>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</si>
  <si>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</si>
  <si>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</si>
  <si>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</si>
  <si>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</si>
  <si>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</si>
  <si>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</si>
  <si>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</si>
  <si>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</si>
  <si>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</si>
  <si>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</si>
  <si>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</si>
  <si>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</si>
  <si>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</si>
  <si>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</si>
  <si>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</si>
  <si>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</si>
  <si>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</si>
  <si>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</si>
  <si>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</si>
  <si>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</si>
  <si>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</si>
  <si>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</si>
  <si>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</si>
  <si>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</si>
  <si>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</si>
  <si>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</si>
  <si>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</si>
  <si>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</si>
  <si>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</si>
  <si>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</si>
  <si>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</si>
  <si>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</si>
  <si>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</si>
  <si>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</si>
  <si>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</si>
  <si>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</si>
  <si>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</si>
  <si>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</si>
  <si>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</si>
  <si>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</si>
  <si>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</si>
  <si>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</si>
  <si>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</si>
  <si>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</si>
  <si>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</si>
  <si>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</si>
  <si>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</si>
  <si>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</si>
  <si>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</si>
  <si>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</si>
  <si>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</si>
  <si>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</si>
  <si>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</si>
  <si>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</si>
  <si>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</si>
  <si>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</si>
  <si>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</si>
  <si>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</si>
  <si>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</si>
  <si>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</si>
  <si>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</si>
  <si>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</si>
  <si>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</si>
  <si>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</si>
  <si>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</si>
  <si>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</si>
  <si>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</si>
  <si>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</si>
  <si>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</si>
  <si>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</si>
  <si>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</si>
  <si>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</si>
  <si>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</si>
  <si>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</si>
  <si>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</si>
  <si>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</si>
  <si>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</si>
  <si>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</si>
  <si>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</si>
  <si>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</si>
  <si>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</si>
  <si>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</si>
  <si>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</si>
  <si>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</si>
  <si>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</si>
  <si>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</si>
  <si>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</si>
  <si>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</si>
  <si>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</si>
  <si>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</si>
  <si>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</si>
  <si>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</si>
  <si>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</si>
  <si>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</si>
  <si>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</si>
  <si>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</si>
  <si>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</si>
  <si>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</si>
  <si>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</si>
  <si>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</si>
  <si>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</si>
  <si>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</si>
  <si>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</si>
  <si>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</si>
  <si>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</si>
  <si>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</si>
  <si>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</si>
  <si>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</si>
  <si>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</si>
  <si>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</si>
  <si>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</si>
  <si>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</si>
  <si>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</si>
  <si>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</si>
  <si>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</si>
  <si>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</si>
  <si>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</si>
  <si>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</si>
  <si>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</si>
  <si>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</si>
  <si>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</si>
  <si>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</si>
  <si>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</si>
  <si>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</si>
  <si>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</si>
  <si>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</si>
  <si>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</si>
  <si>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</si>
  <si>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</si>
  <si>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</si>
  <si>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</si>
  <si>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</si>
  <si>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</si>
  <si>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</si>
  <si>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</si>
  <si>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</si>
  <si>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</si>
  <si>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</si>
  <si>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</si>
  <si>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</si>
  <si>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</si>
  <si>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</si>
  <si>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</si>
  <si>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</si>
  <si>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</si>
  <si>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</si>
  <si>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</si>
  <si>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</si>
  <si>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</si>
  <si>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</si>
  <si>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</si>
  <si>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</si>
  <si>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</si>
  <si>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</si>
  <si>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</si>
  <si>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</si>
  <si>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</si>
  <si>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</si>
  <si>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</si>
  <si>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</si>
  <si>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</si>
  <si>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</si>
  <si>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</si>
  <si>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</si>
  <si>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</si>
  <si>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</si>
  <si>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</si>
  <si>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</si>
  <si>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</si>
  <si>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</si>
  <si>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</si>
  <si>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</si>
  <si>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</si>
  <si>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</si>
  <si>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</si>
  <si>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</si>
  <si>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</si>
  <si>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</si>
  <si>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</si>
  <si>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</si>
  <si>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</si>
  <si>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</si>
  <si>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</si>
  <si>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</si>
  <si>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</si>
  <si>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</si>
  <si>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</si>
  <si>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</si>
  <si>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</si>
  <si>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</si>
  <si>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</si>
  <si>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</si>
  <si>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</si>
  <si>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</si>
  <si>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</si>
  <si>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</si>
  <si>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</si>
  <si>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</si>
  <si>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</si>
  <si>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</si>
  <si>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</si>
  <si>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</si>
  <si>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</si>
  <si>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</si>
  <si>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</si>
  <si>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</si>
  <si>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</si>
  <si>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</si>
  <si>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</si>
  <si>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</si>
  <si>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</si>
  <si>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</si>
  <si>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</si>
  <si>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</si>
  <si>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</si>
  <si>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</si>
  <si>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</si>
  <si>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</si>
  <si>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</si>
  <si>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</si>
  <si>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</si>
  <si>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</si>
  <si>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</si>
  <si>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</si>
  <si>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</si>
  <si>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</si>
  <si>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</si>
  <si>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</si>
  <si>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</si>
  <si>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</si>
  <si>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</si>
  <si>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</si>
  <si>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</si>
  <si>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</si>
  <si>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</si>
  <si>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</si>
  <si>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</si>
  <si>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</si>
  <si>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</si>
  <si>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</si>
  <si>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</si>
  <si>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</si>
  <si>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</si>
  <si>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</si>
  <si>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</si>
  <si>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</si>
  <si>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</si>
  <si>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</si>
  <si>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</si>
  <si>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</si>
  <si>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</si>
  <si>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</si>
  <si>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</si>
  <si>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</si>
  <si>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</si>
  <si>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</si>
  <si>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</si>
  <si>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</si>
  <si>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</si>
  <si>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</si>
  <si>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</si>
  <si>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</si>
  <si>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</si>
  <si>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</si>
  <si>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</si>
  <si>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</si>
  <si>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</si>
  <si>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</si>
  <si>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</si>
  <si>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</si>
  <si>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</si>
  <si>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</si>
  <si>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</si>
  <si>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</si>
  <si>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</si>
  <si>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</si>
  <si>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</si>
  <si>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</si>
  <si>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</si>
  <si>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</si>
  <si>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</si>
  <si>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</si>
  <si>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</si>
  <si>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</si>
  <si>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</si>
  <si>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</si>
  <si>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</si>
  <si>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</si>
  <si>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</si>
  <si>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</si>
  <si>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</si>
  <si>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</si>
  <si>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</si>
  <si>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</si>
  <si>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</si>
  <si>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</si>
  <si>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</si>
  <si>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</si>
  <si>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</si>
  <si>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</si>
  <si>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</si>
  <si>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</si>
  <si>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</si>
  <si>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</si>
  <si>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</si>
  <si>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</si>
  <si>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</si>
  <si>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</si>
  <si>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</si>
  <si>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</si>
  <si>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</si>
  <si>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</si>
  <si>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</si>
  <si>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</si>
  <si>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</si>
  <si>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</si>
  <si>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</si>
  <si>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</si>
  <si>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</si>
  <si>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</si>
  <si>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</si>
  <si>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</si>
  <si>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</si>
  <si>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</si>
  <si>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</si>
  <si>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</si>
  <si>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</si>
  <si>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</si>
  <si>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</si>
  <si>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</si>
  <si>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</si>
  <si>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</si>
  <si>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</si>
  <si>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</si>
  <si>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</si>
  <si>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</si>
  <si>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</si>
  <si>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</si>
  <si>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</si>
  <si>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</si>
  <si>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</si>
  <si>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</si>
  <si>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</si>
  <si>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</si>
  <si>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</si>
  <si>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</si>
  <si>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</si>
  <si>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</si>
  <si>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</si>
  <si>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</si>
  <si>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</si>
  <si>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</si>
  <si>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</si>
  <si>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</si>
  <si>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</si>
  <si>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</si>
  <si>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</si>
  <si>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</si>
  <si>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</si>
  <si>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</si>
  <si>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</si>
  <si>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</si>
  <si>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</si>
  <si>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</si>
  <si>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</si>
  <si>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</si>
  <si>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</si>
  <si>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</si>
  <si>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</si>
  <si>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</si>
  <si>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</si>
  <si>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</si>
  <si>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</si>
  <si>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</si>
  <si>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</si>
  <si>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</si>
  <si>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</si>
  <si>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</si>
  <si>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</si>
  <si>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</si>
  <si>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</si>
  <si>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</si>
  <si>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</si>
  <si>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</si>
  <si>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</si>
  <si>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</si>
  <si>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</si>
  <si>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</si>
  <si>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</si>
  <si>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</si>
  <si>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</si>
  <si>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</si>
  <si>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</si>
  <si>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</si>
  <si>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</si>
  <si>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</si>
  <si>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</si>
  <si>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</si>
  <si>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</si>
  <si>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</si>
  <si>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</si>
  <si>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</si>
  <si>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</si>
  <si>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</si>
  <si>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</si>
  <si>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</si>
  <si>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</si>
  <si>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</si>
  <si>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</si>
  <si>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</si>
  <si>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</si>
  <si>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</si>
  <si>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</si>
  <si>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</si>
  <si>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</si>
  <si>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</si>
  <si>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</si>
  <si>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</si>
  <si>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</si>
  <si>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</si>
  <si>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</si>
  <si>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</si>
  <si>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</si>
  <si>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</si>
  <si>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</si>
  <si>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</si>
  <si>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</si>
  <si>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</si>
  <si>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</si>
  <si>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</si>
  <si>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</si>
  <si>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</si>
  <si>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</si>
  <si>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</si>
  <si>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</si>
  <si>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</si>
  <si>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</si>
  <si>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</si>
  <si>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</si>
  <si>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</si>
  <si>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</si>
  <si>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</si>
  <si>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</si>
  <si>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</si>
  <si>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</si>
  <si>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</si>
  <si>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</si>
  <si>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</si>
  <si>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</si>
  <si>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</si>
  <si>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</si>
  <si>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</si>
  <si>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</si>
  <si>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</si>
  <si>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</si>
  <si>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</si>
  <si>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</si>
  <si>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</si>
  <si>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</si>
  <si>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</si>
  <si>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</si>
  <si>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</si>
  <si>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</si>
  <si>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</si>
  <si>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</si>
  <si>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</si>
  <si>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</si>
  <si>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</si>
  <si>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</si>
  <si>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</si>
  <si>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</si>
  <si>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</si>
  <si>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</si>
  <si>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</si>
  <si>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</si>
  <si>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</si>
  <si>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</si>
  <si>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</si>
  <si>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</si>
  <si>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</si>
  <si>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</si>
  <si>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</si>
  <si>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</si>
  <si>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</si>
  <si>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</si>
  <si>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</si>
  <si>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</si>
  <si>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</si>
  <si>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</si>
  <si>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</si>
  <si>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</si>
  <si>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</si>
  <si>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</si>
  <si>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</si>
  <si>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</si>
  <si>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</si>
  <si>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</si>
  <si>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</si>
  <si>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</si>
  <si>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</si>
  <si>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</si>
  <si>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</si>
  <si>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</si>
  <si>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</si>
  <si>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</si>
  <si>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</si>
  <si>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</si>
  <si>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</si>
  <si>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</si>
  <si>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</si>
  <si>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</si>
  <si>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</si>
  <si>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</si>
  <si>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</si>
  <si>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</si>
  <si>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</si>
  <si>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</si>
  <si>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</si>
  <si>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</si>
  <si>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</si>
  <si>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</si>
  <si>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</si>
  <si>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</si>
  <si>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</si>
  <si>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</si>
  <si>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</si>
  <si>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</si>
  <si>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</si>
  <si>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</si>
  <si>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</si>
  <si>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</si>
  <si>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</si>
  <si>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</si>
  <si>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</si>
  <si>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</si>
  <si>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</si>
  <si>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</si>
  <si>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</si>
  <si>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</si>
  <si>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</si>
  <si>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</si>
  <si>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</si>
  <si>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</si>
  <si>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</si>
  <si>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</si>
  <si>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</si>
  <si>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</si>
  <si>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</si>
  <si>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</si>
  <si>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</si>
  <si>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</si>
  <si>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</si>
  <si>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</si>
  <si>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</si>
  <si>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</si>
  <si>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</si>
  <si>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</si>
  <si>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</si>
  <si>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</si>
  <si>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</si>
  <si>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</si>
  <si>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</si>
  <si>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</si>
  <si>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</si>
  <si>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</si>
  <si>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</si>
  <si>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</si>
  <si>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</si>
  <si>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</si>
  <si>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</si>
  <si>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</si>
  <si>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</si>
  <si>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</si>
  <si>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</si>
  <si>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</si>
  <si>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</si>
  <si>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</si>
  <si>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</si>
  <si>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</si>
  <si>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</si>
  <si>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</si>
  <si>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</si>
  <si>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</si>
  <si>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</si>
  <si>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</si>
  <si>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</si>
  <si>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</si>
  <si>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</si>
  <si>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</si>
  <si>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</si>
  <si>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</si>
  <si>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</si>
  <si>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</si>
  <si>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</si>
  <si>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</si>
  <si>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</si>
  <si>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</si>
  <si>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</si>
  <si>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</si>
  <si>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</si>
  <si>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</si>
  <si>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</si>
  <si>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</si>
  <si>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</si>
  <si>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</si>
  <si>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</si>
  <si>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</si>
  <si>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</si>
  <si>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</si>
  <si>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</si>
  <si>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</si>
  <si>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</si>
  <si>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</si>
  <si>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</si>
  <si>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</si>
  <si>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</si>
  <si>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</si>
  <si>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</si>
  <si>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</si>
  <si>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</si>
  <si>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</si>
  <si>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</si>
  <si>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</si>
  <si>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</si>
  <si>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</si>
  <si>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</si>
  <si>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</si>
  <si>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</si>
  <si>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</si>
  <si>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</si>
  <si>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</si>
  <si>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</si>
  <si>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</si>
  <si>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</si>
  <si>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</si>
  <si>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</si>
  <si>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</si>
  <si>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</si>
  <si>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</si>
  <si>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</si>
  <si>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</si>
  <si>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</si>
  <si>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</si>
  <si>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</si>
  <si>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</si>
  <si>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</si>
  <si>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</si>
  <si>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</si>
  <si>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</si>
  <si>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</si>
  <si>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</si>
  <si>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</si>
  <si>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</si>
  <si>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</si>
  <si>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</si>
  <si>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</si>
  <si>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</si>
  <si>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</si>
  <si>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</si>
  <si>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</si>
  <si>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</si>
  <si>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</si>
  <si>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</si>
  <si>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</si>
  <si>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</si>
  <si>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</si>
  <si>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</si>
  <si>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</si>
  <si>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</si>
  <si>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</si>
  <si>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</si>
  <si>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</si>
  <si>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</si>
  <si>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</si>
  <si>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</si>
  <si>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</si>
  <si>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</si>
  <si>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</si>
  <si>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</si>
  <si>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</si>
  <si>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</si>
  <si>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</si>
  <si>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</si>
  <si>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</si>
  <si>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</si>
  <si>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</si>
  <si>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</si>
  <si>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</si>
  <si>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</si>
  <si>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</si>
  <si>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</si>
  <si>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</si>
  <si>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</si>
  <si>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</si>
  <si>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</si>
  <si>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</si>
  <si>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</si>
  <si>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</si>
  <si>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</si>
  <si>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</si>
  <si>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</si>
  <si>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</si>
  <si>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</si>
  <si>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</si>
  <si>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</si>
  <si>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</si>
  <si>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</si>
  <si>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</si>
  <si>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</si>
  <si>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</si>
  <si>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</si>
  <si>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</si>
  <si>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</si>
  <si>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</si>
  <si>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</si>
  <si>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</si>
  <si>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</si>
  <si>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</si>
  <si>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</si>
  <si>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</si>
  <si>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</si>
  <si>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</si>
  <si>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</si>
  <si>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</si>
  <si>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</si>
  <si>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</si>
  <si>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</si>
  <si>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</si>
  <si>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</si>
  <si>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</si>
  <si>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</si>
  <si>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</si>
  <si>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</si>
  <si>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</si>
  <si>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</si>
  <si>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</si>
  <si>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</si>
  <si>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</si>
  <si>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</si>
  <si>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</si>
  <si>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</si>
  <si>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</si>
  <si>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</si>
  <si>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</si>
  <si>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</si>
  <si>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</si>
  <si>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</si>
  <si>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</si>
  <si>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</si>
  <si>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</si>
  <si>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</si>
  <si>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</si>
  <si>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</si>
  <si>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</si>
  <si>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</si>
  <si>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</si>
  <si>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</si>
  <si>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</si>
  <si>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</si>
  <si>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</si>
  <si>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</si>
  <si>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</si>
  <si>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</si>
  <si>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</si>
  <si>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</si>
  <si>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</si>
  <si>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</si>
  <si>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</si>
  <si>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</si>
  <si>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</si>
  <si>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</si>
  <si>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</si>
  <si>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</si>
  <si>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</si>
  <si>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</si>
  <si>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</si>
  <si>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</si>
  <si>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</si>
  <si>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</si>
  <si>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</si>
  <si>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</si>
  <si>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</si>
  <si>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</si>
  <si>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</si>
  <si>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</si>
  <si>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</si>
  <si>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</si>
  <si>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</si>
  <si>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</si>
  <si>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</si>
  <si>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</si>
  <si>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</si>
  <si>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</si>
  <si>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</si>
  <si>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</si>
  <si>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</si>
  <si>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</si>
  <si>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</si>
  <si>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</si>
  <si>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</si>
  <si>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</si>
  <si>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</si>
  <si>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</si>
  <si>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</si>
  <si>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</si>
  <si>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</si>
  <si>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</si>
  <si>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</si>
  <si>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</si>
  <si>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</si>
  <si>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</si>
  <si>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</si>
  <si>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</si>
  <si>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</si>
  <si>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</si>
  <si>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</si>
  <si>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</si>
  <si>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</si>
  <si>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</si>
  <si>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</si>
  <si>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</si>
  <si>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</si>
  <si>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</si>
  <si>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</si>
  <si>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</si>
  <si>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</si>
  <si>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</si>
  <si>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</si>
  <si>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</si>
  <si>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</si>
  <si>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</si>
  <si>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</si>
  <si>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</si>
  <si>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</si>
  <si>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</si>
  <si>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</si>
  <si>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</si>
  <si>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</si>
  <si>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</si>
  <si>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</si>
  <si>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</si>
  <si>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</si>
  <si>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</si>
  <si>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</si>
  <si>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</si>
  <si>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</si>
  <si>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</si>
  <si>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</si>
  <si>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</si>
  <si>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</si>
  <si>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</si>
  <si>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</si>
  <si>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</si>
  <si>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</si>
  <si>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</si>
  <si>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</si>
  <si>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</si>
  <si>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</si>
  <si>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</si>
  <si>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</si>
  <si>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</si>
  <si>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</si>
  <si>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</si>
  <si>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</si>
  <si>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</si>
  <si>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</si>
  <si>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</si>
  <si>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</si>
  <si>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</si>
  <si>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</si>
  <si>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</si>
  <si>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</si>
  <si>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</si>
  <si>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</si>
  <si>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</si>
  <si>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</si>
  <si>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</si>
  <si>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</si>
  <si>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</si>
  <si>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</si>
  <si>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</si>
  <si>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</si>
  <si>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</si>
  <si>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</si>
  <si>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</si>
  <si>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</si>
  <si>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</si>
  <si>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</si>
  <si>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</si>
  <si>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</si>
  <si>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</si>
  <si>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</si>
  <si>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</si>
  <si>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</si>
  <si>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</si>
  <si>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</si>
  <si>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</si>
  <si>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</si>
  <si>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</si>
  <si>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</si>
  <si>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</si>
  <si>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</si>
  <si>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</si>
  <si>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</si>
  <si>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</si>
  <si>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</si>
  <si>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</si>
  <si>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</si>
  <si>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</si>
  <si>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</si>
  <si>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</si>
  <si>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</si>
  <si>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</si>
  <si>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</si>
  <si>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</si>
  <si>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</si>
  <si>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</si>
  <si>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</si>
  <si>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</si>
  <si>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</si>
  <si>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</si>
  <si>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</si>
  <si>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</si>
  <si>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</si>
  <si>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</si>
  <si>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</si>
  <si>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</si>
  <si>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</si>
  <si>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</si>
  <si>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</si>
  <si>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</si>
  <si>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</si>
  <si>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</si>
  <si>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</si>
  <si>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</si>
  <si>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</si>
  <si>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</si>
  <si>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</si>
  <si>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</si>
  <si>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</si>
  <si>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</si>
  <si>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</si>
  <si>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</si>
  <si>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</si>
  <si>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</si>
  <si>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</si>
  <si>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</si>
  <si>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</si>
  <si>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</si>
  <si>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</si>
  <si>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</si>
  <si>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</si>
  <si>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</si>
  <si>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</si>
  <si>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</si>
  <si>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</si>
  <si>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</si>
  <si>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</si>
  <si>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</si>
  <si>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</si>
  <si>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</si>
  <si>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</si>
  <si>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</si>
  <si>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</si>
  <si>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</si>
  <si>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</si>
  <si>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</si>
  <si>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</si>
  <si>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</si>
  <si>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</si>
  <si>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</si>
  <si>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</si>
  <si>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</si>
  <si>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</si>
  <si>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</si>
  <si>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</si>
  <si>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</si>
  <si>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</si>
  <si>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</si>
  <si>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</si>
  <si>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</si>
  <si>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</si>
  <si>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</si>
  <si>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</si>
  <si>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</si>
  <si>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</si>
  <si>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</si>
  <si>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</si>
  <si>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</si>
  <si>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</si>
  <si>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</si>
  <si>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</si>
  <si>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</si>
  <si>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</si>
  <si>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</si>
  <si>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</si>
  <si>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</si>
  <si>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</si>
  <si>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</si>
  <si>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</si>
  <si>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</si>
  <si>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</si>
  <si>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</si>
  <si>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</si>
  <si>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</si>
  <si>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</si>
  <si>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</si>
  <si>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</si>
  <si>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</si>
  <si>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</si>
  <si>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</si>
  <si>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</si>
  <si>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</si>
  <si>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</si>
  <si>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</si>
  <si>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</si>
  <si>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</si>
  <si>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</si>
  <si>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</si>
  <si>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</si>
  <si>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</si>
  <si>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</si>
  <si>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</si>
  <si>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</si>
  <si>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</si>
  <si>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</si>
  <si>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</si>
  <si>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</si>
  <si>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</si>
  <si>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</si>
  <si>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</si>
  <si>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</si>
  <si>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</si>
  <si>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</si>
  <si>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</si>
  <si>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</si>
  <si>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</si>
  <si>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</si>
  <si>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</si>
  <si>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</si>
  <si>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</si>
  <si>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</si>
  <si>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</si>
  <si>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</si>
  <si>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</si>
  <si>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</si>
  <si>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</si>
  <si>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</si>
  <si>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</si>
  <si>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</si>
  <si>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</si>
  <si>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</si>
  <si>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</si>
  <si>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</si>
  <si>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</si>
  <si>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</si>
  <si>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</si>
  <si>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</si>
  <si>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</si>
  <si>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</si>
  <si>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</si>
  <si>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</si>
  <si>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</si>
  <si>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</si>
  <si>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</si>
  <si>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</si>
  <si>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</si>
  <si>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</si>
  <si>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</si>
  <si>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</si>
  <si>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</si>
  <si>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</si>
  <si>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</si>
  <si>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</si>
  <si>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</si>
  <si>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</si>
  <si>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</si>
  <si>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</si>
  <si>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</si>
  <si>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</si>
  <si>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</si>
  <si>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</si>
  <si>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</si>
  <si>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</si>
  <si>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</si>
  <si>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</si>
  <si>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</si>
  <si>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</si>
  <si>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</si>
  <si>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</si>
  <si>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</si>
  <si>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</si>
  <si>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</si>
  <si>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</si>
  <si>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</si>
  <si>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</si>
  <si>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</si>
  <si>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</si>
  <si>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</si>
  <si>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</si>
  <si>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</si>
  <si>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</si>
  <si>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</si>
  <si>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</si>
  <si>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</si>
  <si>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</si>
  <si>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</si>
  <si>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</si>
  <si>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</si>
  <si>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</si>
  <si>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</si>
  <si>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</si>
  <si>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</si>
  <si>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</si>
  <si>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</si>
  <si>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</si>
  <si>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</si>
  <si>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</si>
  <si>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</si>
  <si>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</si>
  <si>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</si>
  <si>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</si>
  <si>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</si>
  <si>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</si>
  <si>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</si>
  <si>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</si>
  <si>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</si>
  <si>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</si>
  <si>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</si>
  <si>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</si>
  <si>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</si>
  <si>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</si>
  <si>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</si>
  <si>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</si>
  <si>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</si>
  <si>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</si>
  <si>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</si>
  <si>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</si>
  <si>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</si>
  <si>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</si>
  <si>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</si>
  <si>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</si>
  <si>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</si>
  <si>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</si>
  <si>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</si>
  <si>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</si>
  <si>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</si>
  <si>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</si>
  <si>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</si>
  <si>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</si>
  <si>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</si>
  <si>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</si>
  <si>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</si>
  <si>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</si>
  <si>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</si>
  <si>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</si>
  <si>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</si>
  <si>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</si>
  <si>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</si>
  <si>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</si>
  <si>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</si>
  <si>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</si>
  <si>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</si>
  <si>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</si>
  <si>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</si>
  <si>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</si>
  <si>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</si>
  <si>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</si>
  <si>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</si>
  <si>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</si>
  <si>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</si>
  <si>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</si>
  <si>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</si>
  <si>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</si>
  <si>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</si>
  <si>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</si>
  <si>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</si>
  <si>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</si>
  <si>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</si>
  <si>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</si>
  <si>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</si>
  <si>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</si>
  <si>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</si>
  <si>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</si>
  <si>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</si>
  <si>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</si>
  <si>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</si>
  <si>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</si>
  <si>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</si>
  <si>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</si>
  <si>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</si>
  <si>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</si>
  <si>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</si>
  <si>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</si>
  <si>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</si>
  <si>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</si>
  <si>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</si>
  <si>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</si>
  <si>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</si>
  <si>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</si>
  <si>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</si>
  <si>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</si>
  <si>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</si>
  <si>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</si>
  <si>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</si>
  <si>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</si>
  <si>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</si>
  <si>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</si>
  <si>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</si>
  <si>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</si>
  <si>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</si>
  <si>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</si>
  <si>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</si>
  <si>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</si>
  <si>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</si>
  <si>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</si>
  <si>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</si>
  <si>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</si>
  <si>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</si>
  <si>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</si>
  <si>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</si>
  <si>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</si>
  <si>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</si>
  <si>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</si>
  <si>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</si>
  <si>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</si>
  <si>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</si>
  <si>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</si>
  <si>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</si>
  <si>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</si>
  <si>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</si>
  <si>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</si>
  <si>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</si>
  <si>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</si>
  <si>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</si>
  <si>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</si>
  <si>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</si>
  <si>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</si>
  <si>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</si>
  <si>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</si>
  <si>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</si>
  <si>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</si>
  <si>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</si>
  <si>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</si>
  <si>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</si>
  <si>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</si>
  <si>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</si>
  <si>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</si>
  <si>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</si>
  <si>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</si>
  <si>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</si>
  <si>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</si>
  <si>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</si>
  <si>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</si>
  <si>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</si>
  <si>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</si>
  <si>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</si>
  <si>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</si>
  <si>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</si>
  <si>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</si>
  <si>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</si>
  <si>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</si>
  <si>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</si>
  <si>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</si>
  <si>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</si>
  <si>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</si>
  <si>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</si>
  <si>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</si>
  <si>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</si>
  <si>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</si>
  <si>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</si>
  <si>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</si>
  <si>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</si>
  <si>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</si>
  <si>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</si>
  <si>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</si>
  <si>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</si>
  <si>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</si>
  <si>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</si>
  <si>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</si>
  <si>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</si>
  <si>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</si>
  <si>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</si>
  <si>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</si>
  <si>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</si>
  <si>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</si>
  <si>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</si>
  <si>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</si>
  <si>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</si>
  <si>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</si>
  <si>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</si>
  <si>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</si>
  <si>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</si>
  <si>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</si>
  <si>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</si>
  <si>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</si>
  <si>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</si>
  <si>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</si>
  <si>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</si>
  <si>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</si>
  <si>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</si>
  <si>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</si>
  <si>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</si>
  <si>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</si>
  <si>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</si>
  <si>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</si>
  <si>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</si>
  <si>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</si>
  <si>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</si>
  <si>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</si>
  <si>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</si>
  <si>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</si>
  <si>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</si>
  <si>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</si>
  <si>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</si>
  <si>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</si>
  <si>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</si>
  <si>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</si>
  <si>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</si>
  <si>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</si>
  <si>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</si>
  <si>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</si>
  <si>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</si>
  <si>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</si>
  <si>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</si>
  <si>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</si>
  <si>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</si>
  <si>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</si>
  <si>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</si>
  <si>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</si>
  <si>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</si>
  <si>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</si>
  <si>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</si>
  <si>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</si>
  <si>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</si>
  <si>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</si>
  <si>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</si>
  <si>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</si>
  <si>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</si>
  <si>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</si>
  <si>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</si>
  <si>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</si>
  <si>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</si>
  <si>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</si>
  <si>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</si>
  <si>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</si>
  <si>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</si>
  <si>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</si>
  <si>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</si>
  <si>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</si>
  <si>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</si>
  <si>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</si>
  <si>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</si>
  <si>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</si>
  <si>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</si>
  <si>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</si>
  <si>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</si>
  <si>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</si>
  <si>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</si>
  <si>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</si>
  <si>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</si>
  <si>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</si>
  <si>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</si>
  <si>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</si>
  <si>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</si>
  <si>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</si>
  <si>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</si>
  <si>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</si>
  <si>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</si>
  <si>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</si>
  <si>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</si>
  <si>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</si>
  <si>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</si>
  <si>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</si>
  <si>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</si>
  <si>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</si>
  <si>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</si>
  <si>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</si>
  <si>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</si>
  <si>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</si>
  <si>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</si>
  <si>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</si>
  <si>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</si>
  <si>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</si>
  <si>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</si>
  <si>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</si>
  <si>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</si>
  <si>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</si>
  <si>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</si>
  <si>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</si>
  <si>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</si>
  <si>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</si>
  <si>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</si>
  <si>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</si>
  <si>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</si>
  <si>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</si>
  <si>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</si>
  <si>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</si>
  <si>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</si>
  <si>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</si>
  <si>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</si>
  <si>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</si>
  <si>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</si>
  <si>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</si>
  <si>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</si>
  <si>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</si>
  <si>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</si>
  <si>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</si>
  <si>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</si>
  <si>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</si>
  <si>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</si>
  <si>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</si>
  <si>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</si>
  <si>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</si>
  <si>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</si>
  <si>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</si>
  <si>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</si>
  <si>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</si>
  <si>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</si>
  <si>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</si>
  <si>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</si>
  <si>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</si>
  <si>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</si>
  <si>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</si>
  <si>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</si>
  <si>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</si>
  <si>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</si>
  <si>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</si>
  <si>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</si>
  <si>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</si>
  <si>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</si>
  <si>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</si>
  <si>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</si>
  <si>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</si>
  <si>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</si>
  <si>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</si>
  <si>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</si>
  <si>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</si>
  <si>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</si>
  <si>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</si>
  <si>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</si>
  <si>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</si>
  <si>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</si>
  <si>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</si>
  <si>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</si>
  <si>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</si>
  <si>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</si>
  <si>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</si>
  <si>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</si>
  <si>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</si>
  <si>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</si>
  <si>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</si>
  <si>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</si>
  <si>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</si>
  <si>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</si>
  <si>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</si>
  <si>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</si>
  <si>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</si>
  <si>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</si>
  <si>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</si>
  <si>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</si>
  <si>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</si>
  <si>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</si>
  <si>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</si>
  <si>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</si>
  <si>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</si>
  <si>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</si>
  <si>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</si>
  <si>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</si>
  <si>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</si>
  <si>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</si>
  <si>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</si>
  <si>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</si>
  <si>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</si>
  <si>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</si>
  <si>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</si>
  <si>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</si>
  <si>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</si>
  <si>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</si>
  <si>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</si>
  <si>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</si>
  <si>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</si>
  <si>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</si>
  <si>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</si>
  <si>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</si>
  <si>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</si>
  <si>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</si>
  <si>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</si>
  <si>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</si>
  <si>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</si>
  <si>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</si>
  <si>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</si>
  <si>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</si>
  <si>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</si>
  <si>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</si>
  <si>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</si>
  <si>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</si>
  <si>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</si>
  <si>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</si>
  <si>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</si>
  <si>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</si>
  <si>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</si>
  <si>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</si>
  <si>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</si>
  <si>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</si>
  <si>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</si>
  <si>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</si>
  <si>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</si>
  <si>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</si>
  <si>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</si>
  <si>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</si>
  <si>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</si>
  <si>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</si>
  <si>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</si>
  <si>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</si>
  <si>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</si>
  <si>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</si>
  <si>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</si>
  <si>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</si>
  <si>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</si>
  <si>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</si>
  <si>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</si>
  <si>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</si>
  <si>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</si>
  <si>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</si>
  <si>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</si>
  <si>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</si>
  <si>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</si>
  <si>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</si>
  <si>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</si>
  <si>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</si>
  <si>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</si>
  <si>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</si>
  <si>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</si>
  <si>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</si>
  <si>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</si>
  <si>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</si>
  <si>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</si>
  <si>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</si>
  <si>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</si>
  <si>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</si>
  <si>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</si>
  <si>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</si>
  <si>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</si>
  <si>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</si>
  <si>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</si>
  <si>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</si>
  <si>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</si>
  <si>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</si>
  <si>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</si>
  <si>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</si>
  <si>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</si>
  <si>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</si>
  <si>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</si>
  <si>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</si>
  <si>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</si>
  <si>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</si>
  <si>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</si>
  <si>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</si>
  <si>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</si>
  <si>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</si>
  <si>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</si>
  <si>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</si>
  <si>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</si>
  <si>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</si>
  <si>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</si>
  <si>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</si>
  <si>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</si>
  <si>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</si>
  <si>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</si>
  <si>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</si>
  <si>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</si>
  <si>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</si>
  <si>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</si>
  <si>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</si>
  <si>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</si>
  <si>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</si>
  <si>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</si>
  <si>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</si>
  <si>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</si>
  <si>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</si>
  <si>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</si>
  <si>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</si>
  <si>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</si>
  <si>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</si>
  <si>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</si>
  <si>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</si>
  <si>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</si>
  <si>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</si>
  <si>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</si>
  <si>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</si>
  <si>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</si>
  <si>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</si>
  <si>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</si>
  <si>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</si>
  <si>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</si>
  <si>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</si>
  <si>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</si>
  <si>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</si>
  <si>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</si>
  <si>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</si>
  <si>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</si>
  <si>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</si>
  <si>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</si>
  <si>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</si>
  <si>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</si>
  <si>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</si>
  <si>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</si>
  <si>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</si>
  <si>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</si>
  <si>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</si>
  <si>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</si>
  <si>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</si>
  <si>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</si>
  <si>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</si>
  <si>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</si>
  <si>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</si>
  <si>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</si>
  <si>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</si>
  <si>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</si>
  <si>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</si>
  <si>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</si>
  <si>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</si>
  <si>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</si>
  <si>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</si>
  <si>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</si>
  <si>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</si>
  <si>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</si>
  <si>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</si>
  <si>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</si>
  <si>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</si>
  <si>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</si>
  <si>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</si>
  <si>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</si>
  <si>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</si>
  <si>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</si>
  <si>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</si>
  <si>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</si>
  <si>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</si>
  <si>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</si>
  <si>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</si>
  <si>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</si>
  <si>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</si>
  <si>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</si>
  <si>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</si>
  <si>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</si>
  <si>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</si>
  <si>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</si>
  <si>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</si>
  <si>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</si>
  <si>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</si>
  <si>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</si>
  <si>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</si>
  <si>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</si>
  <si>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</si>
  <si>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</si>
  <si>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</si>
  <si>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</si>
  <si>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</si>
  <si>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</si>
  <si>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</si>
  <si>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</si>
  <si>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</si>
  <si>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</si>
  <si>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</si>
  <si>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</si>
  <si>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</si>
  <si>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</si>
  <si>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</si>
  <si>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</si>
  <si>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</si>
  <si>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</si>
  <si>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</si>
  <si>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</si>
  <si>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</si>
  <si>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</si>
  <si>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</si>
  <si>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</si>
  <si>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</si>
  <si>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</si>
  <si>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</si>
  <si>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</si>
  <si>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</si>
  <si>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</si>
  <si>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</si>
  <si>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</si>
  <si>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</si>
  <si>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</si>
  <si>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</si>
  <si>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</si>
  <si>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</si>
  <si>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</si>
  <si>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</si>
  <si>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</si>
  <si>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</si>
  <si>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</si>
  <si>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</si>
  <si>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</si>
  <si>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</si>
  <si>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</si>
  <si>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</si>
  <si>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</si>
  <si>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</si>
  <si>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</si>
  <si>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</si>
  <si>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</si>
  <si>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</si>
  <si>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</si>
  <si>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</si>
  <si>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</si>
  <si>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</si>
  <si>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</si>
  <si>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</si>
  <si>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</si>
  <si>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</si>
  <si>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</si>
  <si>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</si>
  <si>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</si>
  <si>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</si>
  <si>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</si>
  <si>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</si>
  <si>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</si>
  <si>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</si>
  <si>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</si>
  <si>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</si>
  <si>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</si>
  <si>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</si>
  <si>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</si>
  <si>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</si>
  <si>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</si>
  <si>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</si>
  <si>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</si>
  <si>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</si>
  <si>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</si>
  <si>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</si>
  <si>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</si>
  <si>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</si>
  <si>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</si>
  <si>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</si>
  <si>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</si>
  <si>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</si>
  <si>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</si>
  <si>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</si>
  <si>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</si>
  <si>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</si>
  <si>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</si>
  <si>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</si>
  <si>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</si>
  <si>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</si>
  <si>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</si>
  <si>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</si>
  <si>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</si>
  <si>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</si>
  <si>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</si>
  <si>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</si>
  <si>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</si>
  <si>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</si>
  <si>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</si>
  <si>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</si>
  <si>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</si>
  <si>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</si>
  <si>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</si>
  <si>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</si>
  <si>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</si>
  <si>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</si>
  <si>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</si>
  <si>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</si>
  <si>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</si>
  <si>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</si>
  <si>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</si>
  <si>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</si>
  <si>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</si>
  <si>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</si>
  <si>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</si>
  <si>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</si>
  <si>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</si>
  <si>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</si>
  <si>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</si>
  <si>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</si>
  <si>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</si>
  <si>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</si>
  <si>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</si>
  <si>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</si>
  <si>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</si>
  <si>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</si>
  <si>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</si>
  <si>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</si>
  <si>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</si>
  <si>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</si>
  <si>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</si>
  <si>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</si>
  <si>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</si>
  <si>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</si>
  <si>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</si>
  <si>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</si>
  <si>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</si>
  <si>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</si>
  <si>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</si>
  <si>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</si>
  <si>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</si>
  <si>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</si>
  <si>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</si>
  <si>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</si>
  <si>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</si>
  <si>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</si>
  <si>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</si>
  <si>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</si>
  <si>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</si>
  <si>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</si>
  <si>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</si>
  <si>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</si>
  <si>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</si>
  <si>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</si>
  <si>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</si>
  <si>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</si>
  <si>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</si>
  <si>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</si>
  <si>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</si>
  <si>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</si>
  <si>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</si>
  <si>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</si>
  <si>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</si>
  <si>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</si>
  <si>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</si>
  <si>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</si>
  <si>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</si>
  <si>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</si>
  <si>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</si>
  <si>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</si>
  <si>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</si>
  <si>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</si>
  <si>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</si>
  <si>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</si>
  <si>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</si>
  <si>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</si>
  <si>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</si>
  <si>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</si>
  <si>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</si>
  <si>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</si>
  <si>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</si>
  <si>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</si>
  <si>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</si>
  <si>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</si>
  <si>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</si>
  <si>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</si>
  <si>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</si>
  <si>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</si>
  <si>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</si>
  <si>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</si>
  <si>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</si>
  <si>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</si>
  <si>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</si>
  <si>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</si>
  <si>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</si>
  <si>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</si>
  <si>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</si>
  <si>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</si>
  <si>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</si>
  <si>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</si>
  <si>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</si>
  <si>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</si>
  <si>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</si>
  <si>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</si>
  <si>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</si>
  <si>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</si>
  <si>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</si>
  <si>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</si>
  <si>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</si>
  <si>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</si>
  <si>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</si>
  <si>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</si>
  <si>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</si>
  <si>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</si>
  <si>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</si>
  <si>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</si>
  <si>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</si>
  <si>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</si>
  <si>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</si>
  <si>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</si>
  <si>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</si>
  <si>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</si>
  <si>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</si>
  <si>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</si>
  <si>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</si>
  <si>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</si>
  <si>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</si>
  <si>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</si>
  <si>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</si>
  <si>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</si>
  <si>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</si>
  <si>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</si>
  <si>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</si>
  <si>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</si>
  <si>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</si>
  <si>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</si>
  <si>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</si>
  <si>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</si>
  <si>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</si>
  <si>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</si>
  <si>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</si>
  <si>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</si>
  <si>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</si>
  <si>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</si>
  <si>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</si>
  <si>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</si>
  <si>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</si>
  <si>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</si>
  <si>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</si>
  <si>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</si>
  <si>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</si>
  <si>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</si>
  <si>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</si>
  <si>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</si>
  <si>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</si>
  <si>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</si>
  <si>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</si>
  <si>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</si>
  <si>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</si>
  <si>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</si>
  <si>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</si>
  <si>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</si>
  <si>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</si>
  <si>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</si>
  <si>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</si>
  <si>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</si>
  <si>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</si>
  <si>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</si>
  <si>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</si>
  <si>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</si>
  <si>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</si>
  <si>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</si>
  <si>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</si>
  <si>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</si>
  <si>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</si>
  <si>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</si>
  <si>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</si>
  <si>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</si>
  <si>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</si>
  <si>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</si>
  <si>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</si>
  <si>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</si>
  <si>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</si>
  <si>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</si>
  <si>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</si>
  <si>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</si>
  <si>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</si>
  <si>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</si>
  <si>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</si>
  <si>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</si>
  <si>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</si>
  <si>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</si>
  <si>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</si>
  <si>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</si>
  <si>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</si>
  <si>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</si>
  <si>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</si>
  <si>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</si>
  <si>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</si>
  <si>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</si>
  <si>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</si>
  <si>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</si>
  <si>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</si>
  <si>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</si>
  <si>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</si>
  <si>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</si>
  <si>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</si>
  <si>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</si>
  <si>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</si>
  <si>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</si>
  <si>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</si>
  <si>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</si>
  <si>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</si>
  <si>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</si>
  <si>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</si>
  <si>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</si>
  <si>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</si>
  <si>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</si>
  <si>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</si>
  <si>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</si>
  <si>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</si>
  <si>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</si>
  <si>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</si>
  <si>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</si>
  <si>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</si>
  <si>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</si>
  <si>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</si>
  <si>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</si>
  <si>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</si>
  <si>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</si>
  <si>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</si>
  <si>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</si>
  <si>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</si>
  <si>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</si>
  <si>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</si>
  <si>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</si>
  <si>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</si>
  <si>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</si>
  <si>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</si>
  <si>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</si>
  <si>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</si>
  <si>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</si>
  <si>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</si>
  <si>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</si>
  <si>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</si>
  <si>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</si>
  <si>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</si>
  <si>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</si>
  <si>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</si>
  <si>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</si>
  <si>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</si>
  <si>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</si>
  <si>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</si>
  <si>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</si>
  <si>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</si>
  <si>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</si>
  <si>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</si>
  <si>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</si>
  <si>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</si>
  <si>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</si>
  <si>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</si>
  <si>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</si>
  <si>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</si>
  <si>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</si>
  <si>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</si>
  <si>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</si>
  <si>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</si>
  <si>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</si>
  <si>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</si>
  <si>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</si>
  <si>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</si>
  <si>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</si>
  <si>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</si>
  <si>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</si>
  <si>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</si>
  <si>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</si>
  <si>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</si>
  <si>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</si>
  <si>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</si>
  <si>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</si>
  <si>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</si>
  <si>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</si>
  <si>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</si>
  <si>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</si>
  <si>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</si>
  <si>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</si>
  <si>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</si>
  <si>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</si>
  <si>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</si>
  <si>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</si>
  <si>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</si>
  <si>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</si>
  <si>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</si>
  <si>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</si>
  <si>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</si>
  <si>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</si>
  <si>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</si>
  <si>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</si>
  <si>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</si>
  <si>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</si>
  <si>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</si>
  <si>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</si>
  <si>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</si>
  <si>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</si>
  <si>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</si>
  <si>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</si>
  <si>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</si>
  <si>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</si>
  <si>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</si>
  <si>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</si>
  <si>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</si>
  <si>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</si>
  <si>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</si>
  <si>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</si>
  <si>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</si>
  <si>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</si>
  <si>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</si>
  <si>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</si>
  <si>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</si>
  <si>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</si>
  <si>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</si>
  <si>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</si>
  <si>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</si>
  <si>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</si>
  <si>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</si>
  <si>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</si>
  <si>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</si>
  <si>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</si>
  <si>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</si>
  <si>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</si>
  <si>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</si>
  <si>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</si>
  <si>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</si>
  <si>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</si>
  <si>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</si>
  <si>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</si>
  <si>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</si>
  <si>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</si>
  <si>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</si>
  <si>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</si>
  <si>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</si>
  <si>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</si>
  <si>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</si>
  <si>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</si>
  <si>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</si>
  <si>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</si>
  <si>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</si>
  <si>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</si>
  <si>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</si>
  <si>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</si>
  <si>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</si>
  <si>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</si>
  <si>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</si>
  <si>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</si>
  <si>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</si>
  <si>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</si>
  <si>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</si>
  <si>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</si>
  <si>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</si>
  <si>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</si>
  <si>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</si>
  <si>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</si>
  <si>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</si>
  <si>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</si>
  <si>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</si>
  <si>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</si>
  <si>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</si>
  <si>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</si>
  <si>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</si>
  <si>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</si>
  <si>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</si>
  <si>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</si>
  <si>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</si>
  <si>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</si>
  <si>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</si>
  <si>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</si>
  <si>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</si>
  <si>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</si>
  <si>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</si>
  <si>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</si>
  <si>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</si>
  <si>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</si>
  <si>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</si>
  <si>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</si>
  <si>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</si>
  <si>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</si>
  <si>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</si>
  <si>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</si>
  <si>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</si>
  <si>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</si>
  <si>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</si>
  <si>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</si>
  <si>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</si>
  <si>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</si>
  <si>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</si>
  <si>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</si>
  <si>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</si>
  <si>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</si>
  <si>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</si>
  <si>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</si>
  <si>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</si>
  <si>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</si>
  <si>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</si>
  <si>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</si>
  <si>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</si>
  <si>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</si>
  <si>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</si>
  <si>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</si>
  <si>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</si>
  <si>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</si>
  <si>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</si>
  <si>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</si>
  <si>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</si>
  <si>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</si>
  <si>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</si>
  <si>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</si>
  <si>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</si>
  <si>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</si>
  <si>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</si>
  <si>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</si>
  <si>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</si>
  <si>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</si>
  <si>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</si>
  <si>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</si>
  <si>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</si>
  <si>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</si>
  <si>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</si>
  <si>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</si>
  <si>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</si>
  <si>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</si>
  <si>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</si>
  <si>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</si>
  <si>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</si>
  <si>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</si>
  <si>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</si>
  <si>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</si>
  <si>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</si>
  <si>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</si>
  <si>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</si>
  <si>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</si>
  <si>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</si>
  <si>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</si>
  <si>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</si>
  <si>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</si>
  <si>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</si>
  <si>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</si>
  <si>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</si>
  <si>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</si>
  <si>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</si>
  <si>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</si>
  <si>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</si>
  <si>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</si>
  <si>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</si>
  <si>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</si>
  <si>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</si>
  <si>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</si>
  <si>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</si>
  <si>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</si>
  <si>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</si>
  <si>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</si>
  <si>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</si>
  <si>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</si>
  <si>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</si>
  <si>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</si>
  <si>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</si>
  <si>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</si>
  <si>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</si>
  <si>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</si>
  <si>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</si>
  <si>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</si>
  <si>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</si>
  <si>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</si>
  <si>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</si>
  <si>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</si>
  <si>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</si>
  <si>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</si>
  <si>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</si>
  <si>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</si>
  <si>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</si>
  <si>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</si>
  <si>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</si>
  <si>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</si>
  <si>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</si>
  <si>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</si>
  <si>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</si>
  <si>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</si>
  <si>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</si>
  <si>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</si>
  <si>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</si>
  <si>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</si>
  <si>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</si>
  <si>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</si>
  <si>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</si>
  <si>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</si>
  <si>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</si>
  <si>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</si>
  <si>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</si>
  <si>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</si>
  <si>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</si>
  <si>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</si>
  <si>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</si>
  <si>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</si>
  <si>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</si>
  <si>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</si>
  <si>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</si>
  <si>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</si>
  <si>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</si>
  <si>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</si>
  <si>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</si>
  <si>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</si>
  <si>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</si>
  <si>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</si>
  <si>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</si>
  <si>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</si>
  <si>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</si>
  <si>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</si>
  <si>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</si>
  <si>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</si>
  <si>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</si>
  <si>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</si>
  <si>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</si>
  <si>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</si>
  <si>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</si>
  <si>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</si>
  <si>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</si>
  <si>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</si>
  <si>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</si>
  <si>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</si>
  <si>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</si>
  <si>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</si>
  <si>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</si>
  <si>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</si>
  <si>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</si>
  <si>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</si>
  <si>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</si>
  <si>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</si>
  <si>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</si>
  <si>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</si>
  <si>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</si>
  <si>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</si>
  <si>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</si>
  <si>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</si>
  <si>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</si>
  <si>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</si>
  <si>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</si>
  <si>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</si>
  <si>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</si>
  <si>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</si>
  <si>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</si>
  <si>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</si>
  <si>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</si>
  <si>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</si>
  <si>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</si>
  <si>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</si>
  <si>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</si>
  <si>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</si>
  <si>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</si>
  <si>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</si>
  <si>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</si>
  <si>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</si>
  <si>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</si>
  <si>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</si>
  <si>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</si>
  <si>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</si>
  <si>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</si>
  <si>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</si>
  <si>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</si>
  <si>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</si>
  <si>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</si>
  <si>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</si>
  <si>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</si>
  <si>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</si>
  <si>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</si>
  <si>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</si>
  <si>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</si>
  <si>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</si>
  <si>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</si>
  <si>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</si>
  <si>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</si>
  <si>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</si>
  <si>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</si>
  <si>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</si>
  <si>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</si>
  <si>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</si>
  <si>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</si>
  <si>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</si>
  <si>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</si>
  <si>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</si>
  <si>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</si>
  <si>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</si>
  <si>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</si>
  <si>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</si>
  <si>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</si>
  <si>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</si>
  <si>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</si>
  <si>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</si>
  <si>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</si>
  <si>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</si>
  <si>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</si>
  <si>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</si>
  <si>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</si>
  <si>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</si>
  <si>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</si>
  <si>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</si>
  <si>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</si>
  <si>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</si>
  <si>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</si>
  <si>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</si>
  <si>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</si>
  <si>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</si>
  <si>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</si>
  <si>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</si>
  <si>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</si>
  <si>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</si>
  <si>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</si>
  <si>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</si>
  <si>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</si>
  <si>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</si>
  <si>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</si>
  <si>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</si>
  <si>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</si>
  <si>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</si>
  <si>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</si>
  <si>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</si>
  <si>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</si>
  <si>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</si>
  <si>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</si>
  <si>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</si>
  <si>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</si>
  <si>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</si>
  <si>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</si>
  <si>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</si>
  <si>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</si>
  <si>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</si>
  <si>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</si>
  <si>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</si>
  <si>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</si>
  <si>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</si>
  <si>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</si>
  <si>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</si>
  <si>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</si>
  <si>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</si>
  <si>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</si>
  <si>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</si>
  <si>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</si>
  <si>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</si>
  <si>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</si>
  <si>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</si>
  <si>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</si>
  <si>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</si>
  <si>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</si>
  <si>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</si>
  <si>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</si>
  <si>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</si>
  <si>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</si>
  <si>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</si>
  <si>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</si>
  <si>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</si>
  <si>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</si>
  <si>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</si>
  <si>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</si>
  <si>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</si>
  <si>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</si>
  <si>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</si>
  <si>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</si>
  <si>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</si>
  <si>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</si>
  <si>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</si>
  <si>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</si>
  <si>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</si>
  <si>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</si>
  <si>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</si>
  <si>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</si>
  <si>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</si>
  <si>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</si>
  <si>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</si>
  <si>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</si>
  <si>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</si>
  <si>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</si>
  <si>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</si>
  <si>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</si>
  <si>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</si>
  <si>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</si>
  <si>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</si>
  <si>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</si>
  <si>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</si>
  <si>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</si>
  <si>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</si>
  <si>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</si>
  <si>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</si>
  <si>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</si>
  <si>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</si>
  <si>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</si>
  <si>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</si>
  <si>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</si>
  <si>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</si>
  <si>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</si>
  <si>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</si>
  <si>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</si>
  <si>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</si>
  <si>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</si>
  <si>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</si>
  <si>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</si>
  <si>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</si>
  <si>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</si>
  <si>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</si>
  <si>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</si>
  <si>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</si>
  <si>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</si>
  <si>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</si>
  <si>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</si>
  <si>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</si>
  <si>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</si>
  <si>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</si>
  <si>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</si>
  <si>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</si>
  <si>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</si>
  <si>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</si>
  <si>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</si>
  <si>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</si>
  <si>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</si>
  <si>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</si>
  <si>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</si>
  <si>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</si>
  <si>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</si>
  <si>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</si>
  <si>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</si>
  <si>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</si>
  <si>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</si>
  <si>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</si>
  <si>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</si>
  <si>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</si>
  <si>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</si>
  <si>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</si>
  <si>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</si>
  <si>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</si>
  <si>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</si>
  <si>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</si>
  <si>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</si>
  <si>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</si>
  <si>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</si>
  <si>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</si>
  <si>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</si>
  <si>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</si>
  <si>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</si>
  <si>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</si>
  <si>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</si>
  <si>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</si>
  <si>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</si>
  <si>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</si>
  <si>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</si>
  <si>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</si>
  <si>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</si>
  <si>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</si>
  <si>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</si>
  <si>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</si>
  <si>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</si>
  <si>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</si>
  <si>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</si>
  <si>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</si>
  <si>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</si>
  <si>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</si>
  <si>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</si>
  <si>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</si>
  <si>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</si>
  <si>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</si>
  <si>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</si>
  <si>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</si>
  <si>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</si>
  <si>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</si>
  <si>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</si>
  <si>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</si>
  <si>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</si>
  <si>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</si>
  <si>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</si>
  <si>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</si>
  <si>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</si>
  <si>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</si>
  <si>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</si>
  <si>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</si>
  <si>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</si>
  <si>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</si>
  <si>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</si>
  <si>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</si>
  <si>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</si>
  <si>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</si>
  <si>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</si>
  <si>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</si>
  <si>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</si>
  <si>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</si>
  <si>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</si>
  <si>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</si>
  <si>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</si>
  <si>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</si>
  <si>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</si>
  <si>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</si>
  <si>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</si>
  <si>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</si>
  <si>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</si>
  <si>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</si>
  <si>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</si>
  <si>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</si>
  <si>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</si>
  <si>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</si>
  <si>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</si>
  <si>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</si>
  <si>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</si>
  <si>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</si>
  <si>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</si>
  <si>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</si>
  <si>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</si>
  <si>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</si>
  <si>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</si>
  <si>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</si>
  <si>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</si>
  <si>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</si>
  <si>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</si>
  <si>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</si>
  <si>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</si>
  <si>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</si>
  <si>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</si>
  <si>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</si>
  <si>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</si>
  <si>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</si>
  <si>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</si>
  <si>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</si>
  <si>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</si>
  <si>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</si>
  <si>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</si>
  <si>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</si>
  <si>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</si>
  <si>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</si>
  <si>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</si>
  <si>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</si>
  <si>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</si>
  <si>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</si>
  <si>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</si>
  <si>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</si>
  <si>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</si>
  <si>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</si>
  <si>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</si>
  <si>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</si>
  <si>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</si>
  <si>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</si>
  <si>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</si>
  <si>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</si>
  <si>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</si>
  <si>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</si>
  <si>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</si>
  <si>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</si>
  <si>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</si>
  <si>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</si>
  <si>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</si>
  <si>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</si>
  <si>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</si>
  <si>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</si>
  <si>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</si>
  <si>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</si>
  <si>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</si>
  <si>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</si>
  <si>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</si>
  <si>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</si>
  <si>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</si>
  <si>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</si>
  <si>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</si>
  <si>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</si>
  <si>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</si>
  <si>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</si>
  <si>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</si>
  <si>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</si>
  <si>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</si>
  <si>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</si>
  <si>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</si>
  <si>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</si>
  <si>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</si>
  <si>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</si>
  <si>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</si>
  <si>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</si>
  <si>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</si>
  <si>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</si>
  <si>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</si>
  <si>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</si>
  <si>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</si>
  <si>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</si>
  <si>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</si>
  <si>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</si>
  <si>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</si>
  <si>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</si>
  <si>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</si>
  <si>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</si>
  <si>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</si>
  <si>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</si>
  <si>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</si>
  <si>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</si>
  <si>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</si>
  <si>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</si>
  <si>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</si>
  <si>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</si>
  <si>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</si>
  <si>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</si>
  <si>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</si>
  <si>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</si>
  <si>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</si>
  <si>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</si>
  <si>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</si>
  <si>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</si>
  <si>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</si>
  <si>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</si>
  <si>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</si>
  <si>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</si>
  <si>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</si>
  <si>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</si>
  <si>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</si>
  <si>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</si>
  <si>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</si>
  <si>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</si>
  <si>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</si>
  <si>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</si>
  <si>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</si>
  <si>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</si>
  <si>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</si>
  <si>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</si>
  <si>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</si>
  <si>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</si>
  <si>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</si>
  <si>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</si>
  <si>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</si>
  <si>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</si>
  <si>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</si>
  <si>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</si>
  <si>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</si>
  <si>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</si>
  <si>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</si>
  <si>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</si>
  <si>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</si>
  <si>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</si>
  <si>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</si>
  <si>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</si>
  <si>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</si>
  <si>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</si>
  <si>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</si>
  <si>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</si>
  <si>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</si>
  <si>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</si>
  <si>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</si>
  <si>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</si>
  <si>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</si>
  <si>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</si>
  <si>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</si>
  <si>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</si>
  <si>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</si>
  <si>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</si>
  <si>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</si>
  <si>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</si>
  <si>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</si>
  <si>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</si>
  <si>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</si>
  <si>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</si>
  <si>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</si>
  <si>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</si>
  <si>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</si>
  <si>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</si>
  <si>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</si>
  <si>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</si>
  <si>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</si>
  <si>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</si>
  <si>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</si>
  <si>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</si>
  <si>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</si>
  <si>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</si>
  <si>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</si>
  <si>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</si>
  <si>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</si>
  <si>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</si>
  <si>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</si>
  <si>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</si>
  <si>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</si>
  <si>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</si>
  <si>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</si>
  <si>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</si>
  <si>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</si>
  <si>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</si>
  <si>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</si>
  <si>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</si>
  <si>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</si>
  <si>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</si>
  <si>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</si>
  <si>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</si>
  <si>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</si>
  <si>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</si>
  <si>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</si>
  <si>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</si>
  <si>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</si>
  <si>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</si>
  <si>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</si>
  <si>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</si>
  <si>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</si>
  <si>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</si>
  <si>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</si>
  <si>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</si>
  <si>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</si>
  <si>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</si>
  <si>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</si>
  <si>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</si>
  <si>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</si>
  <si>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</si>
  <si>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</si>
  <si>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</si>
  <si>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</si>
  <si>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</si>
  <si>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</si>
  <si>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</si>
  <si>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</si>
  <si>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</si>
  <si>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</si>
  <si>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</si>
  <si>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</si>
  <si>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</si>
  <si>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</si>
  <si>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</si>
  <si>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</si>
  <si>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</si>
  <si>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</si>
  <si>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</si>
  <si>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</si>
  <si>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</si>
  <si>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</si>
  <si>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</si>
  <si>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</si>
  <si>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</si>
  <si>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</si>
  <si>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</si>
  <si>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</si>
  <si>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</si>
  <si>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</si>
  <si>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</si>
  <si>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</si>
  <si>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</si>
  <si>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</si>
  <si>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</si>
  <si>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</si>
  <si>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</si>
  <si>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</si>
  <si>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</si>
  <si>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</si>
  <si>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</si>
  <si>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</si>
  <si>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</si>
  <si>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</si>
  <si>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</si>
  <si>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</si>
  <si>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</si>
  <si>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</si>
  <si>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</si>
  <si>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</si>
  <si>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</si>
  <si>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</si>
  <si>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</si>
  <si>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</si>
  <si>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</si>
  <si>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</si>
  <si>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</si>
  <si>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</si>
  <si>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</si>
  <si>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</si>
  <si>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</si>
  <si>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</si>
  <si>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</si>
  <si>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</si>
  <si>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</si>
  <si>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</si>
  <si>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</si>
  <si>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</si>
  <si>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</si>
  <si>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</si>
  <si>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</si>
  <si>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</si>
  <si>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</si>
  <si>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</si>
  <si>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</si>
  <si>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</si>
  <si>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</si>
  <si>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</si>
  <si>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</si>
  <si>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</si>
  <si>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</si>
  <si>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</si>
  <si>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</si>
  <si>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</si>
  <si>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</si>
  <si>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</si>
  <si>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</si>
  <si>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</si>
  <si>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</si>
  <si>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</si>
  <si>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</si>
  <si>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</si>
  <si>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</si>
  <si>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</si>
  <si>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</si>
  <si>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</si>
  <si>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</si>
  <si>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</si>
  <si>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</si>
  <si>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</si>
  <si>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</si>
  <si>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</si>
  <si>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</si>
  <si>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</si>
  <si>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</si>
  <si>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</si>
  <si>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</si>
  <si>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</si>
  <si>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</si>
  <si>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</si>
  <si>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</si>
  <si>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</si>
  <si>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</si>
  <si>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</si>
  <si>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</si>
  <si>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</si>
  <si>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</si>
  <si>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</si>
  <si>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</si>
  <si>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</si>
  <si>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</si>
  <si>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</si>
  <si>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</si>
  <si>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</si>
  <si>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</si>
  <si>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</si>
  <si>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</si>
  <si>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</si>
  <si>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</si>
  <si>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</si>
  <si>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</si>
  <si>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</si>
  <si>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</si>
  <si>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</si>
  <si>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</si>
  <si>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</si>
  <si>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</si>
  <si>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</si>
  <si>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</si>
  <si>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</si>
  <si>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</si>
  <si>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</si>
  <si>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</si>
  <si>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</si>
  <si>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</si>
  <si>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</si>
  <si>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</si>
  <si>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</si>
  <si>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</si>
  <si>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</si>
  <si>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</si>
  <si>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</si>
  <si>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</si>
  <si>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</si>
  <si>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</si>
  <si>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</si>
  <si>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</si>
  <si>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</si>
  <si>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</si>
  <si>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</si>
  <si>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</si>
  <si>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</si>
  <si>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</si>
  <si>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</si>
  <si>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</si>
  <si>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</si>
  <si>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</si>
  <si>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</si>
  <si>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</si>
  <si>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</si>
  <si>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</si>
  <si>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</si>
  <si>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</si>
  <si>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</si>
  <si>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</si>
  <si>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</si>
  <si>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</si>
  <si>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</si>
  <si>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</si>
  <si>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</si>
  <si>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</si>
  <si>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</si>
  <si>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</si>
  <si>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</si>
  <si>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</si>
  <si>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</si>
  <si>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</si>
  <si>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</si>
  <si>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</si>
  <si>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</si>
  <si>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</si>
  <si>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</si>
  <si>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</si>
  <si>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</si>
  <si>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</si>
  <si>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</si>
  <si>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</si>
  <si>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</si>
  <si>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</si>
  <si>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</si>
  <si>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</si>
  <si>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</si>
  <si>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</si>
  <si>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</si>
  <si>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</si>
  <si>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</si>
  <si>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</si>
  <si>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</si>
  <si>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</si>
  <si>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</si>
  <si>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</si>
  <si>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</si>
  <si>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</si>
  <si>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</si>
  <si>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</si>
  <si>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</si>
  <si>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</si>
  <si>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</si>
  <si>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</si>
  <si>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</si>
  <si>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</si>
  <si>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</si>
  <si>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</si>
  <si>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</si>
  <si>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</si>
  <si>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</si>
  <si>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</si>
  <si>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</si>
  <si>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</si>
  <si>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</si>
  <si>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</si>
  <si>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</si>
  <si>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</si>
  <si>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</si>
  <si>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</si>
  <si>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</si>
  <si>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</si>
  <si>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</si>
  <si>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</si>
  <si>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</si>
  <si>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</si>
  <si>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</si>
  <si>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</si>
  <si>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</si>
  <si>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</si>
  <si>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</si>
  <si>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</si>
  <si>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</si>
  <si>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</si>
  <si>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</si>
  <si>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</si>
  <si>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</si>
  <si>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</si>
  <si>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</si>
  <si>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</si>
  <si>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</si>
  <si>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</si>
  <si>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</si>
  <si>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</si>
  <si>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</si>
  <si>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</si>
  <si>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</si>
  <si>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</si>
  <si>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</si>
  <si>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</si>
  <si>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</si>
  <si>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</si>
  <si>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</si>
  <si>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</si>
  <si>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</si>
  <si>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</si>
  <si>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</si>
  <si>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</si>
  <si>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</si>
  <si>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</si>
  <si>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</si>
  <si>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</si>
  <si>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</si>
  <si>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</si>
  <si>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</si>
  <si>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</si>
  <si>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</si>
  <si>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</si>
  <si>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</si>
  <si>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</si>
  <si>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</si>
  <si>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</si>
  <si>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</si>
  <si>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</si>
  <si>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</si>
  <si>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</si>
  <si>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</si>
  <si>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</si>
  <si>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</si>
  <si>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</si>
  <si>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</si>
  <si>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</si>
  <si>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</si>
  <si>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</si>
  <si>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</si>
  <si>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</si>
  <si>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</si>
  <si>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</si>
  <si>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</si>
  <si>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</si>
  <si>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</si>
  <si>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</si>
  <si>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</si>
  <si>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</si>
  <si>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</si>
  <si>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</si>
  <si>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</si>
  <si>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</si>
  <si>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</si>
  <si>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</si>
  <si>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</si>
  <si>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</si>
  <si>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</si>
  <si>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</si>
  <si>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</si>
  <si>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</si>
  <si>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</si>
  <si>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</si>
  <si>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</si>
  <si>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</si>
  <si>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</si>
  <si>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</si>
  <si>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</si>
  <si>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</si>
  <si>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</si>
  <si>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</si>
  <si>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</si>
  <si>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</si>
  <si>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</si>
  <si>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</si>
  <si>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</si>
  <si>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</si>
  <si>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</si>
  <si>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</si>
  <si>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</si>
  <si>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</si>
  <si>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</si>
  <si>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</si>
  <si>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</si>
  <si>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</si>
  <si>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</si>
  <si>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</si>
  <si>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</si>
  <si>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</si>
  <si>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</si>
  <si>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</si>
  <si>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</si>
  <si>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</si>
  <si>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</si>
  <si>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</si>
  <si>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</si>
  <si>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</si>
  <si>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</si>
  <si>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</si>
  <si>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</si>
  <si>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</si>
  <si>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</si>
  <si>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</si>
  <si>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</si>
  <si>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</si>
  <si>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</si>
  <si>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</si>
  <si>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</si>
  <si>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</si>
  <si>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</si>
  <si>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</si>
  <si>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</si>
  <si>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</si>
  <si>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</si>
  <si>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</si>
  <si>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</si>
  <si>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</si>
  <si>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</si>
  <si>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</si>
  <si>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</si>
  <si>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</si>
  <si>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</si>
  <si>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</si>
  <si>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</si>
  <si>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</si>
  <si>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</si>
  <si>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</si>
  <si>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</si>
  <si>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</si>
  <si>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</si>
  <si>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</si>
  <si>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</si>
  <si>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</si>
  <si>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</si>
  <si>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</si>
  <si>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</si>
  <si>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</si>
  <si>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</si>
  <si>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</si>
  <si>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</si>
  <si>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</si>
  <si>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</si>
  <si>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</si>
  <si>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</si>
  <si>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</si>
  <si>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</si>
  <si>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</si>
  <si>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</si>
  <si>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</si>
  <si>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</si>
  <si>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</si>
  <si>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</si>
  <si>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</si>
  <si>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</si>
  <si>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</si>
  <si>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</si>
  <si>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</si>
  <si>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</si>
  <si>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</si>
  <si>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</si>
  <si>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</si>
  <si>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</si>
  <si>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</si>
  <si>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</si>
  <si>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</si>
  <si>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</si>
  <si>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</si>
  <si>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</si>
  <si>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</si>
  <si>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</si>
  <si>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</si>
  <si>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</si>
  <si>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</si>
  <si>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</si>
  <si>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</si>
  <si>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</si>
  <si>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</si>
  <si>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</si>
  <si>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</si>
  <si>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</si>
  <si>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</si>
  <si>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</si>
  <si>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</si>
  <si>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</si>
  <si>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</si>
  <si>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</si>
  <si>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</si>
  <si>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</si>
  <si>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</si>
  <si>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</si>
  <si>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</si>
  <si>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</si>
  <si>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</si>
  <si>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</si>
  <si>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</si>
  <si>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</si>
  <si>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</si>
  <si>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</si>
  <si>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</si>
  <si>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</si>
  <si>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</si>
  <si>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</si>
  <si>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</si>
  <si>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</si>
  <si>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</si>
  <si>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</si>
  <si>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</si>
  <si>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</si>
  <si>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</si>
  <si>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</si>
  <si>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</si>
  <si>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</si>
  <si>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</si>
  <si>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</si>
  <si>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</si>
  <si>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</si>
  <si>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</si>
  <si>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</si>
  <si>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</si>
  <si>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</si>
  <si>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</si>
  <si>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</si>
  <si>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</si>
  <si>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</si>
  <si>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</si>
  <si>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</si>
  <si>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</si>
  <si>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</si>
  <si>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</si>
  <si>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</si>
  <si>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</si>
  <si>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</si>
  <si>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</si>
  <si>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</si>
  <si>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</si>
  <si>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</si>
  <si>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</si>
  <si>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</si>
  <si>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</si>
  <si>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</si>
  <si>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</si>
  <si>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</si>
  <si>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</si>
  <si>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</si>
  <si>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</si>
  <si>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</si>
  <si>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</si>
  <si>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</si>
  <si>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</si>
  <si>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</si>
  <si>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</si>
  <si>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</si>
  <si>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</si>
  <si>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</si>
  <si>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</si>
  <si>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</si>
  <si>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</si>
  <si>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</si>
  <si>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</si>
  <si>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</si>
  <si>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</si>
  <si>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</si>
  <si>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</si>
  <si>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</si>
  <si>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</si>
  <si>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</si>
  <si>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</si>
  <si>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</si>
  <si>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</si>
  <si>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</si>
  <si>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</si>
  <si>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</si>
  <si>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</si>
  <si>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</si>
  <si>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</si>
  <si>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</si>
  <si>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</si>
  <si>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</si>
  <si>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</si>
  <si>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</si>
  <si>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</si>
  <si>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</si>
  <si>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</si>
  <si>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</si>
  <si>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</si>
  <si>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</si>
  <si>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</si>
  <si>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</si>
  <si>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</si>
  <si>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</si>
  <si>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</si>
  <si>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</si>
  <si>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</si>
  <si>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</si>
  <si>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</si>
  <si>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</si>
  <si>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</si>
  <si>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</si>
  <si>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</si>
  <si>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</si>
  <si>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</si>
  <si>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</si>
  <si>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</si>
  <si>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</si>
  <si>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</si>
  <si>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</si>
  <si>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</si>
  <si>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</si>
  <si>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</si>
  <si>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</si>
  <si>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</si>
  <si>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</si>
  <si>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</si>
  <si>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</si>
  <si>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</si>
  <si>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</si>
  <si>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</si>
  <si>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</si>
  <si>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</si>
  <si>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</si>
  <si>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</si>
  <si>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</si>
  <si>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</si>
  <si>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</si>
  <si>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</si>
  <si>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</si>
  <si>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</si>
  <si>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</si>
  <si>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</si>
  <si>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</si>
  <si>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</si>
  <si>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</si>
  <si>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</si>
  <si>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</si>
  <si>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</si>
  <si>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</si>
  <si>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</si>
  <si>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</si>
  <si>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</si>
  <si>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</si>
  <si>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</si>
  <si>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</si>
  <si>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</si>
  <si>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</si>
  <si>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</si>
  <si>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</si>
  <si>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</si>
  <si>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</si>
  <si>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</si>
  <si>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</si>
  <si>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</si>
  <si>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</si>
  <si>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</si>
  <si>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</si>
  <si>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</si>
  <si>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</si>
  <si>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</si>
  <si>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</si>
  <si>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</si>
  <si>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</si>
  <si>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</si>
  <si>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</si>
  <si>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</si>
  <si>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</si>
  <si>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</si>
  <si>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</si>
  <si>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</si>
  <si>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</si>
  <si>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</si>
  <si>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</si>
  <si>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</si>
  <si>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</si>
  <si>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</si>
  <si>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</si>
  <si>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</si>
  <si>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</si>
  <si>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</si>
  <si>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</si>
  <si>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</si>
  <si>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</si>
  <si>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</si>
  <si>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</si>
  <si>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</si>
  <si>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</si>
  <si>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</si>
  <si>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</si>
  <si>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</si>
  <si>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</si>
  <si>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</si>
  <si>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</si>
  <si>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</si>
  <si>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</si>
  <si>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</si>
  <si>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</si>
  <si>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</si>
  <si>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</si>
  <si>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</si>
  <si>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</si>
  <si>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</si>
  <si>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</si>
  <si>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</si>
  <si>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</si>
  <si>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</si>
  <si>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</si>
  <si>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</si>
  <si>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</si>
  <si>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</si>
  <si>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</si>
  <si>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</si>
  <si>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</si>
  <si>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</si>
  <si>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</si>
  <si>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</si>
  <si>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</si>
  <si>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</si>
  <si>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</si>
  <si>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</si>
  <si>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</si>
  <si>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</si>
  <si>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</si>
  <si>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</si>
  <si>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</si>
  <si>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</si>
  <si>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</si>
  <si>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</si>
  <si>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</si>
  <si>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</si>
  <si>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</si>
  <si>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</si>
  <si>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</si>
  <si>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</si>
  <si>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</si>
  <si>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</si>
  <si>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</si>
  <si>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</si>
  <si>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</si>
  <si>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Sub-Catergory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</si>
  <si>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</si>
  <si>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</si>
  <si>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</si>
  <si>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</si>
  <si>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</si>
  <si>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</si>
  <si>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</si>
  <si>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</si>
  <si>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</si>
  <si>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</si>
  <si>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</si>
  <si>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</si>
  <si>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</si>
  <si>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</si>
  <si>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</si>
  <si>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</si>
  <si>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</si>
  <si>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</si>
  <si>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</si>
  <si>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</si>
  <si>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</si>
  <si>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</si>
  <si>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</si>
  <si>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</si>
  <si>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</si>
  <si>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</si>
  <si>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</si>
  <si>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</si>
  <si>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</si>
  <si>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</si>
  <si>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</si>
  <si>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</si>
  <si>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</si>
  <si>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</si>
  <si>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</si>
  <si>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</si>
  <si>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</si>
  <si>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</si>
  <si>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</si>
  <si>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</si>
  <si>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</si>
  <si>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</si>
  <si>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</si>
  <si>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</si>
  <si>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</si>
  <si>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</si>
  <si>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</si>
  <si>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</si>
  <si>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</si>
  <si>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</si>
  <si>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</si>
  <si>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</si>
  <si>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</si>
  <si>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</si>
  <si>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</si>
  <si>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</si>
  <si>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</si>
  <si>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</si>
  <si>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</si>
  <si>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</si>
  <si>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</si>
  <si>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</si>
  <si>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</si>
  <si>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</si>
  <si>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</si>
  <si>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</si>
  <si>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</si>
  <si>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</si>
  <si>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</si>
  <si>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</si>
  <si>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</si>
  <si>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</si>
  <si>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</si>
  <si>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</si>
  <si>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</si>
  <si>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</si>
  <si>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</si>
  <si>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</si>
  <si>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</si>
  <si>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</si>
  <si>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</si>
  <si>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</si>
  <si>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</si>
  <si>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</si>
  <si>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</si>
  <si>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</si>
  <si>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</si>
  <si>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</si>
  <si>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</si>
  <si>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Backers Successful</t>
  </si>
  <si>
    <t>Backers Failed</t>
  </si>
  <si>
    <t>Mean</t>
  </si>
  <si>
    <t>Median</t>
  </si>
  <si>
    <t>Max</t>
  </si>
  <si>
    <t>Variance</t>
  </si>
  <si>
    <t>StDev</t>
  </si>
  <si>
    <t>Min</t>
  </si>
  <si>
    <t>Q1</t>
  </si>
  <si>
    <t>Q3</t>
  </si>
  <si>
    <t>IQR</t>
  </si>
  <si>
    <t>Qutliers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</si>
</sst>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9" fontId="0" fillId="0" borderId="0" xfId="0" applyNumberFormat="1"/>
    <xf numFmtId="44" fontId="0" fillId="0" borderId="0" xfId="1" applyNumberFormat="1" applyFont="1"/>
    <xf numFmtId="2" fontId="0" fillId="0" borderId="0" xfId="0" applyNumberFormat="1"/>
    <xf numFmtId="1" fontId="0" fillId="0" borderId="0" xfId="0" applyNumberFormat="1"/>
    <xf numFmtId="0" fontId="0" fillId="2" borderId="0" xfId="0" applyFill="1"/>
  </cellXfs>
  <cellStyles count="2">
    <cellStyle name="Currency" xfId="1" builtinId="4"/>
    <cellStyle name="Normal" xfId="0" builtinId="0"/>
  </cellStyles>
  <dxfs count="8"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BF-4AE2-A68B-10C51C2E0FC1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470-4564-A61F-220B809DF01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470-4564-A61F-220B809DF01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470-4564-A61F-220B809DF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0132559"/>
        <c:axId val="500130063"/>
      </c:barChart>
      <c:catAx>
        <c:axId val="50013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30063"/>
        <c:crosses val="autoZero"/>
        <c:auto val="1"/>
        <c:lblAlgn val="ctr"/>
        <c:lblOffset val="100"/>
        <c:noMultiLvlLbl val="0"/>
      </c:catAx>
      <c:valAx>
        <c:axId val="50013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3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B-4B70-B3DF-B9523B8B64E6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0B-4775-8515-B88EF5F290C2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0B-4775-8515-B88EF5F290C2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0B-4775-8515-B88EF5F29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150719"/>
        <c:axId val="2079151551"/>
      </c:barChart>
      <c:catAx>
        <c:axId val="20791507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151551"/>
        <c:crosses val="autoZero"/>
        <c:auto val="1"/>
        <c:lblAlgn val="ctr"/>
        <c:lblOffset val="100"/>
        <c:noMultiLvlLbl val="0"/>
      </c:catAx>
      <c:valAx>
        <c:axId val="207915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15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35-4B8E-BC39-F01164A7344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9B-4335-92DF-759E51FD61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79B-4335-92DF-759E51FD61B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9B-4335-92DF-759E51FD6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7527343"/>
        <c:axId val="1017523183"/>
      </c:lineChart>
      <c:catAx>
        <c:axId val="101752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523183"/>
        <c:crosses val="autoZero"/>
        <c:auto val="1"/>
        <c:lblAlgn val="ctr"/>
        <c:lblOffset val="100"/>
        <c:noMultiLvlLbl val="0"/>
      </c:catAx>
      <c:valAx>
        <c:axId val="101752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52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B-4768-B72D-8A7E1DDF1038}"/>
            </c:ext>
          </c:extLst>
        </c:ser>
        <c:ser>
          <c:idx val="1"/>
          <c:order val="1"/>
          <c:tx>
            <c:strRef>
              <c:f>'Bonus 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AB-4768-B72D-8A7E1DDF1038}"/>
            </c:ext>
          </c:extLst>
        </c:ser>
        <c:ser>
          <c:idx val="2"/>
          <c:order val="2"/>
          <c:tx>
            <c:strRef>
              <c:f>'Bonus 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AB-4768-B72D-8A7E1DDF1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896032"/>
        <c:axId val="696895200"/>
      </c:lineChart>
      <c:catAx>
        <c:axId val="69689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895200"/>
        <c:crosses val="autoZero"/>
        <c:auto val="1"/>
        <c:lblAlgn val="ctr"/>
        <c:lblOffset val="100"/>
        <c:noMultiLvlLbl val="0"/>
      </c:catAx>
      <c:valAx>
        <c:axId val="69689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89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621505</xdr:colOff>
      <xdr:row>3</xdr:row>
      <xdr:rowOff>95249</xdr:rowOff>
    </xdr:from>
    <xdr:to>
      <xdr:col>17</xdr:col>
      <xdr:colOff>481013</xdr:colOff>
      <xdr:row>28</xdr:row>
      <xdr:rowOff>52388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AFB8BC-79C5-4334-A780-E64FE1299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360589</xdr:colOff>
      <xdr:row>3</xdr:row>
      <xdr:rowOff>170086</xdr:rowOff>
    </xdr:from>
    <xdr:to>
      <xdr:col>24</xdr:col>
      <xdr:colOff>299357</xdr:colOff>
      <xdr:row>40</xdr:row>
      <xdr:rowOff>81643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30C2F8-88A4-41C1-9021-A00D5EE1B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123824</xdr:colOff>
      <xdr:row>3</xdr:row>
      <xdr:rowOff>97631</xdr:rowOff>
    </xdr:from>
    <xdr:to>
      <xdr:col>21</xdr:col>
      <xdr:colOff>176211</xdr:colOff>
      <xdr:row>23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BECF48-9520-4C1A-8973-9DC6BA311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1504951</xdr:colOff>
      <xdr:row>14</xdr:row>
      <xdr:rowOff>173830</xdr:rowOff>
    </xdr:from>
    <xdr:to>
      <xdr:col>7</xdr:col>
      <xdr:colOff>1323975</xdr:colOff>
      <xdr:row>34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45BAB8-F6CB-41A6-8144-4532287C1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crom" refreshedDate="44542.639910648148" createdVersion="7" refreshedVersion="7" minRefreshableVersion="3" recordCount="4114" xr:uid="{D8B72BBF-D557-4DB4-BE66-639A155DA8C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NonDate="0" containsString="0" containsBlank="1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crom" refreshedDate="44542.948508217596" createdVersion="7" refreshedVersion="7" minRefreshableVersion="3" recordCount="4114" xr:uid="{1300F508-C83E-4A14-A37E-6560822DF86D}">
  <cacheSource type="worksheet">
    <worksheetSource ref="C1:T4115" sheet="Kickstarter"/>
  </cacheSource>
  <cacheFields count="22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7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7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7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m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m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m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m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m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m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m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m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m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m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m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m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m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m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m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m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m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m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m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m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m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m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m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m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m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m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m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m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m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m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m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m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m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m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m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m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m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m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m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m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m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m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m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m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m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m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m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m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m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m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m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m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m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m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m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m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m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m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m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m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m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m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m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m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m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m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m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m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m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m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m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m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m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m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m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m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m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m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m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m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m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m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m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m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m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m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m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m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m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m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m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m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m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m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m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m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m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m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m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m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m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m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m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m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m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m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m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m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m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m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m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m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m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m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m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m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m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m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m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m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m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m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m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m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m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m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m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m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m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m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m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m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m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m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m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m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m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m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m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m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m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m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m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m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m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m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m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m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m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m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m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m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m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m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m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m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m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m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m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m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m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m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m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m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m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m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m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m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m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m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m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m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m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m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m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m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m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m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m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m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m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m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m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m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m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m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m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m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m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m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m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m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m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m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m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m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m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m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m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m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m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m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m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m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m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m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m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m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m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m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m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m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m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m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m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m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m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m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m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m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m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m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m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m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m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m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m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m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m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m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m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m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m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m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m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m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m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m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m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m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m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m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m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m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m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m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m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m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m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m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m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m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m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m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m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m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m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m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m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m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m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m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m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m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m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m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m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m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m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m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m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m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m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m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m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m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m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m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m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m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m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m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m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m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m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m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m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m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m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m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m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m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m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m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m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m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m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m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m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m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m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m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m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m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m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m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m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m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m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m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m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m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m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m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m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m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m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m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m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m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m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m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m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m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m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m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m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m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m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m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m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m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m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m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m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m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m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m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m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m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m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m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m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m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m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m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m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m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m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m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m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m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m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m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m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m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m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m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m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m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m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m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m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m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m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m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m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m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m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m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m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m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m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m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m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m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m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m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m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m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m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m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m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m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m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m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m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m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m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m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m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m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m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m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m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m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m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m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m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m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m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m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m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m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m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m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m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m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m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m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m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m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m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m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m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m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m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m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m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m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m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m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m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m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m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m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m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m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m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m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m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m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m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m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m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m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m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m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m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m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m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m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m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m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m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m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m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m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m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m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m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m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m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m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m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m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m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m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m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m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m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m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m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m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m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m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m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m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m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m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m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m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m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m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m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m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m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m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m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m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m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m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m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m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m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m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m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m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m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m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m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m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m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m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m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m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m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m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m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m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m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m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m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m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m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m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m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m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m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m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m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m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m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m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m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m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m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m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m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m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m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m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m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m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m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m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m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m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m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m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m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m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m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m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m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m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m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m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m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m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m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m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m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m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m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m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m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m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m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m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m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m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m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m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m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m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m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m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m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m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m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m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m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m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m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m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m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m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m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m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m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m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m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m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m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m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m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m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m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m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m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m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m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m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m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m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m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m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m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m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m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m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m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m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m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m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m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m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m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m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m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m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m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m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m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m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m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m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m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m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m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m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m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m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m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m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m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m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m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m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m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m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m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m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m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m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m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m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m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m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m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m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m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m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m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m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m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m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m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m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m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m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m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m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m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m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m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m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m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m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m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m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m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m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m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m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m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m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m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m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m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m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m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m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m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m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m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m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m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m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m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m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m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m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m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m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m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m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m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m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m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m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m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m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m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m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m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m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m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m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m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m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m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m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m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m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m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m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m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m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m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m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m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m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m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m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m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m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m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m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m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m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m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m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m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m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m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m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m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m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m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m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m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m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m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m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m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m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m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m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m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m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m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m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m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m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m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m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m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m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m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m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m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m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m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m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m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m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m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m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m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m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m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m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m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m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m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m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m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m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m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m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m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m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m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m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m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m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m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m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m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m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m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m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m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m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m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m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m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m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m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m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m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m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m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m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m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m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m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m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m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m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m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m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m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m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m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m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m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m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m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m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m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m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m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m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m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m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m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m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m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m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m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m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m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m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m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m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m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m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m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m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m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m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m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m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m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m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m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m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m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m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m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m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m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m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m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m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m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m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m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m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m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m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m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m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m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m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m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m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m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m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m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m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m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m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m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m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m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m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m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m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m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m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m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m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m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m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m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m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m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m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m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m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m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m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m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m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m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m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m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m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m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m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m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m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m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m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m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m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m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m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m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m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m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m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m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m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m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m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m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m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m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m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m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m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m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m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m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m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m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m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m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m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m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m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m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m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m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m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m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m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m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m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m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m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m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m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m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m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m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m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m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m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m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m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m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m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m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m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m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m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m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m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m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m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m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m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m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m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m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m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m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m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m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m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m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m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m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m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m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m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m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m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m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m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m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m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m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m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m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m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m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m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m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m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m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m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m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m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m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m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m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m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m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m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m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m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m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m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m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m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m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m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m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m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m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m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m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m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m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m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m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m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m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m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m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m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m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m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m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m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m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m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m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m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m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m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m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m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m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m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m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m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m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m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m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m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m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m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m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m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m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m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m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m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m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m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m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m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m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m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m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m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m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m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m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m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m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m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m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m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m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m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m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m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m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m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m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m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m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m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m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m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m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m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m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m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m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m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m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m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m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m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m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m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m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m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m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m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m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m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m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m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m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m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m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m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m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m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m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m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m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m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m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m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m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m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m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m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m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m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m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m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m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m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m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m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m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m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m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m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m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m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m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m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m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m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m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m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m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m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m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m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m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m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m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m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m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m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m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m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m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m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m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m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m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m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m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m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m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m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m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m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m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m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m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m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m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m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m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m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m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m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m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m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m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m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m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m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m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m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m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m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m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m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m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m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m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m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m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m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m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m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m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m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m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m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m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m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m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m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m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m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m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m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m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m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m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m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m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m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m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m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m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m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m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m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m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m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m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m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m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m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m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m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m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m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m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m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m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m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m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m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m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m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m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m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m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m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m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m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m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m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m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m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m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m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m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m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m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m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m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m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m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m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m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m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m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m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m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m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m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m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m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m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m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m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m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m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m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m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m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m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m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m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m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m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m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m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m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m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m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m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m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m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m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m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m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m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m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m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m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m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m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m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m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m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m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m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m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m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m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m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m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m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m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m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m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m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m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m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m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m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m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m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m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m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m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m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m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m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m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m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m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m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m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m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m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m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m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m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m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m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m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m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m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m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m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m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m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m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m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m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m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m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m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m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m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m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m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m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m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m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m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m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m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m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m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m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m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m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m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m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m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m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m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m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m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m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m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m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m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m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m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m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m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m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m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m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m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m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m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m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m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m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m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m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m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m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m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m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m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m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m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m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m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m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m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m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m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m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m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m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m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m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m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m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m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m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m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m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m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m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m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m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m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m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m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m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m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m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m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m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m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m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m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m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m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m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m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m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m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m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m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m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m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m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m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m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m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m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m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m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m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m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m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m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m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m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m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m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m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m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m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m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m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m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m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m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m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m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m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m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m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m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m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m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m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m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m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m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m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m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m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m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m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m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m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m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m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m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m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m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m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m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m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m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m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m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m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m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m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m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m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m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m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m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m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m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m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m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m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m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m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m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m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m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m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m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m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m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m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m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m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m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m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m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m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m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m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m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m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m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m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m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m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m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m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m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m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m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m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m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m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m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m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m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m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m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m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m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m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m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m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m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m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m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m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m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m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m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m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m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m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m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m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m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m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m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m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m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m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m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m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m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m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m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m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m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m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m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m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m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m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m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m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m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m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m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m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m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m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m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m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m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m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m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m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m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m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m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m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m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m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m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m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m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m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m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m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m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m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m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m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m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m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m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m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m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m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m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m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m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m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m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m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m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m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m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m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m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m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m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m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m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m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m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m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m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m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m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m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m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m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m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m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m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m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m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m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m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m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m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m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m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m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m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m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m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m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m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m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m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m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m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m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m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m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m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m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m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m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m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m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m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m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m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m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m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m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m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m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m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m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m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m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m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m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m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m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m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m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m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m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m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m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m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m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m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m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m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m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m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m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m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m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m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m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m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m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m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m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m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m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m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m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m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m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m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m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m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m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m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m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m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m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m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m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m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m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m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m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m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m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m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m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m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m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m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m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m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m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m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m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m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m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m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m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m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m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m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m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m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m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m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m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m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m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m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m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m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m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m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m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m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m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m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m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m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m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m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m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m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m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m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m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m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m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m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m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m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m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m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m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m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m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m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m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m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m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m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m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m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m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m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m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m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m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m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m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m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m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m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m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m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m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m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m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m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m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m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m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m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m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m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m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m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m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m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m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m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m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m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m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m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m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m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m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m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m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m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m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m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m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m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m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m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m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m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m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m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m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m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m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m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m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m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m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m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m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m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m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m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m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m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m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m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m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m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m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m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m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m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m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m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m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m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m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m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m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m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m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m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m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m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m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m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m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m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m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m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m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m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m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m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m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m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m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m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m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m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m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m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m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m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m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m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m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m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m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m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m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m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m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m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m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m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m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m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m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m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m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m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m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m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m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m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m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m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m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m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m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m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m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m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m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m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m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m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m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m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m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m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m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m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m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m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m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m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m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m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m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m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m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m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m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m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m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m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m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m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m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m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m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m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m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m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m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m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m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m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m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m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m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m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m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m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m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m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m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m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m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m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m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m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m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m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m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m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m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m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m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m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m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m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m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m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m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m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m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m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m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m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m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m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m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m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m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m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m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m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m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m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m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m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m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m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m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m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m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m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m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m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m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m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m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m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m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m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m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m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m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m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m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m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m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m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m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m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m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m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m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m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m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m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m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m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m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m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m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m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m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m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m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m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m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m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m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m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m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m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m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m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m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m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m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m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m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m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m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m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m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m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m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m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m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m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m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m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m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m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m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m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m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m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m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m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m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m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m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m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m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m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m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m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m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m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m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m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m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m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m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m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m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m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m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m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m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m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m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m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m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m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m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m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m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m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m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m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m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m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m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m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m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m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m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m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m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m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m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m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m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m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m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m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m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m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m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m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m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m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m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m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m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m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m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m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m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m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m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m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m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m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m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m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m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m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m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m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m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m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m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m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m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m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m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m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m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m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m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m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m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m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m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m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m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m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m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m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m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m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m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m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m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m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m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m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m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m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m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m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m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m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m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m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m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m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m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m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m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m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m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m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m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m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m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m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m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m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m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m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m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m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m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m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m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m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m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m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m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m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m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m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m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m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m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m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m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m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m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m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m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m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m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m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m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m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m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m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m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m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m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m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m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m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m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m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m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m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m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m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m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m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m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m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m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m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m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m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m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m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m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m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m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m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m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m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m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m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m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m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m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m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m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m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m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m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m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m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m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m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m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m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m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m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m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m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m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m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m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m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m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m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m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m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m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m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m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m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m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m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m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m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m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m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m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m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m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m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m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m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m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m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m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m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m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m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m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m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m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m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m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m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m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m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m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m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m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m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m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m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m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m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m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m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m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m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m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m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m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m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m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m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m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m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m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m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m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m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m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m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m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m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m/>
    <n v="63.92"/>
    <x v="0"/>
    <s v="television"/>
    <x v="0"/>
    <x v="0"/>
  </r>
  <r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m/>
    <n v="185.48"/>
    <x v="0"/>
    <s v="television"/>
    <x v="1"/>
    <x v="1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m/>
    <n v="15"/>
    <x v="0"/>
    <s v="television"/>
    <x v="2"/>
    <x v="2"/>
  </r>
  <r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m/>
    <n v="69.27"/>
    <x v="0"/>
    <s v="television"/>
    <x v="3"/>
    <x v="3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m/>
    <n v="190.55"/>
    <x v="0"/>
    <s v="television"/>
    <x v="4"/>
    <x v="4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m/>
    <n v="93.4"/>
    <x v="0"/>
    <s v="television"/>
    <x v="5"/>
    <x v="5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m/>
    <n v="146.88"/>
    <x v="0"/>
    <s v="television"/>
    <x v="6"/>
    <x v="6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m/>
    <n v="159.82"/>
    <x v="0"/>
    <s v="television"/>
    <x v="7"/>
    <x v="7"/>
  </r>
  <r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m/>
    <n v="291.79000000000002"/>
    <x v="0"/>
    <s v="television"/>
    <x v="8"/>
    <x v="8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m/>
    <n v="31.5"/>
    <x v="0"/>
    <s v="television"/>
    <x v="9"/>
    <x v="9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m/>
    <n v="158.68"/>
    <x v="0"/>
    <s v="television"/>
    <x v="10"/>
    <x v="10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m/>
    <n v="80.33"/>
    <x v="0"/>
    <s v="television"/>
    <x v="11"/>
    <x v="11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m/>
    <n v="59.96"/>
    <x v="0"/>
    <s v="television"/>
    <x v="12"/>
    <x v="12"/>
  </r>
  <r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m/>
    <n v="109.78"/>
    <x v="0"/>
    <s v="television"/>
    <x v="13"/>
    <x v="13"/>
  </r>
  <r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m/>
    <n v="147.71"/>
    <x v="0"/>
    <s v="television"/>
    <x v="14"/>
    <x v="14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m/>
    <n v="21.76"/>
    <x v="0"/>
    <s v="television"/>
    <x v="15"/>
    <x v="15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m/>
    <n v="171.84"/>
    <x v="0"/>
    <s v="television"/>
    <x v="16"/>
    <x v="16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m/>
    <n v="41.94"/>
    <x v="0"/>
    <s v="television"/>
    <x v="17"/>
    <x v="17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m/>
    <n v="93.26"/>
    <x v="0"/>
    <s v="television"/>
    <x v="18"/>
    <x v="18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m/>
    <n v="56.14"/>
    <x v="0"/>
    <s v="television"/>
    <x v="19"/>
    <x v="19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m/>
    <n v="80.16"/>
    <x v="0"/>
    <s v="television"/>
    <x v="20"/>
    <x v="20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m/>
    <n v="199.9"/>
    <x v="0"/>
    <s v="television"/>
    <x v="21"/>
    <x v="21"/>
  </r>
  <r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m/>
    <n v="51.25"/>
    <x v="0"/>
    <s v="television"/>
    <x v="22"/>
    <x v="22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m/>
    <n v="103.04"/>
    <x v="0"/>
    <s v="television"/>
    <x v="23"/>
    <x v="23"/>
  </r>
  <r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m/>
    <n v="66.349999999999994"/>
    <x v="0"/>
    <s v="television"/>
    <x v="24"/>
    <x v="24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m/>
    <n v="57.14"/>
    <x v="0"/>
    <s v="television"/>
    <x v="25"/>
    <x v="25"/>
  </r>
  <r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m/>
    <n v="102.11"/>
    <x v="0"/>
    <s v="television"/>
    <x v="26"/>
    <x v="26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m/>
    <n v="148.97"/>
    <x v="0"/>
    <s v="television"/>
    <x v="27"/>
    <x v="27"/>
  </r>
  <r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m/>
    <n v="169.61"/>
    <x v="0"/>
    <s v="television"/>
    <x v="28"/>
    <x v="28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m/>
    <n v="31.62"/>
    <x v="0"/>
    <s v="television"/>
    <x v="29"/>
    <x v="29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m/>
    <n v="76.45"/>
    <x v="0"/>
    <s v="television"/>
    <x v="30"/>
    <x v="30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m/>
    <n v="13"/>
    <x v="0"/>
    <s v="television"/>
    <x v="31"/>
    <x v="31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m/>
    <n v="320.45"/>
    <x v="0"/>
    <s v="television"/>
    <x v="32"/>
    <x v="32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m/>
    <n v="83.75"/>
    <x v="0"/>
    <s v="television"/>
    <x v="33"/>
    <x v="33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m/>
    <n v="49.88"/>
    <x v="0"/>
    <s v="television"/>
    <x v="34"/>
    <x v="34"/>
  </r>
  <r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m/>
    <n v="59.46"/>
    <x v="0"/>
    <s v="television"/>
    <x v="35"/>
    <x v="35"/>
  </r>
  <r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m/>
    <n v="193.84"/>
    <x v="0"/>
    <s v="television"/>
    <x v="36"/>
    <x v="36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m/>
    <n v="159.51"/>
    <x v="0"/>
    <s v="television"/>
    <x v="37"/>
    <x v="37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m/>
    <n v="41.68"/>
    <x v="0"/>
    <s v="television"/>
    <x v="38"/>
    <x v="38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m/>
    <n v="150.9"/>
    <x v="0"/>
    <s v="television"/>
    <x v="39"/>
    <x v="39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m/>
    <n v="126.69"/>
    <x v="0"/>
    <s v="television"/>
    <x v="40"/>
    <x v="40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m/>
    <n v="105.26"/>
    <x v="0"/>
    <s v="television"/>
    <x v="41"/>
    <x v="41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m/>
    <n v="117.51"/>
    <x v="0"/>
    <s v="television"/>
    <x v="42"/>
    <x v="42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m/>
    <n v="117.36"/>
    <x v="0"/>
    <s v="television"/>
    <x v="43"/>
    <x v="43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m/>
    <n v="133.33000000000001"/>
    <x v="0"/>
    <s v="television"/>
    <x v="44"/>
    <x v="44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m/>
    <n v="98.36"/>
    <x v="0"/>
    <s v="television"/>
    <x v="45"/>
    <x v="45"/>
  </r>
  <r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m/>
    <n v="194.44"/>
    <x v="0"/>
    <s v="television"/>
    <x v="46"/>
    <x v="46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m/>
    <n v="76.87"/>
    <x v="0"/>
    <s v="television"/>
    <x v="47"/>
    <x v="47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m/>
    <n v="56.82"/>
    <x v="0"/>
    <s v="television"/>
    <x v="48"/>
    <x v="48"/>
  </r>
  <r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m/>
    <n v="137.93"/>
    <x v="0"/>
    <s v="television"/>
    <x v="49"/>
    <x v="49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m/>
    <n v="27.27"/>
    <x v="0"/>
    <s v="television"/>
    <x v="50"/>
    <x v="50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m/>
    <n v="118.34"/>
    <x v="0"/>
    <s v="television"/>
    <x v="51"/>
    <x v="51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m/>
    <n v="223.48"/>
    <x v="0"/>
    <s v="television"/>
    <x v="52"/>
    <x v="52"/>
  </r>
  <r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m/>
    <n v="28.11"/>
    <x v="0"/>
    <s v="television"/>
    <x v="53"/>
    <x v="53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m/>
    <n v="194.23"/>
    <x v="0"/>
    <s v="television"/>
    <x v="54"/>
    <x v="54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m/>
    <n v="128.94999999999999"/>
    <x v="0"/>
    <s v="television"/>
    <x v="55"/>
    <x v="55"/>
  </r>
  <r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m/>
    <n v="49.32"/>
    <x v="0"/>
    <s v="television"/>
    <x v="56"/>
    <x v="56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m/>
    <n v="221.52"/>
    <x v="0"/>
    <s v="television"/>
    <x v="57"/>
    <x v="57"/>
  </r>
  <r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m/>
    <n v="137.21"/>
    <x v="0"/>
    <s v="television"/>
    <x v="58"/>
    <x v="58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m/>
    <n v="606.82000000000005"/>
    <x v="0"/>
    <s v="television"/>
    <x v="59"/>
    <x v="59"/>
  </r>
  <r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m/>
    <n v="43.04"/>
    <x v="0"/>
    <s v="shorts"/>
    <x v="60"/>
    <x v="60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m/>
    <n v="322.39"/>
    <x v="0"/>
    <s v="shorts"/>
    <x v="61"/>
    <x v="61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m/>
    <n v="96.71"/>
    <x v="0"/>
    <s v="shorts"/>
    <x v="62"/>
    <x v="62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m/>
    <n v="35.47"/>
    <x v="0"/>
    <s v="shorts"/>
    <x v="63"/>
    <x v="63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m/>
    <n v="86.67"/>
    <x v="0"/>
    <s v="shorts"/>
    <x v="64"/>
    <x v="64"/>
  </r>
  <r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m/>
    <n v="132.05000000000001"/>
    <x v="0"/>
    <s v="shorts"/>
    <x v="65"/>
    <x v="65"/>
  </r>
  <r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m/>
    <n v="91.23"/>
    <x v="0"/>
    <s v="shorts"/>
    <x v="66"/>
    <x v="66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m/>
    <n v="116.25"/>
    <x v="0"/>
    <s v="shorts"/>
    <x v="67"/>
    <x v="67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m/>
    <n v="21.19"/>
    <x v="0"/>
    <s v="shorts"/>
    <x v="68"/>
    <x v="68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m/>
    <n v="62.33"/>
    <x v="0"/>
    <s v="shorts"/>
    <x v="69"/>
    <x v="69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m/>
    <n v="37.409999999999997"/>
    <x v="0"/>
    <s v="shorts"/>
    <x v="70"/>
    <x v="70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m/>
    <n v="69.72"/>
    <x v="0"/>
    <s v="shorts"/>
    <x v="71"/>
    <x v="71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m/>
    <n v="58.17"/>
    <x v="0"/>
    <s v="shorts"/>
    <x v="72"/>
    <x v="72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m/>
    <n v="50"/>
    <x v="0"/>
    <s v="shorts"/>
    <x v="73"/>
    <x v="73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m/>
    <n v="19.47"/>
    <x v="0"/>
    <s v="shorts"/>
    <x v="74"/>
    <x v="74"/>
  </r>
  <r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m/>
    <n v="85.96"/>
    <x v="0"/>
    <s v="shorts"/>
    <x v="75"/>
    <x v="75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m/>
    <n v="30.67"/>
    <x v="0"/>
    <s v="shorts"/>
    <x v="76"/>
    <x v="76"/>
  </r>
  <r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m/>
    <n v="60.38"/>
    <x v="0"/>
    <s v="shorts"/>
    <x v="77"/>
    <x v="77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m/>
    <n v="38.6"/>
    <x v="0"/>
    <s v="shorts"/>
    <x v="78"/>
    <x v="78"/>
  </r>
  <r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m/>
    <n v="40.270000000000003"/>
    <x v="0"/>
    <s v="shorts"/>
    <x v="79"/>
    <x v="79"/>
  </r>
  <r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m/>
    <n v="273.83"/>
    <x v="0"/>
    <s v="shorts"/>
    <x v="80"/>
    <x v="80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m/>
    <n v="53.04"/>
    <x v="0"/>
    <s v="shorts"/>
    <x v="81"/>
    <x v="81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m/>
    <n v="40.01"/>
    <x v="0"/>
    <s v="shorts"/>
    <x v="82"/>
    <x v="82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m/>
    <n v="15.77"/>
    <x v="0"/>
    <s v="shorts"/>
    <x v="83"/>
    <x v="83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m/>
    <n v="71.430000000000007"/>
    <x v="0"/>
    <s v="shorts"/>
    <x v="84"/>
    <x v="84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m/>
    <n v="71.709999999999994"/>
    <x v="0"/>
    <s v="shorts"/>
    <x v="85"/>
    <x v="85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m/>
    <n v="375.76"/>
    <x v="0"/>
    <s v="shorts"/>
    <x v="86"/>
    <x v="86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m/>
    <n v="104.6"/>
    <x v="0"/>
    <s v="shorts"/>
    <x v="87"/>
    <x v="87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m/>
    <n v="60"/>
    <x v="0"/>
    <s v="shorts"/>
    <x v="88"/>
    <x v="88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m/>
    <n v="123.29"/>
    <x v="0"/>
    <s v="shorts"/>
    <x v="89"/>
    <x v="89"/>
  </r>
  <r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m/>
    <n v="31.38"/>
    <x v="0"/>
    <s v="shorts"/>
    <x v="90"/>
    <x v="90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m/>
    <n v="78.260000000000005"/>
    <x v="0"/>
    <s v="shorts"/>
    <x v="91"/>
    <x v="91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m/>
    <n v="122.33"/>
    <x v="0"/>
    <s v="shorts"/>
    <x v="92"/>
    <x v="92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m/>
    <n v="73.73"/>
    <x v="0"/>
    <s v="shorts"/>
    <x v="93"/>
    <x v="93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m/>
    <n v="21.67"/>
    <x v="0"/>
    <s v="shorts"/>
    <x v="94"/>
    <x v="94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m/>
    <n v="21.9"/>
    <x v="0"/>
    <s v="shorts"/>
    <x v="95"/>
    <x v="95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m/>
    <n v="50.59"/>
    <x v="0"/>
    <s v="shorts"/>
    <x v="96"/>
    <x v="96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m/>
    <n v="53.13"/>
    <x v="0"/>
    <s v="shorts"/>
    <x v="97"/>
    <x v="97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m/>
    <n v="56.67"/>
    <x v="0"/>
    <s v="shorts"/>
    <x v="98"/>
    <x v="98"/>
  </r>
  <r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m/>
    <n v="40.78"/>
    <x v="0"/>
    <s v="shorts"/>
    <x v="99"/>
    <x v="99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m/>
    <n v="192.31"/>
    <x v="0"/>
    <s v="shorts"/>
    <x v="100"/>
    <x v="100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m/>
    <n v="100"/>
    <x v="0"/>
    <s v="shorts"/>
    <x v="101"/>
    <x v="101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m/>
    <n v="117.92"/>
    <x v="0"/>
    <s v="shorts"/>
    <x v="102"/>
    <x v="102"/>
  </r>
  <r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m/>
    <n v="27.9"/>
    <x v="0"/>
    <s v="shorts"/>
    <x v="103"/>
    <x v="103"/>
  </r>
  <r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m/>
    <n v="60"/>
    <x v="0"/>
    <s v="shorts"/>
    <x v="104"/>
    <x v="104"/>
  </r>
  <r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m/>
    <n v="39.380000000000003"/>
    <x v="0"/>
    <s v="shorts"/>
    <x v="105"/>
    <x v="105"/>
  </r>
  <r>
    <s v="A Boy. A Girl. A Car. A Serial Killer."/>
    <n v="5000"/>
    <n v="5025"/>
    <x v="0"/>
    <s v="US"/>
    <s v="USD"/>
    <n v="1333391901"/>
    <n v="1332182301"/>
    <b v="0"/>
    <n v="27"/>
    <b v="1"/>
    <s v="film &amp; video/shorts"/>
    <m/>
    <n v="186.11"/>
    <x v="0"/>
    <s v="shorts"/>
    <x v="106"/>
    <x v="106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m/>
    <n v="111.38"/>
    <x v="0"/>
    <s v="shorts"/>
    <x v="107"/>
    <x v="107"/>
  </r>
  <r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m/>
    <n v="78.72"/>
    <x v="0"/>
    <s v="shorts"/>
    <x v="108"/>
    <x v="108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m/>
    <n v="46.7"/>
    <x v="0"/>
    <s v="shorts"/>
    <x v="109"/>
    <x v="109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m/>
    <n v="65.38"/>
    <x v="0"/>
    <s v="shorts"/>
    <x v="110"/>
    <x v="110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m/>
    <n v="102.08"/>
    <x v="0"/>
    <s v="shorts"/>
    <x v="111"/>
    <x v="111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m/>
    <n v="64.2"/>
    <x v="0"/>
    <s v="shorts"/>
    <x v="112"/>
    <x v="112"/>
  </r>
  <r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m/>
    <n v="90.38"/>
    <x v="0"/>
    <s v="shorts"/>
    <x v="113"/>
    <x v="113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m/>
    <n v="88.57"/>
    <x v="0"/>
    <s v="shorts"/>
    <x v="114"/>
    <x v="114"/>
  </r>
  <r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m/>
    <n v="28.73"/>
    <x v="0"/>
    <s v="shorts"/>
    <x v="115"/>
    <x v="115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m/>
    <n v="69.790000000000006"/>
    <x v="0"/>
    <s v="shorts"/>
    <x v="116"/>
    <x v="116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m/>
    <n v="167.49"/>
    <x v="0"/>
    <s v="shorts"/>
    <x v="117"/>
    <x v="117"/>
  </r>
  <r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m/>
    <n v="144.91"/>
    <x v="0"/>
    <s v="shorts"/>
    <x v="118"/>
    <x v="118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m/>
    <n v="91.84"/>
    <x v="0"/>
    <s v="shorts"/>
    <x v="119"/>
    <x v="119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0"/>
    <s v="science fiction"/>
    <x v="120"/>
    <x v="120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0"/>
    <s v="science fiction"/>
    <x v="121"/>
    <x v="121"/>
  </r>
  <r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e v="#DIV/0!"/>
    <x v="0"/>
    <s v="science fiction"/>
    <x v="122"/>
    <x v="122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7"/>
    <x v="0"/>
    <s v="science fiction"/>
    <x v="123"/>
    <x v="123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e v="#DIV/0!"/>
    <x v="0"/>
    <s v="science fiction"/>
    <x v="124"/>
    <x v="124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7"/>
    <x v="0"/>
    <s v="science fiction"/>
    <x v="125"/>
    <x v="125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"/>
    <x v="0"/>
    <s v="science fiction"/>
    <x v="126"/>
    <x v="126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0"/>
    <s v="science fiction"/>
    <x v="127"/>
    <x v="127"/>
  </r>
  <r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7"/>
    <x v="0"/>
    <s v="science fiction"/>
    <x v="128"/>
    <x v="128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e v="#DIV/0!"/>
    <x v="0"/>
    <s v="science fiction"/>
    <x v="129"/>
    <x v="129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e v="#DIV/0!"/>
    <x v="0"/>
    <s v="science fiction"/>
    <x v="130"/>
    <x v="130"/>
  </r>
  <r>
    <s v="I"/>
    <n v="1200"/>
    <n v="0"/>
    <x v="1"/>
    <s v="US"/>
    <s v="USD"/>
    <n v="1467763200"/>
    <n v="1466453161"/>
    <b v="0"/>
    <n v="0"/>
    <b v="0"/>
    <s v="film &amp; video/science fiction"/>
    <m/>
    <e v="#DIV/0!"/>
    <x v="0"/>
    <s v="science fiction"/>
    <x v="131"/>
    <x v="131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1"/>
    <x v="0"/>
    <s v="science fiction"/>
    <x v="132"/>
    <x v="132"/>
  </r>
  <r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e v="#DIV/0!"/>
    <x v="0"/>
    <s v="science fiction"/>
    <x v="133"/>
    <x v="133"/>
  </r>
  <r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e v="#DIV/0!"/>
    <x v="0"/>
    <s v="science fiction"/>
    <x v="134"/>
    <x v="134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0"/>
    <s v="science fiction"/>
    <x v="135"/>
    <x v="135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e v="#DIV/0!"/>
    <x v="0"/>
    <s v="science fiction"/>
    <x v="136"/>
    <x v="136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e v="#DIV/0!"/>
    <x v="0"/>
    <s v="science fiction"/>
    <x v="137"/>
    <x v="137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39999999999995"/>
    <x v="0"/>
    <s v="science fiction"/>
    <x v="138"/>
    <x v="138"/>
  </r>
  <r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0"/>
    <s v="science fiction"/>
    <x v="139"/>
    <x v="139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e v="#DIV/0!"/>
    <x v="0"/>
    <s v="science fiction"/>
    <x v="140"/>
    <x v="140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8"/>
    <x v="0"/>
    <s v="science fiction"/>
    <x v="141"/>
    <x v="141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0"/>
    <s v="science fiction"/>
    <x v="142"/>
    <x v="142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e v="#DIV/0!"/>
    <x v="0"/>
    <s v="science fiction"/>
    <x v="143"/>
    <x v="143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5"/>
    <x v="0"/>
    <s v="science fiction"/>
    <x v="144"/>
    <x v="144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6"/>
    <x v="0"/>
    <s v="science fiction"/>
    <x v="145"/>
    <x v="145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"/>
    <x v="0"/>
    <s v="science fiction"/>
    <x v="146"/>
    <x v="146"/>
  </r>
  <r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e v="#DIV/0!"/>
    <x v="0"/>
    <s v="science fiction"/>
    <x v="147"/>
    <x v="147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0"/>
    <s v="science fiction"/>
    <x v="148"/>
    <x v="148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"/>
    <x v="0"/>
    <s v="science fiction"/>
    <x v="149"/>
    <x v="149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n v="449.43"/>
    <x v="0"/>
    <s v="science fiction"/>
    <x v="150"/>
    <x v="150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0"/>
    <s v="science fiction"/>
    <x v="151"/>
    <x v="151"/>
  </r>
  <r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0"/>
    <s v="science fiction"/>
    <x v="152"/>
    <x v="152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0"/>
    <s v="science fiction"/>
    <x v="153"/>
    <x v="153"/>
  </r>
  <r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"/>
    <x v="0"/>
    <s v="science fiction"/>
    <x v="154"/>
    <x v="154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0"/>
    <s v="science fiction"/>
    <x v="155"/>
    <x v="155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0"/>
    <s v="science fiction"/>
    <x v="156"/>
    <x v="156"/>
  </r>
  <r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0"/>
    <s v="science fiction"/>
    <x v="157"/>
    <x v="157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e v="#DIV/0!"/>
    <x v="0"/>
    <s v="science fiction"/>
    <x v="158"/>
    <x v="158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0"/>
    <s v="science fiction"/>
    <x v="159"/>
    <x v="159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e v="#DIV/0!"/>
    <x v="0"/>
    <s v="drama"/>
    <x v="160"/>
    <x v="160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5"/>
    <x v="0"/>
    <s v="drama"/>
    <x v="161"/>
    <x v="161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43.5"/>
    <x v="0"/>
    <s v="drama"/>
    <x v="162"/>
    <x v="162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e v="#DIV/0!"/>
    <x v="0"/>
    <s v="drama"/>
    <x v="163"/>
    <x v="163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3"/>
    <x v="0"/>
    <s v="drama"/>
    <x v="164"/>
    <x v="164"/>
  </r>
  <r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e v="#DIV/0!"/>
    <x v="0"/>
    <s v="drama"/>
    <x v="165"/>
    <x v="165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0"/>
    <s v="drama"/>
    <x v="166"/>
    <x v="166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0"/>
    <s v="drama"/>
    <x v="167"/>
    <x v="167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"/>
    <x v="0"/>
    <s v="drama"/>
    <x v="168"/>
    <x v="168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0"/>
    <s v="drama"/>
    <x v="169"/>
    <x v="169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0"/>
    <s v="drama"/>
    <x v="170"/>
    <x v="170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0"/>
    <s v="drama"/>
    <x v="171"/>
    <x v="171"/>
  </r>
  <r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e v="#DIV/0!"/>
    <x v="0"/>
    <s v="drama"/>
    <x v="172"/>
    <x v="172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e v="#DIV/0!"/>
    <x v="0"/>
    <s v="drama"/>
    <x v="173"/>
    <x v="173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e v="#DIV/0!"/>
    <x v="0"/>
    <s v="drama"/>
    <x v="174"/>
    <x v="174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"/>
    <x v="0"/>
    <s v="drama"/>
    <x v="175"/>
    <x v="175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e v="#DIV/0!"/>
    <x v="0"/>
    <s v="drama"/>
    <x v="176"/>
    <x v="176"/>
  </r>
  <r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"/>
    <x v="0"/>
    <s v="drama"/>
    <x v="177"/>
    <x v="177"/>
  </r>
  <r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e v="#DIV/0!"/>
    <x v="0"/>
    <s v="drama"/>
    <x v="178"/>
    <x v="178"/>
  </r>
  <r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0"/>
    <s v="drama"/>
    <x v="179"/>
    <x v="179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5"/>
    <x v="0"/>
    <s v="drama"/>
    <x v="180"/>
    <x v="180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0"/>
    <s v="drama"/>
    <x v="181"/>
    <x v="181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e v="#DIV/0!"/>
    <x v="0"/>
    <s v="drama"/>
    <x v="182"/>
    <x v="182"/>
  </r>
  <r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0"/>
    <s v="drama"/>
    <x v="183"/>
    <x v="183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0"/>
    <s v="drama"/>
    <x v="184"/>
    <x v="184"/>
  </r>
  <r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0"/>
    <s v="drama"/>
    <x v="185"/>
    <x v="185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e v="#DIV/0!"/>
    <x v="0"/>
    <s v="drama"/>
    <x v="186"/>
    <x v="186"/>
  </r>
  <r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0"/>
    <s v="drama"/>
    <x v="187"/>
    <x v="187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e v="#DIV/0!"/>
    <x v="0"/>
    <s v="drama"/>
    <x v="188"/>
    <x v="188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0"/>
    <s v="drama"/>
    <x v="189"/>
    <x v="189"/>
  </r>
  <r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0"/>
    <s v="drama"/>
    <x v="190"/>
    <x v="190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"/>
    <x v="0"/>
    <s v="drama"/>
    <x v="191"/>
    <x v="191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7"/>
    <x v="0"/>
    <s v="drama"/>
    <x v="192"/>
    <x v="192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e v="#DIV/0!"/>
    <x v="0"/>
    <s v="drama"/>
    <x v="193"/>
    <x v="193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0"/>
    <s v="drama"/>
    <x v="194"/>
    <x v="194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e v="#DIV/0!"/>
    <x v="0"/>
    <s v="drama"/>
    <x v="195"/>
    <x v="195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1"/>
    <x v="0"/>
    <s v="drama"/>
    <x v="196"/>
    <x v="196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0"/>
    <s v="drama"/>
    <x v="197"/>
    <x v="197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0"/>
    <s v="drama"/>
    <x v="198"/>
    <x v="198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e v="#DIV/0!"/>
    <x v="0"/>
    <s v="drama"/>
    <x v="199"/>
    <x v="199"/>
  </r>
  <r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1"/>
    <x v="0"/>
    <s v="drama"/>
    <x v="200"/>
    <x v="200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9"/>
    <x v="0"/>
    <s v="drama"/>
    <x v="201"/>
    <x v="201"/>
  </r>
  <r>
    <s v="new web series created by jonney terry"/>
    <n v="6000"/>
    <n v="0"/>
    <x v="2"/>
    <s v="US"/>
    <s v="USD"/>
    <n v="1444337940"/>
    <n v="1441750564"/>
    <b v="0"/>
    <n v="0"/>
    <b v="0"/>
    <s v="film &amp; video/drama"/>
    <m/>
    <e v="#DIV/0!"/>
    <x v="0"/>
    <s v="drama"/>
    <x v="202"/>
    <x v="202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0"/>
    <s v="drama"/>
    <x v="203"/>
    <x v="203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n v="117.68"/>
    <x v="0"/>
    <s v="drama"/>
    <x v="204"/>
    <x v="204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"/>
    <x v="0"/>
    <s v="drama"/>
    <x v="205"/>
    <x v="205"/>
  </r>
  <r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e v="#DIV/0!"/>
    <x v="0"/>
    <s v="drama"/>
    <x v="206"/>
    <x v="206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5"/>
    <x v="0"/>
    <s v="drama"/>
    <x v="207"/>
    <x v="207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e v="#DIV/0!"/>
    <x v="0"/>
    <s v="drama"/>
    <x v="208"/>
    <x v="208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e v="#DIV/0!"/>
    <x v="0"/>
    <s v="drama"/>
    <x v="209"/>
    <x v="209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2"/>
    <x v="0"/>
    <s v="drama"/>
    <x v="210"/>
    <x v="210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"/>
    <x v="0"/>
    <s v="drama"/>
    <x v="211"/>
    <x v="211"/>
  </r>
  <r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0"/>
    <s v="drama"/>
    <x v="212"/>
    <x v="212"/>
  </r>
  <r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0"/>
    <s v="drama"/>
    <x v="213"/>
    <x v="213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0"/>
    <s v="drama"/>
    <x v="214"/>
    <x v="214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0"/>
    <s v="drama"/>
    <x v="215"/>
    <x v="215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n v="331.54"/>
    <x v="0"/>
    <s v="drama"/>
    <x v="216"/>
    <x v="216"/>
  </r>
  <r>
    <s v="A roadmovie by paw"/>
    <n v="100000"/>
    <n v="11943"/>
    <x v="2"/>
    <s v="SE"/>
    <s v="SEK"/>
    <n v="1419780149"/>
    <n v="1417101749"/>
    <b v="0"/>
    <n v="38"/>
    <b v="0"/>
    <s v="film &amp; video/drama"/>
    <m/>
    <n v="314.29000000000002"/>
    <x v="0"/>
    <s v="drama"/>
    <x v="217"/>
    <x v="217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0"/>
    <s v="drama"/>
    <x v="218"/>
    <x v="218"/>
  </r>
  <r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9"/>
    <x v="0"/>
    <s v="drama"/>
    <x v="219"/>
    <x v="219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0"/>
    <s v="drama"/>
    <x v="220"/>
    <x v="220"/>
  </r>
  <r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e v="#DIV/0!"/>
    <x v="0"/>
    <s v="drama"/>
    <x v="221"/>
    <x v="221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0"/>
    <s v="drama"/>
    <x v="222"/>
    <x v="222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e v="#DIV/0!"/>
    <x v="0"/>
    <s v="drama"/>
    <x v="223"/>
    <x v="223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e v="#DIV/0!"/>
    <x v="0"/>
    <s v="drama"/>
    <x v="224"/>
    <x v="224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e v="#DIV/0!"/>
    <x v="0"/>
    <s v="drama"/>
    <x v="225"/>
    <x v="225"/>
  </r>
  <r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0"/>
    <s v="drama"/>
    <x v="226"/>
    <x v="226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e v="#DIV/0!"/>
    <x v="0"/>
    <s v="drama"/>
    <x v="227"/>
    <x v="227"/>
  </r>
  <r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e v="#DIV/0!"/>
    <x v="0"/>
    <s v="drama"/>
    <x v="228"/>
    <x v="228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e v="#DIV/0!"/>
    <x v="0"/>
    <s v="drama"/>
    <x v="229"/>
    <x v="229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0"/>
    <s v="drama"/>
    <x v="230"/>
    <x v="230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e v="#DIV/0!"/>
    <x v="0"/>
    <s v="drama"/>
    <x v="231"/>
    <x v="231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"/>
    <x v="0"/>
    <s v="drama"/>
    <x v="232"/>
    <x v="232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e v="#DIV/0!"/>
    <x v="0"/>
    <s v="drama"/>
    <x v="233"/>
    <x v="233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0"/>
    <s v="drama"/>
    <x v="234"/>
    <x v="234"/>
  </r>
  <r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e v="#DIV/0!"/>
    <x v="0"/>
    <s v="drama"/>
    <x v="235"/>
    <x v="235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e v="#DIV/0!"/>
    <x v="0"/>
    <s v="drama"/>
    <x v="236"/>
    <x v="236"/>
  </r>
  <r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0"/>
    <s v="drama"/>
    <x v="237"/>
    <x v="237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e v="#DIV/0!"/>
    <x v="0"/>
    <s v="drama"/>
    <x v="238"/>
    <x v="238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0"/>
    <s v="drama"/>
    <x v="239"/>
    <x v="239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m/>
    <n v="117.85"/>
    <x v="0"/>
    <s v="documentary"/>
    <x v="240"/>
    <x v="240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m/>
    <n v="109.04"/>
    <x v="0"/>
    <s v="documentary"/>
    <x v="241"/>
    <x v="241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m/>
    <n v="73.02"/>
    <x v="0"/>
    <s v="documentary"/>
    <x v="242"/>
    <x v="242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m/>
    <n v="78.2"/>
    <x v="0"/>
    <s v="documentary"/>
    <x v="243"/>
    <x v="243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n v="47.4"/>
    <x v="0"/>
    <s v="documentary"/>
    <x v="244"/>
    <x v="244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n v="54.02"/>
    <x v="0"/>
    <s v="documentary"/>
    <x v="245"/>
    <x v="245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m/>
    <n v="68.489999999999995"/>
    <x v="0"/>
    <s v="documentary"/>
    <x v="246"/>
    <x v="246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n v="108.15"/>
    <x v="0"/>
    <s v="documentary"/>
    <x v="247"/>
    <x v="247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m/>
    <n v="589.95000000000005"/>
    <x v="0"/>
    <s v="documentary"/>
    <x v="248"/>
    <x v="248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n v="48.05"/>
    <x v="0"/>
    <s v="documentary"/>
    <x v="249"/>
    <x v="249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m/>
    <n v="72.48"/>
    <x v="0"/>
    <s v="documentary"/>
    <x v="250"/>
    <x v="250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n v="57.08"/>
    <x v="0"/>
    <s v="documentary"/>
    <x v="251"/>
    <x v="251"/>
  </r>
  <r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n v="85.44"/>
    <x v="0"/>
    <s v="documentary"/>
    <x v="252"/>
    <x v="252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n v="215.86"/>
    <x v="0"/>
    <s v="documentary"/>
    <x v="253"/>
    <x v="253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m/>
    <n v="89.39"/>
    <x v="0"/>
    <s v="documentary"/>
    <x v="254"/>
    <x v="254"/>
  </r>
  <r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n v="45.42"/>
    <x v="0"/>
    <s v="documentary"/>
    <x v="255"/>
    <x v="255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m/>
    <n v="65.760000000000005"/>
    <x v="0"/>
    <s v="documentary"/>
    <x v="256"/>
    <x v="256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m/>
    <n v="66.7"/>
    <x v="0"/>
    <s v="documentary"/>
    <x v="257"/>
    <x v="257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m/>
    <n v="83.35"/>
    <x v="0"/>
    <s v="documentary"/>
    <x v="258"/>
    <x v="258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m/>
    <n v="105.05"/>
    <x v="0"/>
    <s v="documentary"/>
    <x v="259"/>
    <x v="259"/>
  </r>
  <r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n v="120.91"/>
    <x v="0"/>
    <s v="documentary"/>
    <x v="260"/>
    <x v="260"/>
  </r>
  <r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m/>
    <n v="97.64"/>
    <x v="0"/>
    <s v="documentary"/>
    <x v="261"/>
    <x v="261"/>
  </r>
  <r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n v="41.38"/>
    <x v="0"/>
    <s v="documentary"/>
    <x v="262"/>
    <x v="262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m/>
    <n v="30.65"/>
    <x v="0"/>
    <s v="documentary"/>
    <x v="263"/>
    <x v="263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n v="64.95"/>
    <x v="0"/>
    <s v="documentary"/>
    <x v="264"/>
    <x v="264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n v="95.78"/>
    <x v="0"/>
    <s v="documentary"/>
    <x v="265"/>
    <x v="265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n v="40.42"/>
    <x v="0"/>
    <s v="documentary"/>
    <x v="266"/>
    <x v="266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m/>
    <n v="78.58"/>
    <x v="0"/>
    <s v="documentary"/>
    <x v="267"/>
    <x v="267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n v="50.18"/>
    <x v="0"/>
    <s v="documentary"/>
    <x v="268"/>
    <x v="268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m/>
    <n v="92.25"/>
    <x v="0"/>
    <s v="documentary"/>
    <x v="269"/>
    <x v="269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n v="57.54"/>
    <x v="0"/>
    <s v="documentary"/>
    <x v="270"/>
    <x v="270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m/>
    <n v="109.42"/>
    <x v="0"/>
    <s v="documentary"/>
    <x v="271"/>
    <x v="271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n v="81.89"/>
    <x v="0"/>
    <s v="documentary"/>
    <x v="272"/>
    <x v="272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n v="45.67"/>
    <x v="0"/>
    <s v="documentary"/>
    <x v="273"/>
    <x v="273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n v="55.22"/>
    <x v="0"/>
    <s v="documentary"/>
    <x v="274"/>
    <x v="274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m/>
    <n v="65.3"/>
    <x v="0"/>
    <s v="documentary"/>
    <x v="275"/>
    <x v="275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n v="95.23"/>
    <x v="0"/>
    <s v="documentary"/>
    <x v="276"/>
    <x v="276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m/>
    <n v="75.44"/>
    <x v="0"/>
    <s v="documentary"/>
    <x v="277"/>
    <x v="277"/>
  </r>
  <r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m/>
    <n v="97.82"/>
    <x v="0"/>
    <s v="documentary"/>
    <x v="278"/>
    <x v="278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m/>
    <n v="87.69"/>
    <x v="0"/>
    <s v="documentary"/>
    <x v="279"/>
    <x v="279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m/>
    <n v="54.75"/>
    <x v="0"/>
    <s v="documentary"/>
    <x v="280"/>
    <x v="280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n v="83.95"/>
    <x v="0"/>
    <s v="documentary"/>
    <x v="281"/>
    <x v="281"/>
  </r>
  <r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m/>
    <n v="254.39"/>
    <x v="0"/>
    <s v="documentary"/>
    <x v="282"/>
    <x v="282"/>
  </r>
  <r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m/>
    <n v="101.83"/>
    <x v="0"/>
    <s v="documentary"/>
    <x v="283"/>
    <x v="283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m/>
    <n v="55.07"/>
    <x v="0"/>
    <s v="documentary"/>
    <x v="284"/>
    <x v="284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m/>
    <n v="56.9"/>
    <x v="0"/>
    <s v="documentary"/>
    <x v="285"/>
    <x v="285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m/>
    <n v="121.28"/>
    <x v="0"/>
    <s v="documentary"/>
    <x v="286"/>
    <x v="286"/>
  </r>
  <r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m/>
    <n v="91.19"/>
    <x v="0"/>
    <s v="documentary"/>
    <x v="287"/>
    <x v="287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m/>
    <n v="115.45"/>
    <x v="0"/>
    <s v="documentary"/>
    <x v="288"/>
    <x v="288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m/>
    <n v="67.77"/>
    <x v="0"/>
    <s v="documentary"/>
    <x v="289"/>
    <x v="289"/>
  </r>
  <r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n v="28.58"/>
    <x v="0"/>
    <s v="documentary"/>
    <x v="290"/>
    <x v="290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n v="46.88"/>
    <x v="0"/>
    <s v="documentary"/>
    <x v="291"/>
    <x v="291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m/>
    <n v="154.41999999999999"/>
    <x v="0"/>
    <s v="documentary"/>
    <x v="292"/>
    <x v="292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m/>
    <n v="201.22"/>
    <x v="0"/>
    <s v="documentary"/>
    <x v="293"/>
    <x v="293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n v="100"/>
    <x v="0"/>
    <s v="documentary"/>
    <x v="294"/>
    <x v="294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m/>
    <n v="100.08"/>
    <x v="0"/>
    <s v="documentary"/>
    <x v="295"/>
    <x v="295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m/>
    <n v="230.09"/>
    <x v="0"/>
    <s v="documentary"/>
    <x v="296"/>
    <x v="296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m/>
    <n v="141.75"/>
    <x v="0"/>
    <s v="documentary"/>
    <x v="297"/>
    <x v="297"/>
  </r>
  <r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m/>
    <n v="56.34"/>
    <x v="0"/>
    <s v="documentary"/>
    <x v="298"/>
    <x v="298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m/>
    <n v="73.34"/>
    <x v="0"/>
    <s v="documentary"/>
    <x v="299"/>
    <x v="299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m/>
    <n v="85.34"/>
    <x v="0"/>
    <s v="documentary"/>
    <x v="300"/>
    <x v="300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m/>
    <n v="61.5"/>
    <x v="0"/>
    <s v="documentary"/>
    <x v="301"/>
    <x v="301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n v="93.02"/>
    <x v="0"/>
    <s v="documentary"/>
    <x v="302"/>
    <x v="302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n v="50.29"/>
    <x v="0"/>
    <s v="documentary"/>
    <x v="303"/>
    <x v="303"/>
  </r>
  <r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n v="106.43"/>
    <x v="0"/>
    <s v="documentary"/>
    <x v="304"/>
    <x v="304"/>
  </r>
  <r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n v="51.72"/>
    <x v="0"/>
    <s v="documentary"/>
    <x v="305"/>
    <x v="305"/>
  </r>
  <r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n v="36.61"/>
    <x v="0"/>
    <s v="documentary"/>
    <x v="306"/>
    <x v="306"/>
  </r>
  <r>
    <s v="Why is grammar important?"/>
    <n v="22000"/>
    <n v="24490"/>
    <x v="0"/>
    <s v="US"/>
    <s v="USD"/>
    <n v="1360276801"/>
    <n v="1357684801"/>
    <b v="1"/>
    <n v="576"/>
    <b v="1"/>
    <s v="film &amp; video/documentary"/>
    <m/>
    <n v="42.52"/>
    <x v="0"/>
    <s v="documentary"/>
    <x v="307"/>
    <x v="307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m/>
    <n v="62.71"/>
    <x v="0"/>
    <s v="documentary"/>
    <x v="308"/>
    <x v="308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m/>
    <n v="89.96"/>
    <x v="0"/>
    <s v="documentary"/>
    <x v="309"/>
    <x v="309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n v="28.92"/>
    <x v="0"/>
    <s v="documentary"/>
    <x v="310"/>
    <x v="310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m/>
    <n v="138.80000000000001"/>
    <x v="0"/>
    <s v="documentary"/>
    <x v="311"/>
    <x v="311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n v="61.3"/>
    <x v="0"/>
    <s v="documentary"/>
    <x v="312"/>
    <x v="312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m/>
    <n v="80.2"/>
    <x v="0"/>
    <s v="documentary"/>
    <x v="313"/>
    <x v="313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n v="32.1"/>
    <x v="0"/>
    <s v="documentary"/>
    <x v="314"/>
    <x v="314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m/>
    <n v="200.89"/>
    <x v="0"/>
    <s v="documentary"/>
    <x v="315"/>
    <x v="315"/>
  </r>
  <r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m/>
    <n v="108.01"/>
    <x v="0"/>
    <s v="documentary"/>
    <x v="316"/>
    <x v="316"/>
  </r>
  <r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m/>
    <n v="95.7"/>
    <x v="0"/>
    <s v="documentary"/>
    <x v="317"/>
    <x v="317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m/>
    <n v="49.88"/>
    <x v="0"/>
    <s v="documentary"/>
    <x v="318"/>
    <x v="318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n v="110.47"/>
    <x v="0"/>
    <s v="documentary"/>
    <x v="319"/>
    <x v="319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m/>
    <n v="134.91"/>
    <x v="0"/>
    <s v="documentary"/>
    <x v="320"/>
    <x v="320"/>
  </r>
  <r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m/>
    <n v="106.62"/>
    <x v="0"/>
    <s v="documentary"/>
    <x v="321"/>
    <x v="321"/>
  </r>
  <r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m/>
    <n v="145.04"/>
    <x v="0"/>
    <s v="documentary"/>
    <x v="322"/>
    <x v="322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n v="114.59"/>
    <x v="0"/>
    <s v="documentary"/>
    <x v="323"/>
    <x v="323"/>
  </r>
  <r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n v="105.32"/>
    <x v="0"/>
    <s v="documentary"/>
    <x v="324"/>
    <x v="324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m/>
    <n v="70.92"/>
    <x v="0"/>
    <s v="documentary"/>
    <x v="325"/>
    <x v="325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m/>
    <n v="147.16999999999999"/>
    <x v="0"/>
    <s v="documentary"/>
    <x v="326"/>
    <x v="326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n v="160.47"/>
    <x v="0"/>
    <s v="documentary"/>
    <x v="327"/>
    <x v="327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m/>
    <n v="156.05000000000001"/>
    <x v="0"/>
    <s v="documentary"/>
    <x v="328"/>
    <x v="328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n v="63.17"/>
    <x v="0"/>
    <s v="documentary"/>
    <x v="329"/>
    <x v="329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m/>
    <n v="104.82"/>
    <x v="0"/>
    <s v="documentary"/>
    <x v="330"/>
    <x v="330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m/>
    <n v="97.36"/>
    <x v="0"/>
    <s v="documentary"/>
    <x v="331"/>
    <x v="331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m/>
    <n v="203.63"/>
    <x v="0"/>
    <s v="documentary"/>
    <x v="332"/>
    <x v="332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m/>
    <n v="188.31"/>
    <x v="0"/>
    <s v="documentary"/>
    <x v="333"/>
    <x v="333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n v="146.65"/>
    <x v="0"/>
    <s v="documentary"/>
    <x v="334"/>
    <x v="334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n v="109.19"/>
    <x v="0"/>
    <s v="documentary"/>
    <x v="335"/>
    <x v="335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m/>
    <n v="59.25"/>
    <x v="0"/>
    <s v="documentary"/>
    <x v="336"/>
    <x v="336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n v="97.9"/>
    <x v="0"/>
    <s v="documentary"/>
    <x v="337"/>
    <x v="337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m/>
    <n v="70"/>
    <x v="0"/>
    <s v="documentary"/>
    <x v="338"/>
    <x v="338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n v="72.87"/>
    <x v="0"/>
    <s v="documentary"/>
    <x v="339"/>
    <x v="339"/>
  </r>
  <r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m/>
    <n v="146.35"/>
    <x v="0"/>
    <s v="documentary"/>
    <x v="340"/>
    <x v="340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n v="67.91"/>
    <x v="0"/>
    <s v="documentary"/>
    <x v="341"/>
    <x v="341"/>
  </r>
  <r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m/>
    <n v="169.85"/>
    <x v="0"/>
    <s v="documentary"/>
    <x v="342"/>
    <x v="342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m/>
    <n v="58.41"/>
    <x v="0"/>
    <s v="documentary"/>
    <x v="343"/>
    <x v="343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m/>
    <n v="119.99"/>
    <x v="0"/>
    <s v="documentary"/>
    <x v="344"/>
    <x v="344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m/>
    <n v="99.86"/>
    <x v="0"/>
    <s v="documentary"/>
    <x v="345"/>
    <x v="345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m/>
    <n v="90.58"/>
    <x v="0"/>
    <s v="documentary"/>
    <x v="346"/>
    <x v="346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m/>
    <n v="117.77"/>
    <x v="0"/>
    <s v="documentary"/>
    <x v="347"/>
    <x v="347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n v="86.55"/>
    <x v="0"/>
    <s v="documentary"/>
    <x v="348"/>
    <x v="348"/>
  </r>
  <r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m/>
    <n v="71.900000000000006"/>
    <x v="0"/>
    <s v="documentary"/>
    <x v="349"/>
    <x v="349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m/>
    <n v="129.82"/>
    <x v="0"/>
    <s v="documentary"/>
    <x v="350"/>
    <x v="350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m/>
    <n v="44.91"/>
    <x v="0"/>
    <s v="documentary"/>
    <x v="351"/>
    <x v="351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m/>
    <n v="40.76"/>
    <x v="0"/>
    <s v="documentary"/>
    <x v="352"/>
    <x v="352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m/>
    <n v="103.52"/>
    <x v="0"/>
    <s v="documentary"/>
    <x v="353"/>
    <x v="353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n v="125.45"/>
    <x v="0"/>
    <s v="documentary"/>
    <x v="354"/>
    <x v="354"/>
  </r>
  <r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m/>
    <n v="246.61"/>
    <x v="0"/>
    <s v="documentary"/>
    <x v="355"/>
    <x v="355"/>
  </r>
  <r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n v="79.400000000000006"/>
    <x v="0"/>
    <s v="documentary"/>
    <x v="356"/>
    <x v="356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m/>
    <n v="86.14"/>
    <x v="0"/>
    <s v="documentary"/>
    <x v="357"/>
    <x v="357"/>
  </r>
  <r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m/>
    <n v="193.05"/>
    <x v="0"/>
    <s v="documentary"/>
    <x v="358"/>
    <x v="358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m/>
    <n v="84.02"/>
    <x v="0"/>
    <s v="documentary"/>
    <x v="359"/>
    <x v="359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m/>
    <n v="139.83000000000001"/>
    <x v="0"/>
    <s v="documentary"/>
    <x v="360"/>
    <x v="360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m/>
    <n v="109.82"/>
    <x v="0"/>
    <s v="documentary"/>
    <x v="361"/>
    <x v="361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m/>
    <n v="139.53"/>
    <x v="0"/>
    <s v="documentary"/>
    <x v="362"/>
    <x v="362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n v="347.85"/>
    <x v="0"/>
    <s v="documentary"/>
    <x v="363"/>
    <x v="363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n v="68.239999999999995"/>
    <x v="0"/>
    <s v="documentary"/>
    <x v="364"/>
    <x v="364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m/>
    <n v="239.94"/>
    <x v="0"/>
    <s v="documentary"/>
    <x v="365"/>
    <x v="365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m/>
    <n v="287.31"/>
    <x v="0"/>
    <s v="documentary"/>
    <x v="366"/>
    <x v="366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n v="86.85"/>
    <x v="0"/>
    <s v="documentary"/>
    <x v="367"/>
    <x v="367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m/>
    <n v="81.849999999999994"/>
    <x v="0"/>
    <s v="documentary"/>
    <x v="368"/>
    <x v="368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n v="42.87"/>
    <x v="0"/>
    <s v="documentary"/>
    <x v="369"/>
    <x v="369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m/>
    <n v="709.42"/>
    <x v="0"/>
    <s v="documentary"/>
    <x v="370"/>
    <x v="370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m/>
    <n v="161.26"/>
    <x v="0"/>
    <s v="documentary"/>
    <x v="371"/>
    <x v="371"/>
  </r>
  <r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n v="41.78"/>
    <x v="0"/>
    <s v="documentary"/>
    <x v="372"/>
    <x v="372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n v="89.89"/>
    <x v="0"/>
    <s v="documentary"/>
    <x v="373"/>
    <x v="373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n v="45.05"/>
    <x v="0"/>
    <s v="documentary"/>
    <x v="374"/>
    <x v="374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n v="42.86"/>
    <x v="0"/>
    <s v="documentary"/>
    <x v="375"/>
    <x v="375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n v="54.08"/>
    <x v="0"/>
    <s v="documentary"/>
    <x v="376"/>
    <x v="376"/>
  </r>
  <r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m/>
    <n v="103.22"/>
    <x v="0"/>
    <s v="documentary"/>
    <x v="377"/>
    <x v="377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n v="40.4"/>
    <x v="0"/>
    <s v="documentary"/>
    <x v="378"/>
    <x v="378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m/>
    <n v="116.86"/>
    <x v="0"/>
    <s v="documentary"/>
    <x v="379"/>
    <x v="379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n v="115.51"/>
    <x v="0"/>
    <s v="documentary"/>
    <x v="380"/>
    <x v="380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m/>
    <n v="104.31"/>
    <x v="0"/>
    <s v="documentary"/>
    <x v="381"/>
    <x v="381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n v="69.77"/>
    <x v="0"/>
    <s v="documentary"/>
    <x v="382"/>
    <x v="382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n v="43.02"/>
    <x v="0"/>
    <s v="documentary"/>
    <x v="383"/>
    <x v="383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m/>
    <n v="58.54"/>
    <x v="0"/>
    <s v="documentary"/>
    <x v="384"/>
    <x v="384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m/>
    <n v="111.8"/>
    <x v="0"/>
    <s v="documentary"/>
    <x v="385"/>
    <x v="385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n v="46.23"/>
    <x v="0"/>
    <s v="documentary"/>
    <x v="386"/>
    <x v="386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m/>
    <n v="144.69"/>
    <x v="0"/>
    <s v="documentary"/>
    <x v="387"/>
    <x v="387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n v="88.85"/>
    <x v="0"/>
    <s v="documentary"/>
    <x v="388"/>
    <x v="388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m/>
    <n v="81.75"/>
    <x v="0"/>
    <s v="documentary"/>
    <x v="389"/>
    <x v="389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n v="71.430000000000007"/>
    <x v="0"/>
    <s v="documentary"/>
    <x v="390"/>
    <x v="390"/>
  </r>
  <r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m/>
    <n v="104.26"/>
    <x v="0"/>
    <s v="documentary"/>
    <x v="391"/>
    <x v="391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m/>
    <n v="90.62"/>
    <x v="0"/>
    <s v="documentary"/>
    <x v="392"/>
    <x v="392"/>
  </r>
  <r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m/>
    <n v="157.33000000000001"/>
    <x v="0"/>
    <s v="documentary"/>
    <x v="393"/>
    <x v="393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n v="105.18"/>
    <x v="0"/>
    <s v="documentary"/>
    <x v="394"/>
    <x v="394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n v="58.72"/>
    <x v="0"/>
    <s v="documentary"/>
    <x v="395"/>
    <x v="395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m/>
    <n v="81.63"/>
    <x v="0"/>
    <s v="documentary"/>
    <x v="396"/>
    <x v="396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m/>
    <n v="56.46"/>
    <x v="0"/>
    <s v="documentary"/>
    <x v="397"/>
    <x v="397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n v="140.1"/>
    <x v="0"/>
    <s v="documentary"/>
    <x v="398"/>
    <x v="398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m/>
    <n v="224.85"/>
    <x v="0"/>
    <s v="documentary"/>
    <x v="399"/>
    <x v="399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n v="181.13"/>
    <x v="0"/>
    <s v="documentary"/>
    <x v="400"/>
    <x v="400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m/>
    <n v="711.04"/>
    <x v="0"/>
    <s v="documentary"/>
    <x v="401"/>
    <x v="401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n v="65.88"/>
    <x v="0"/>
    <s v="documentary"/>
    <x v="402"/>
    <x v="402"/>
  </r>
  <r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n v="75.19"/>
    <x v="0"/>
    <s v="documentary"/>
    <x v="403"/>
    <x v="403"/>
  </r>
  <r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m/>
    <n v="133.13999999999999"/>
    <x v="0"/>
    <s v="documentary"/>
    <x v="404"/>
    <x v="404"/>
  </r>
  <r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n v="55.2"/>
    <x v="0"/>
    <s v="documentary"/>
    <x v="405"/>
    <x v="405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n v="86.16"/>
    <x v="0"/>
    <s v="documentary"/>
    <x v="406"/>
    <x v="406"/>
  </r>
  <r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n v="92.32"/>
    <x v="0"/>
    <s v="documentary"/>
    <x v="407"/>
    <x v="407"/>
  </r>
  <r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n v="160.16"/>
    <x v="0"/>
    <s v="documentary"/>
    <x v="408"/>
    <x v="408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n v="45.6"/>
    <x v="0"/>
    <s v="documentary"/>
    <x v="409"/>
    <x v="409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n v="183.29"/>
    <x v="0"/>
    <s v="documentary"/>
    <x v="410"/>
    <x v="410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m/>
    <n v="125.79"/>
    <x v="0"/>
    <s v="documentary"/>
    <x v="411"/>
    <x v="411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n v="57.65"/>
    <x v="0"/>
    <s v="documentary"/>
    <x v="412"/>
    <x v="412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m/>
    <n v="78.66"/>
    <x v="0"/>
    <s v="documentary"/>
    <x v="413"/>
    <x v="413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m/>
    <n v="91.48"/>
    <x v="0"/>
    <s v="documentary"/>
    <x v="414"/>
    <x v="414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n v="68.099999999999994"/>
    <x v="0"/>
    <s v="documentary"/>
    <x v="415"/>
    <x v="415"/>
  </r>
  <r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n v="48.09"/>
    <x v="0"/>
    <s v="documentary"/>
    <x v="416"/>
    <x v="416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n v="202.42"/>
    <x v="0"/>
    <s v="documentary"/>
    <x v="417"/>
    <x v="417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m/>
    <n v="216.75"/>
    <x v="0"/>
    <s v="documentary"/>
    <x v="418"/>
    <x v="418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n v="110.07"/>
    <x v="0"/>
    <s v="documentary"/>
    <x v="419"/>
    <x v="419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"/>
    <x v="0"/>
    <s v="animation"/>
    <x v="420"/>
    <x v="420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7"/>
    <x v="0"/>
    <s v="animation"/>
    <x v="421"/>
    <x v="421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"/>
    <x v="0"/>
    <s v="animation"/>
    <x v="422"/>
    <x v="422"/>
  </r>
  <r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7"/>
    <x v="0"/>
    <s v="animation"/>
    <x v="423"/>
    <x v="423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0"/>
    <s v="animation"/>
    <x v="424"/>
    <x v="424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0"/>
    <s v="animation"/>
    <x v="425"/>
    <x v="425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3"/>
    <x v="0"/>
    <s v="animation"/>
    <x v="426"/>
    <x v="426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e v="#DIV/0!"/>
    <x v="0"/>
    <s v="animation"/>
    <x v="427"/>
    <x v="427"/>
  </r>
  <r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0"/>
    <s v="animation"/>
    <x v="428"/>
    <x v="428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e v="#DIV/0!"/>
    <x v="0"/>
    <s v="animation"/>
    <x v="429"/>
    <x v="429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0"/>
    <s v="animation"/>
    <x v="430"/>
    <x v="430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8"/>
    <x v="0"/>
    <s v="animation"/>
    <x v="431"/>
    <x v="431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0"/>
    <s v="animation"/>
    <x v="432"/>
    <x v="432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e v="#DIV/0!"/>
    <x v="0"/>
    <s v="animation"/>
    <x v="433"/>
    <x v="433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0"/>
    <s v="animation"/>
    <x v="434"/>
    <x v="434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0"/>
    <s v="animation"/>
    <x v="435"/>
    <x v="435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e v="#DIV/0!"/>
    <x v="0"/>
    <s v="animation"/>
    <x v="436"/>
    <x v="436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e v="#DIV/0!"/>
    <x v="0"/>
    <s v="animation"/>
    <x v="437"/>
    <x v="437"/>
  </r>
  <r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5"/>
    <x v="0"/>
    <s v="animation"/>
    <x v="438"/>
    <x v="438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e v="#DIV/0!"/>
    <x v="0"/>
    <s v="animation"/>
    <x v="439"/>
    <x v="439"/>
  </r>
  <r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0"/>
    <s v="animation"/>
    <x v="440"/>
    <x v="440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e v="#DIV/0!"/>
    <x v="0"/>
    <s v="animation"/>
    <x v="441"/>
    <x v="441"/>
  </r>
  <r>
    <s v="Doomsday is here"/>
    <n v="17000"/>
    <n v="6691"/>
    <x v="2"/>
    <s v="US"/>
    <s v="USD"/>
    <n v="1424380783"/>
    <n v="1421788783"/>
    <b v="0"/>
    <n v="17"/>
    <b v="0"/>
    <s v="film &amp; video/animation"/>
    <m/>
    <n v="393.59"/>
    <x v="0"/>
    <s v="animation"/>
    <x v="442"/>
    <x v="442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0"/>
    <s v="animation"/>
    <x v="443"/>
    <x v="443"/>
  </r>
  <r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0"/>
    <s v="animation"/>
    <x v="444"/>
    <x v="444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0"/>
    <s v="animation"/>
    <x v="445"/>
    <x v="445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8"/>
    <x v="0"/>
    <s v="animation"/>
    <x v="446"/>
    <x v="446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0"/>
    <s v="animation"/>
    <x v="447"/>
    <x v="447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"/>
    <x v="0"/>
    <s v="animation"/>
    <x v="448"/>
    <x v="448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0"/>
    <s v="animation"/>
    <x v="449"/>
    <x v="449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"/>
    <x v="0"/>
    <s v="animation"/>
    <x v="450"/>
    <x v="450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e v="#DIV/0!"/>
    <x v="0"/>
    <s v="animation"/>
    <x v="451"/>
    <x v="451"/>
  </r>
  <r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0"/>
    <s v="animation"/>
    <x v="452"/>
    <x v="452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0"/>
    <s v="animation"/>
    <x v="453"/>
    <x v="453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0"/>
    <s v="animation"/>
    <x v="454"/>
    <x v="454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0"/>
    <s v="animation"/>
    <x v="455"/>
    <x v="455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29999999999998"/>
    <x v="0"/>
    <s v="animation"/>
    <x v="456"/>
    <x v="456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e v="#DIV/0!"/>
    <x v="0"/>
    <s v="animation"/>
    <x v="457"/>
    <x v="457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60000000000002"/>
    <x v="0"/>
    <s v="animation"/>
    <x v="458"/>
    <x v="458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0"/>
    <s v="animation"/>
    <x v="459"/>
    <x v="459"/>
  </r>
  <r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0"/>
    <s v="animation"/>
    <x v="460"/>
    <x v="460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e v="#DIV/0!"/>
    <x v="0"/>
    <s v="animation"/>
    <x v="461"/>
    <x v="461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e v="#DIV/0!"/>
    <x v="0"/>
    <s v="animation"/>
    <x v="462"/>
    <x v="462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4"/>
    <x v="0"/>
    <s v="animation"/>
    <x v="463"/>
    <x v="463"/>
  </r>
  <r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0"/>
    <s v="animation"/>
    <x v="464"/>
    <x v="464"/>
  </r>
  <r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0"/>
    <s v="animation"/>
    <x v="465"/>
    <x v="465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0"/>
    <s v="animation"/>
    <x v="466"/>
    <x v="466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"/>
    <x v="0"/>
    <s v="animation"/>
    <x v="467"/>
    <x v="467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e v="#DIV/0!"/>
    <x v="0"/>
    <s v="animation"/>
    <x v="468"/>
    <x v="468"/>
  </r>
  <r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e v="#DIV/0!"/>
    <x v="0"/>
    <s v="animation"/>
    <x v="469"/>
    <x v="469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0"/>
    <s v="animation"/>
    <x v="470"/>
    <x v="470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9999999999997"/>
    <x v="0"/>
    <s v="animation"/>
    <x v="471"/>
    <x v="471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0"/>
    <s v="animation"/>
    <x v="472"/>
    <x v="472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0"/>
    <s v="animation"/>
    <x v="473"/>
    <x v="473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0"/>
    <s v="animation"/>
    <x v="474"/>
    <x v="474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e v="#DIV/0!"/>
    <x v="0"/>
    <s v="animation"/>
    <x v="475"/>
    <x v="475"/>
  </r>
  <r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7"/>
    <x v="0"/>
    <s v="animation"/>
    <x v="476"/>
    <x v="476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e v="#DIV/0!"/>
    <x v="0"/>
    <s v="animation"/>
    <x v="477"/>
    <x v="477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e v="#DIV/0!"/>
    <x v="0"/>
    <s v="animation"/>
    <x v="478"/>
    <x v="478"/>
  </r>
  <r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0"/>
    <s v="animation"/>
    <x v="479"/>
    <x v="479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6"/>
    <x v="0"/>
    <s v="animation"/>
    <x v="480"/>
    <x v="480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"/>
    <x v="0"/>
    <s v="animation"/>
    <x v="481"/>
    <x v="481"/>
  </r>
  <r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0"/>
    <s v="animation"/>
    <x v="482"/>
    <x v="482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"/>
    <x v="0"/>
    <s v="animation"/>
    <x v="483"/>
    <x v="483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5"/>
    <x v="0"/>
    <s v="animation"/>
    <x v="484"/>
    <x v="484"/>
  </r>
  <r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"/>
    <x v="0"/>
    <s v="animation"/>
    <x v="485"/>
    <x v="485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0"/>
    <s v="animation"/>
    <x v="486"/>
    <x v="486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e v="#DIV/0!"/>
    <x v="0"/>
    <s v="animation"/>
    <x v="487"/>
    <x v="487"/>
  </r>
  <r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e v="#DIV/0!"/>
    <x v="0"/>
    <s v="animation"/>
    <x v="488"/>
    <x v="488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7"/>
    <x v="0"/>
    <s v="animation"/>
    <x v="489"/>
    <x v="489"/>
  </r>
  <r>
    <s v="Cancelled"/>
    <n v="1000"/>
    <n v="0"/>
    <x v="2"/>
    <s v="US"/>
    <s v="USD"/>
    <n v="1345677285"/>
    <n v="1343085285"/>
    <b v="0"/>
    <n v="0"/>
    <b v="0"/>
    <s v="film &amp; video/animation"/>
    <m/>
    <e v="#DIV/0!"/>
    <x v="0"/>
    <s v="animation"/>
    <x v="490"/>
    <x v="490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e v="#DIV/0!"/>
    <x v="0"/>
    <s v="animation"/>
    <x v="491"/>
    <x v="491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e v="#DIV/0!"/>
    <x v="0"/>
    <s v="animation"/>
    <x v="492"/>
    <x v="492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e v="#DIV/0!"/>
    <x v="0"/>
    <s v="animation"/>
    <x v="493"/>
    <x v="493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"/>
    <x v="0"/>
    <s v="animation"/>
    <x v="494"/>
    <x v="494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e v="#DIV/0!"/>
    <x v="0"/>
    <s v="animation"/>
    <x v="495"/>
    <x v="495"/>
  </r>
  <r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0"/>
    <s v="animation"/>
    <x v="496"/>
    <x v="496"/>
  </r>
  <r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0"/>
    <s v="animation"/>
    <x v="497"/>
    <x v="497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"/>
    <x v="0"/>
    <s v="animation"/>
    <x v="498"/>
    <x v="498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59999999999994"/>
    <x v="0"/>
    <s v="animation"/>
    <x v="499"/>
    <x v="499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0"/>
    <s v="animation"/>
    <x v="500"/>
    <x v="500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e v="#DIV/0!"/>
    <x v="0"/>
    <s v="animation"/>
    <x v="501"/>
    <x v="501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0"/>
    <s v="animation"/>
    <x v="502"/>
    <x v="502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7"/>
    <x v="0"/>
    <s v="animation"/>
    <x v="503"/>
    <x v="503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0"/>
    <s v="animation"/>
    <x v="504"/>
    <x v="504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"/>
    <x v="0"/>
    <s v="animation"/>
    <x v="505"/>
    <x v="505"/>
  </r>
  <r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0"/>
    <s v="animation"/>
    <x v="506"/>
    <x v="506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0"/>
    <s v="animation"/>
    <x v="507"/>
    <x v="507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000000000001"/>
    <x v="0"/>
    <s v="animation"/>
    <x v="508"/>
    <x v="508"/>
  </r>
  <r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0"/>
    <s v="animation"/>
    <x v="509"/>
    <x v="509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e v="#DIV/0!"/>
    <x v="0"/>
    <s v="animation"/>
    <x v="510"/>
    <x v="510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0"/>
    <s v="animation"/>
    <x v="511"/>
    <x v="511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0"/>
    <s v="animation"/>
    <x v="512"/>
    <x v="512"/>
  </r>
  <r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"/>
    <x v="0"/>
    <s v="animation"/>
    <x v="513"/>
    <x v="513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70000000000002"/>
    <x v="0"/>
    <s v="animation"/>
    <x v="514"/>
    <x v="514"/>
  </r>
  <r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.03"/>
    <x v="0"/>
    <s v="animation"/>
    <x v="515"/>
    <x v="515"/>
  </r>
  <r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e v="#DIV/0!"/>
    <x v="0"/>
    <s v="animation"/>
    <x v="516"/>
    <x v="516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"/>
    <x v="0"/>
    <s v="animation"/>
    <x v="517"/>
    <x v="517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e v="#DIV/0!"/>
    <x v="0"/>
    <s v="animation"/>
    <x v="518"/>
    <x v="518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9999999999997"/>
    <x v="0"/>
    <s v="animation"/>
    <x v="519"/>
    <x v="519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n v="150.15"/>
    <x v="1"/>
    <s v="plays"/>
    <x v="520"/>
    <x v="520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m/>
    <n v="93.43"/>
    <x v="1"/>
    <s v="plays"/>
    <x v="521"/>
    <x v="521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m/>
    <n v="110.97"/>
    <x v="1"/>
    <s v="plays"/>
    <x v="522"/>
    <x v="522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m/>
    <n v="71.790000000000006"/>
    <x v="1"/>
    <s v="plays"/>
    <x v="523"/>
    <x v="523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n v="29.26"/>
    <x v="1"/>
    <s v="plays"/>
    <x v="524"/>
    <x v="524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m/>
    <n v="1000"/>
    <x v="1"/>
    <s v="plays"/>
    <x v="525"/>
    <x v="525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n v="74.349999999999994"/>
    <x v="1"/>
    <s v="plays"/>
    <x v="526"/>
    <x v="526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m/>
    <n v="63.83"/>
    <x v="1"/>
    <s v="plays"/>
    <x v="527"/>
    <x v="527"/>
  </r>
  <r>
    <s v="A Festival Backed Production of a Full-Length Play."/>
    <n v="1150"/>
    <n v="1330"/>
    <x v="0"/>
    <s v="US"/>
    <s v="USD"/>
    <n v="1434921600"/>
    <n v="1433109907"/>
    <b v="0"/>
    <n v="30"/>
    <b v="1"/>
    <s v="theater/plays"/>
    <m/>
    <n v="44.33"/>
    <x v="1"/>
    <s v="plays"/>
    <x v="528"/>
    <x v="528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n v="86.94"/>
    <x v="1"/>
    <s v="plays"/>
    <x v="529"/>
    <x v="529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m/>
    <n v="126.55"/>
    <x v="1"/>
    <s v="plays"/>
    <x v="530"/>
    <x v="530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m/>
    <n v="129.03"/>
    <x v="1"/>
    <s v="plays"/>
    <x v="531"/>
    <x v="531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m/>
    <n v="71.239999999999995"/>
    <x v="1"/>
    <s v="plays"/>
    <x v="532"/>
    <x v="532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117.88"/>
    <x v="1"/>
    <s v="plays"/>
    <x v="533"/>
    <x v="533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m/>
    <n v="327.08"/>
    <x v="1"/>
    <s v="plays"/>
    <x v="534"/>
    <x v="534"/>
  </r>
  <r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34.75"/>
    <x v="1"/>
    <s v="plays"/>
    <x v="535"/>
    <x v="535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100.06"/>
    <x v="1"/>
    <s v="plays"/>
    <x v="536"/>
    <x v="536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n v="40.85"/>
    <x v="1"/>
    <s v="plays"/>
    <x v="537"/>
    <x v="537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m/>
    <n v="252.02"/>
    <x v="1"/>
    <s v="plays"/>
    <x v="538"/>
    <x v="538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25.16"/>
    <x v="1"/>
    <s v="plays"/>
    <x v="539"/>
    <x v="539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s v="web"/>
    <x v="540"/>
    <x v="540"/>
  </r>
  <r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s v="web"/>
    <x v="541"/>
    <x v="541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s v="web"/>
    <x v="542"/>
    <x v="542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s v="web"/>
    <x v="543"/>
    <x v="543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x v="544"/>
    <x v="544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1"/>
    <x v="2"/>
    <s v="web"/>
    <x v="545"/>
    <x v="545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s v="web"/>
    <x v="546"/>
    <x v="546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e v="#DIV/0!"/>
    <x v="2"/>
    <s v="web"/>
    <x v="547"/>
    <x v="547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x v="548"/>
    <x v="548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x v="549"/>
    <x v="549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x v="550"/>
    <x v="550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2"/>
    <s v="web"/>
    <x v="551"/>
    <x v="551"/>
  </r>
  <r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e v="#DIV/0!"/>
    <x v="2"/>
    <s v="web"/>
    <x v="552"/>
    <x v="552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x v="553"/>
    <x v="553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2"/>
    <s v="web"/>
    <x v="554"/>
    <x v="554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e v="#DIV/0!"/>
    <x v="2"/>
    <s v="web"/>
    <x v="555"/>
    <x v="555"/>
  </r>
  <r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x v="556"/>
    <x v="556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x v="557"/>
    <x v="557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e v="#DIV/0!"/>
    <x v="2"/>
    <s v="web"/>
    <x v="558"/>
    <x v="558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x v="559"/>
    <x v="559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x v="560"/>
    <x v="560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x v="561"/>
    <x v="561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e v="#DIV/0!"/>
    <x v="2"/>
    <s v="web"/>
    <x v="562"/>
    <x v="562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x v="563"/>
    <x v="563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x v="564"/>
    <x v="564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e v="#DIV/0!"/>
    <x v="2"/>
    <s v="web"/>
    <x v="565"/>
    <x v="565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x v="566"/>
    <x v="566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e v="#DIV/0!"/>
    <x v="2"/>
    <s v="web"/>
    <x v="567"/>
    <x v="567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x v="568"/>
    <x v="568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x v="569"/>
    <x v="569"/>
  </r>
  <r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x v="570"/>
    <x v="570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x v="571"/>
    <x v="571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e v="#DIV/0!"/>
    <x v="2"/>
    <s v="web"/>
    <x v="572"/>
    <x v="572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2"/>
    <s v="web"/>
    <x v="573"/>
    <x v="573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x v="574"/>
    <x v="574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x v="575"/>
    <x v="575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x v="576"/>
    <x v="576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x v="577"/>
    <x v="577"/>
  </r>
  <r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x v="578"/>
    <x v="578"/>
  </r>
  <r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x v="579"/>
    <x v="579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x v="580"/>
    <x v="580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e v="#DIV/0!"/>
    <x v="2"/>
    <s v="web"/>
    <x v="581"/>
    <x v="581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e v="#DIV/0!"/>
    <x v="2"/>
    <s v="web"/>
    <x v="582"/>
    <x v="582"/>
  </r>
  <r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x v="583"/>
    <x v="583"/>
  </r>
  <r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x v="584"/>
    <x v="584"/>
  </r>
  <r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e v="#DIV/0!"/>
    <x v="2"/>
    <s v="web"/>
    <x v="585"/>
    <x v="585"/>
  </r>
  <r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x v="586"/>
    <x v="586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2"/>
    <s v="web"/>
    <x v="587"/>
    <x v="587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x v="588"/>
    <x v="588"/>
  </r>
  <r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x v="589"/>
    <x v="589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2"/>
    <s v="web"/>
    <x v="590"/>
    <x v="590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x v="591"/>
    <x v="591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x v="592"/>
    <x v="592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2"/>
    <s v="web"/>
    <x v="593"/>
    <x v="593"/>
  </r>
  <r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x v="594"/>
    <x v="594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x v="595"/>
    <x v="595"/>
  </r>
  <r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x v="596"/>
    <x v="596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x v="597"/>
    <x v="597"/>
  </r>
  <r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2"/>
    <s v="web"/>
    <x v="598"/>
    <x v="598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x v="599"/>
    <x v="599"/>
  </r>
  <r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600"/>
    <x v="600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2"/>
    <s v="web"/>
    <x v="601"/>
    <x v="601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e v="#DIV/0!"/>
    <x v="2"/>
    <s v="web"/>
    <x v="602"/>
    <x v="602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2"/>
    <s v="web"/>
    <x v="603"/>
    <x v="603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e v="#DIV/0!"/>
    <x v="2"/>
    <s v="web"/>
    <x v="604"/>
    <x v="604"/>
  </r>
  <r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2"/>
    <s v="web"/>
    <x v="605"/>
    <x v="605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6"/>
    <x v="606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e v="#DIV/0!"/>
    <x v="2"/>
    <s v="web"/>
    <x v="607"/>
    <x v="607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8"/>
    <x v="608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9"/>
    <x v="609"/>
  </r>
  <r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e v="#DIV/0!"/>
    <x v="2"/>
    <s v="web"/>
    <x v="610"/>
    <x v="610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e v="#DIV/0!"/>
    <x v="2"/>
    <s v="web"/>
    <x v="611"/>
    <x v="611"/>
  </r>
  <r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e v="#DIV/0!"/>
    <x v="2"/>
    <s v="web"/>
    <x v="612"/>
    <x v="612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"/>
    <x v="2"/>
    <s v="web"/>
    <x v="613"/>
    <x v="613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e v="#DIV/0!"/>
    <x v="2"/>
    <s v="web"/>
    <x v="614"/>
    <x v="614"/>
  </r>
  <r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e v="#DIV/0!"/>
    <x v="2"/>
    <s v="web"/>
    <x v="615"/>
    <x v="615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e v="#DIV/0!"/>
    <x v="2"/>
    <s v="web"/>
    <x v="616"/>
    <x v="616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7"/>
    <x v="617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e v="#DIV/0!"/>
    <x v="2"/>
    <s v="web"/>
    <x v="618"/>
    <x v="618"/>
  </r>
  <r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9"/>
    <x v="619"/>
  </r>
  <r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20"/>
    <x v="620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1"/>
    <x v="621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2"/>
    <s v="web"/>
    <x v="622"/>
    <x v="622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e v="#DIV/0!"/>
    <x v="2"/>
    <s v="web"/>
    <x v="623"/>
    <x v="623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e v="#DIV/0!"/>
    <x v="2"/>
    <s v="web"/>
    <x v="624"/>
    <x v="624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e v="#DIV/0!"/>
    <x v="2"/>
    <s v="web"/>
    <x v="625"/>
    <x v="625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2"/>
    <s v="web"/>
    <x v="626"/>
    <x v="626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7"/>
    <x v="627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e v="#DIV/0!"/>
    <x v="2"/>
    <s v="web"/>
    <x v="628"/>
    <x v="628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2"/>
    <s v="web"/>
    <x v="629"/>
    <x v="629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30"/>
    <x v="630"/>
  </r>
  <r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2"/>
    <s v="web"/>
    <x v="631"/>
    <x v="631"/>
  </r>
  <r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e v="#DIV/0!"/>
    <x v="2"/>
    <s v="web"/>
    <x v="632"/>
    <x v="632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3"/>
    <x v="633"/>
  </r>
  <r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4"/>
    <x v="634"/>
  </r>
  <r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5"/>
    <x v="635"/>
  </r>
  <r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6"/>
    <x v="636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e v="#DIV/0!"/>
    <x v="2"/>
    <s v="web"/>
    <x v="637"/>
    <x v="637"/>
  </r>
  <r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8"/>
    <x v="638"/>
  </r>
  <r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9"/>
    <x v="639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50.5"/>
    <x v="2"/>
    <s v="wearables"/>
    <x v="640"/>
    <x v="640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m/>
    <n v="151.32"/>
    <x v="2"/>
    <s v="wearables"/>
    <x v="641"/>
    <x v="641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m/>
    <n v="134.36000000000001"/>
    <x v="2"/>
    <s v="wearables"/>
    <x v="642"/>
    <x v="642"/>
  </r>
  <r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n v="174.03"/>
    <x v="2"/>
    <s v="wearables"/>
    <x v="643"/>
    <x v="643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m/>
    <n v="73.489999999999995"/>
    <x v="2"/>
    <s v="wearables"/>
    <x v="644"/>
    <x v="644"/>
  </r>
  <r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23.52"/>
    <x v="2"/>
    <s v="wearables"/>
    <x v="645"/>
    <x v="645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39.07"/>
    <x v="2"/>
    <s v="wearables"/>
    <x v="646"/>
    <x v="646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25.94"/>
    <x v="2"/>
    <s v="wearables"/>
    <x v="647"/>
    <x v="647"/>
  </r>
  <r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m/>
    <n v="1644"/>
    <x v="2"/>
    <s v="wearables"/>
    <x v="648"/>
    <x v="648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42.67"/>
    <x v="2"/>
    <s v="wearables"/>
    <x v="649"/>
    <x v="649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35.130000000000003"/>
    <x v="2"/>
    <s v="wearables"/>
    <x v="650"/>
    <x v="650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n v="239.35"/>
    <x v="2"/>
    <s v="wearables"/>
    <x v="651"/>
    <x v="651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07.64"/>
    <x v="2"/>
    <s v="wearables"/>
    <x v="652"/>
    <x v="652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m/>
    <n v="95.83"/>
    <x v="2"/>
    <s v="wearables"/>
    <x v="653"/>
    <x v="653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n v="31.66"/>
    <x v="2"/>
    <s v="wearables"/>
    <x v="654"/>
    <x v="654"/>
  </r>
  <r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n v="42.89"/>
    <x v="2"/>
    <s v="wearables"/>
    <x v="655"/>
    <x v="655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22.74"/>
    <x v="2"/>
    <s v="wearables"/>
    <x v="656"/>
    <x v="656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n v="190.45"/>
    <x v="2"/>
    <s v="wearables"/>
    <x v="657"/>
    <x v="657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n v="109.34"/>
    <x v="2"/>
    <s v="wearables"/>
    <x v="658"/>
    <x v="658"/>
  </r>
  <r>
    <s v="Sync up your lifestyle"/>
    <n v="3000"/>
    <n v="3017"/>
    <x v="0"/>
    <s v="US"/>
    <s v="USD"/>
    <n v="1440339295"/>
    <n v="1437747295"/>
    <b v="0"/>
    <n v="21"/>
    <b v="1"/>
    <s v="technology/wearables"/>
    <m/>
    <n v="143.66999999999999"/>
    <x v="2"/>
    <s v="wearables"/>
    <x v="659"/>
    <x v="659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"/>
    <x v="2"/>
    <s v="wearables"/>
    <x v="660"/>
    <x v="660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6"/>
    <x v="2"/>
    <s v="wearables"/>
    <x v="661"/>
    <x v="661"/>
  </r>
  <r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2"/>
    <s v="wearables"/>
    <x v="662"/>
    <x v="662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2"/>
    <s v="wearables"/>
    <x v="663"/>
    <x v="663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"/>
    <x v="2"/>
    <s v="wearables"/>
    <x v="664"/>
    <x v="664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000000000001"/>
    <x v="2"/>
    <s v="wearables"/>
    <x v="665"/>
    <x v="665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2"/>
    <s v="wearables"/>
    <x v="666"/>
    <x v="666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3"/>
    <x v="2"/>
    <s v="wearables"/>
    <x v="667"/>
    <x v="667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2"/>
    <s v="wearables"/>
    <x v="668"/>
    <x v="668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n v="1536.25"/>
    <x v="2"/>
    <s v="wearables"/>
    <x v="669"/>
    <x v="669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85"/>
    <x v="2"/>
    <s v="wearables"/>
    <x v="670"/>
    <x v="670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788.53"/>
    <x v="2"/>
    <s v="wearables"/>
    <x v="671"/>
    <x v="671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3"/>
    <x v="2"/>
    <s v="wearables"/>
    <x v="672"/>
    <x v="672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"/>
    <x v="2"/>
    <s v="wearables"/>
    <x v="673"/>
    <x v="673"/>
  </r>
  <r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2"/>
    <s v="wearables"/>
    <x v="674"/>
    <x v="674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70000000000003"/>
    <x v="2"/>
    <s v="wearables"/>
    <x v="675"/>
    <x v="675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"/>
    <x v="2"/>
    <s v="wearables"/>
    <x v="676"/>
    <x v="676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33.25"/>
    <x v="2"/>
    <s v="wearables"/>
    <x v="677"/>
    <x v="677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80000000000007"/>
    <x v="2"/>
    <s v="wearables"/>
    <x v="678"/>
    <x v="678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"/>
    <x v="2"/>
    <s v="wearables"/>
    <x v="679"/>
    <x v="679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50.65"/>
    <x v="2"/>
    <s v="wearables"/>
    <x v="680"/>
    <x v="680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2"/>
    <s v="wearables"/>
    <x v="681"/>
    <x v="681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2"/>
    <s v="wearables"/>
    <x v="682"/>
    <x v="682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"/>
    <x v="2"/>
    <s v="wearables"/>
    <x v="683"/>
    <x v="683"/>
  </r>
  <r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7.39"/>
    <x v="2"/>
    <s v="wearables"/>
    <x v="684"/>
    <x v="684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2"/>
    <s v="wearables"/>
    <x v="685"/>
    <x v="685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e v="#DIV/0!"/>
    <x v="2"/>
    <s v="wearables"/>
    <x v="686"/>
    <x v="686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999999999996"/>
    <x v="2"/>
    <s v="wearables"/>
    <x v="687"/>
    <x v="687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405.5"/>
    <x v="2"/>
    <s v="wearables"/>
    <x v="688"/>
    <x v="688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n v="343.15"/>
    <x v="2"/>
    <s v="wearables"/>
    <x v="689"/>
    <x v="689"/>
  </r>
  <r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9"/>
    <x v="2"/>
    <s v="wearables"/>
    <x v="690"/>
    <x v="690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2"/>
    <s v="wearables"/>
    <x v="691"/>
    <x v="691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5"/>
    <x v="2"/>
    <s v="wearables"/>
    <x v="692"/>
    <x v="692"/>
  </r>
  <r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n v="119.39"/>
    <x v="2"/>
    <s v="wearables"/>
    <x v="693"/>
    <x v="693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9"/>
    <x v="2"/>
    <s v="wearables"/>
    <x v="694"/>
    <x v="694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6"/>
    <x v="2"/>
    <s v="wearables"/>
    <x v="695"/>
    <x v="695"/>
  </r>
  <r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2"/>
    <s v="wearables"/>
    <x v="696"/>
    <x v="696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"/>
    <x v="2"/>
    <s v="wearables"/>
    <x v="697"/>
    <x v="697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30.69000000000005"/>
    <x v="2"/>
    <s v="wearables"/>
    <x v="698"/>
    <x v="698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n v="120.39"/>
    <x v="2"/>
    <s v="wearables"/>
    <x v="699"/>
    <x v="699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2"/>
    <s v="wearables"/>
    <x v="700"/>
    <x v="700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"/>
    <x v="2"/>
    <s v="wearables"/>
    <x v="701"/>
    <x v="701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2"/>
    <x v="2"/>
    <s v="wearables"/>
    <x v="702"/>
    <x v="702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"/>
    <x v="2"/>
    <s v="wearables"/>
    <x v="703"/>
    <x v="703"/>
  </r>
  <r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2"/>
    <s v="wearables"/>
    <x v="704"/>
    <x v="704"/>
  </r>
  <r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2"/>
    <s v="wearables"/>
    <x v="705"/>
    <x v="705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e v="#DIV/0!"/>
    <x v="2"/>
    <s v="wearables"/>
    <x v="706"/>
    <x v="706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n v="117.7"/>
    <x v="2"/>
    <s v="wearables"/>
    <x v="707"/>
    <x v="707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5"/>
    <x v="2"/>
    <s v="wearables"/>
    <x v="708"/>
    <x v="708"/>
  </r>
  <r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2"/>
    <s v="wearables"/>
    <x v="709"/>
    <x v="709"/>
  </r>
  <r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e v="#DIV/0!"/>
    <x v="2"/>
    <s v="wearables"/>
    <x v="710"/>
    <x v="710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n v="99.97"/>
    <x v="2"/>
    <s v="wearables"/>
    <x v="711"/>
    <x v="711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2"/>
    <s v="wearables"/>
    <x v="712"/>
    <x v="712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2"/>
    <s v="wearables"/>
    <x v="713"/>
    <x v="713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19999999999993"/>
    <x v="2"/>
    <s v="wearables"/>
    <x v="714"/>
    <x v="714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2"/>
    <s v="wearables"/>
    <x v="715"/>
    <x v="715"/>
  </r>
  <r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9"/>
    <x v="2"/>
    <s v="wearables"/>
    <x v="716"/>
    <x v="716"/>
  </r>
  <r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2"/>
    <s v="wearables"/>
    <x v="717"/>
    <x v="717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2"/>
    <s v="wearables"/>
    <x v="718"/>
    <x v="718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2"/>
    <s v="wearables"/>
    <x v="719"/>
    <x v="719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66.709999999999994"/>
    <x v="3"/>
    <s v="nonfiction"/>
    <x v="720"/>
    <x v="720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84.14"/>
    <x v="3"/>
    <s v="nonfiction"/>
    <x v="721"/>
    <x v="721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m/>
    <n v="215.73"/>
    <x v="3"/>
    <s v="nonfiction"/>
    <x v="722"/>
    <x v="722"/>
  </r>
  <r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54.69"/>
    <x v="3"/>
    <s v="nonfiction"/>
    <x v="723"/>
    <x v="723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51.63"/>
    <x v="3"/>
    <s v="nonfiction"/>
    <x v="724"/>
    <x v="724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m/>
    <n v="143.36000000000001"/>
    <x v="3"/>
    <s v="nonfiction"/>
    <x v="725"/>
    <x v="725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72.430000000000007"/>
    <x v="3"/>
    <s v="nonfiction"/>
    <x v="726"/>
    <x v="726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36.53"/>
    <x v="3"/>
    <s v="nonfiction"/>
    <x v="727"/>
    <x v="727"/>
  </r>
  <r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60.9"/>
    <x v="3"/>
    <s v="nonfiction"/>
    <x v="728"/>
    <x v="728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43.55"/>
    <x v="3"/>
    <s v="nonfiction"/>
    <x v="729"/>
    <x v="729"/>
  </r>
  <r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n v="99.77"/>
    <x v="3"/>
    <s v="nonfiction"/>
    <x v="730"/>
    <x v="730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88.73"/>
    <x v="3"/>
    <s v="nonfiction"/>
    <x v="731"/>
    <x v="731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4.92"/>
    <x v="3"/>
    <s v="nonfiction"/>
    <x v="732"/>
    <x v="732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7.82"/>
    <x v="3"/>
    <s v="nonfiction"/>
    <x v="733"/>
    <x v="733"/>
  </r>
  <r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87.19"/>
    <x v="3"/>
    <s v="nonfiction"/>
    <x v="734"/>
    <x v="734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m/>
    <n v="234.81"/>
    <x v="3"/>
    <s v="nonfiction"/>
    <x v="735"/>
    <x v="735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05.05"/>
    <x v="3"/>
    <s v="nonfiction"/>
    <x v="736"/>
    <x v="736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6.67"/>
    <x v="3"/>
    <s v="nonfiction"/>
    <x v="737"/>
    <x v="737"/>
  </r>
  <r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39.049999999999997"/>
    <x v="3"/>
    <s v="nonfiction"/>
    <x v="738"/>
    <x v="738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68.349999999999994"/>
    <x v="3"/>
    <s v="nonfiction"/>
    <x v="739"/>
    <x v="739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69.58"/>
    <x v="3"/>
    <s v="nonfiction"/>
    <x v="740"/>
    <x v="740"/>
  </r>
  <r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n v="141.41999999999999"/>
    <x v="3"/>
    <s v="nonfiction"/>
    <x v="741"/>
    <x v="741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67.39"/>
    <x v="3"/>
    <s v="nonfiction"/>
    <x v="742"/>
    <x v="742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54.27"/>
    <x v="3"/>
    <s v="nonfiction"/>
    <x v="743"/>
    <x v="743"/>
  </r>
  <r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82.52"/>
    <x v="3"/>
    <s v="nonfiction"/>
    <x v="744"/>
    <x v="744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53.73"/>
    <x v="3"/>
    <s v="nonfiction"/>
    <x v="745"/>
    <x v="745"/>
  </r>
  <r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4.21"/>
    <x v="3"/>
    <s v="nonfiction"/>
    <x v="746"/>
    <x v="746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27.33"/>
    <x v="3"/>
    <s v="nonfiction"/>
    <x v="747"/>
    <x v="747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45.57"/>
    <x v="3"/>
    <s v="nonfiction"/>
    <x v="748"/>
    <x v="748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95.96"/>
    <x v="3"/>
    <s v="nonfiction"/>
    <x v="749"/>
    <x v="749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77.27"/>
    <x v="3"/>
    <s v="nonfiction"/>
    <x v="750"/>
    <x v="750"/>
  </r>
  <r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57.34"/>
    <x v="3"/>
    <s v="nonfiction"/>
    <x v="751"/>
    <x v="751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3.19"/>
    <x v="3"/>
    <s v="nonfiction"/>
    <x v="752"/>
    <x v="752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n v="492.31"/>
    <x v="3"/>
    <s v="nonfiction"/>
    <x v="753"/>
    <x v="753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42.35"/>
    <x v="3"/>
    <s v="nonfiction"/>
    <x v="754"/>
    <x v="754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37.47"/>
    <x v="3"/>
    <s v="nonfiction"/>
    <x v="755"/>
    <x v="755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37.450000000000003"/>
    <x v="3"/>
    <s v="nonfiction"/>
    <x v="756"/>
    <x v="756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33.06"/>
    <x v="3"/>
    <s v="nonfiction"/>
    <x v="757"/>
    <x v="757"/>
  </r>
  <r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34.21"/>
    <x v="3"/>
    <s v="nonfiction"/>
    <x v="758"/>
    <x v="758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1.47"/>
    <x v="3"/>
    <s v="nonfiction"/>
    <x v="759"/>
    <x v="759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e v="#DIV/0!"/>
    <x v="3"/>
    <s v="fiction"/>
    <x v="760"/>
    <x v="760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7"/>
    <x v="3"/>
    <s v="fiction"/>
    <x v="761"/>
    <x v="761"/>
  </r>
  <r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e v="#DIV/0!"/>
    <x v="3"/>
    <s v="fiction"/>
    <x v="762"/>
    <x v="762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3"/>
    <s v="fiction"/>
    <x v="763"/>
    <x v="763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e v="#DIV/0!"/>
    <x v="3"/>
    <s v="fiction"/>
    <x v="764"/>
    <x v="764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3"/>
    <x v="3"/>
    <s v="fiction"/>
    <x v="765"/>
    <x v="765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e v="#DIV/0!"/>
    <x v="3"/>
    <s v="fiction"/>
    <x v="766"/>
    <x v="766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3"/>
    <s v="fiction"/>
    <x v="767"/>
    <x v="767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e v="#DIV/0!"/>
    <x v="3"/>
    <s v="fiction"/>
    <x v="768"/>
    <x v="768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5"/>
    <x v="3"/>
    <s v="fiction"/>
    <x v="769"/>
    <x v="769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e v="#DIV/0!"/>
    <x v="3"/>
    <s v="fiction"/>
    <x v="770"/>
    <x v="770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3"/>
    <s v="fiction"/>
    <x v="771"/>
    <x v="771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3"/>
    <s v="fiction"/>
    <x v="772"/>
    <x v="772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3"/>
    <s v="fiction"/>
    <x v="773"/>
    <x v="773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3"/>
    <s v="fiction"/>
    <x v="774"/>
    <x v="774"/>
  </r>
  <r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3"/>
    <s v="fiction"/>
    <x v="775"/>
    <x v="775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"/>
    <x v="3"/>
    <s v="fiction"/>
    <x v="776"/>
    <x v="776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3"/>
    <s v="fiction"/>
    <x v="777"/>
    <x v="777"/>
  </r>
  <r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3"/>
    <s v="fiction"/>
    <x v="778"/>
    <x v="778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7"/>
    <x v="3"/>
    <s v="fiction"/>
    <x v="779"/>
    <x v="779"/>
  </r>
  <r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38.520000000000003"/>
    <x v="4"/>
    <s v="rock"/>
    <x v="780"/>
    <x v="780"/>
  </r>
  <r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42.61"/>
    <x v="4"/>
    <s v="rock"/>
    <x v="781"/>
    <x v="781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50"/>
    <x v="4"/>
    <s v="rock"/>
    <x v="782"/>
    <x v="782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63.49"/>
    <x v="4"/>
    <s v="rock"/>
    <x v="783"/>
    <x v="783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02.5"/>
    <x v="4"/>
    <s v="rock"/>
    <x v="784"/>
    <x v="784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31.14"/>
    <x v="4"/>
    <s v="rock"/>
    <x v="785"/>
    <x v="785"/>
  </r>
  <r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162.27000000000001"/>
    <x v="4"/>
    <s v="rock"/>
    <x v="786"/>
    <x v="786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80.59"/>
    <x v="4"/>
    <s v="rock"/>
    <x v="787"/>
    <x v="787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59.85"/>
    <x v="4"/>
    <s v="rock"/>
    <x v="788"/>
    <x v="788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32.86000000000001"/>
    <x v="4"/>
    <s v="rock"/>
    <x v="789"/>
    <x v="789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m/>
    <n v="92.55"/>
    <x v="4"/>
    <s v="rock"/>
    <x v="790"/>
    <x v="790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60.86"/>
    <x v="4"/>
    <s v="rock"/>
    <x v="791"/>
    <x v="791"/>
  </r>
  <r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41.85"/>
    <x v="4"/>
    <s v="rock"/>
    <x v="792"/>
    <x v="792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88.33"/>
    <x v="4"/>
    <s v="rock"/>
    <x v="793"/>
    <x v="793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158.96"/>
    <x v="4"/>
    <s v="rock"/>
    <x v="794"/>
    <x v="794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m/>
    <n v="85.05"/>
    <x v="4"/>
    <s v="rock"/>
    <x v="795"/>
    <x v="795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12.61"/>
    <x v="4"/>
    <s v="rock"/>
    <x v="796"/>
    <x v="796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45.44"/>
    <x v="4"/>
    <s v="rock"/>
    <x v="797"/>
    <x v="797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46.22"/>
    <x v="4"/>
    <s v="rock"/>
    <x v="798"/>
    <x v="798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178.61"/>
    <x v="4"/>
    <s v="rock"/>
    <x v="799"/>
    <x v="799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40.75"/>
    <x v="4"/>
    <s v="rock"/>
    <x v="800"/>
    <x v="800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43.73"/>
    <x v="4"/>
    <s v="rock"/>
    <x v="801"/>
    <x v="801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81.069999999999993"/>
    <x v="4"/>
    <s v="rock"/>
    <x v="802"/>
    <x v="802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74.61"/>
    <x v="4"/>
    <s v="rock"/>
    <x v="803"/>
    <x v="803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305.56"/>
    <x v="4"/>
    <s v="rock"/>
    <x v="804"/>
    <x v="804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58.33"/>
    <x v="4"/>
    <s v="rock"/>
    <x v="805"/>
    <x v="805"/>
  </r>
  <r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117.68"/>
    <x v="4"/>
    <s v="rock"/>
    <x v="806"/>
    <x v="806"/>
  </r>
  <r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73.77"/>
    <x v="4"/>
    <s v="rock"/>
    <x v="807"/>
    <x v="807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104.65"/>
    <x v="4"/>
    <s v="rock"/>
    <x v="808"/>
    <x v="808"/>
  </r>
  <r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79.83"/>
    <x v="4"/>
    <s v="rock"/>
    <x v="809"/>
    <x v="809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58.33"/>
    <x v="4"/>
    <s v="rock"/>
    <x v="810"/>
    <x v="810"/>
  </r>
  <r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86.67"/>
    <x v="4"/>
    <s v="rock"/>
    <x v="811"/>
    <x v="811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27.61"/>
    <x v="4"/>
    <s v="rock"/>
    <x v="812"/>
    <x v="812"/>
  </r>
  <r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25"/>
    <x v="4"/>
    <s v="rock"/>
    <x v="813"/>
    <x v="813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45.46"/>
    <x v="4"/>
    <s v="rock"/>
    <x v="814"/>
    <x v="814"/>
  </r>
  <r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99.53"/>
    <x v="4"/>
    <s v="rock"/>
    <x v="815"/>
    <x v="815"/>
  </r>
  <r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39.31"/>
    <x v="4"/>
    <s v="rock"/>
    <x v="816"/>
    <x v="816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89.42"/>
    <x v="4"/>
    <s v="rock"/>
    <x v="817"/>
    <x v="817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28.68"/>
    <x v="4"/>
    <s v="rock"/>
    <x v="818"/>
    <x v="818"/>
  </r>
  <r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n v="31.07"/>
    <x v="4"/>
    <s v="rock"/>
    <x v="819"/>
    <x v="819"/>
  </r>
  <r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70.55"/>
    <x v="4"/>
    <s v="rock"/>
    <x v="820"/>
    <x v="820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m/>
    <n v="224.13"/>
    <x v="4"/>
    <s v="rock"/>
    <x v="821"/>
    <x v="821"/>
  </r>
  <r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51.81"/>
    <x v="4"/>
    <s v="rock"/>
    <x v="822"/>
    <x v="822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43.52"/>
    <x v="4"/>
    <s v="rock"/>
    <x v="823"/>
    <x v="823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39.82"/>
    <x v="4"/>
    <s v="rock"/>
    <x v="824"/>
    <x v="824"/>
  </r>
  <r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m/>
    <n v="126.81"/>
    <x v="4"/>
    <s v="rock"/>
    <x v="825"/>
    <x v="825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113.88"/>
    <x v="4"/>
    <s v="rock"/>
    <x v="826"/>
    <x v="826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28.18"/>
    <x v="4"/>
    <s v="rock"/>
    <x v="827"/>
    <x v="827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36.61"/>
    <x v="4"/>
    <s v="rock"/>
    <x v="828"/>
    <x v="828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32.5"/>
    <x v="4"/>
    <s v="rock"/>
    <x v="829"/>
    <x v="829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60.66"/>
    <x v="4"/>
    <s v="rock"/>
    <x v="830"/>
    <x v="830"/>
  </r>
  <r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175"/>
    <x v="4"/>
    <s v="rock"/>
    <x v="831"/>
    <x v="831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m/>
    <n v="97.99"/>
    <x v="4"/>
    <s v="rock"/>
    <x v="832"/>
    <x v="832"/>
  </r>
  <r>
    <s v="This is an American rock album."/>
    <n v="6000"/>
    <n v="6100"/>
    <x v="0"/>
    <s v="US"/>
    <s v="USD"/>
    <n v="1397941475"/>
    <n v="1395349475"/>
    <b v="0"/>
    <n v="41"/>
    <b v="1"/>
    <s v="music/rock"/>
    <m/>
    <n v="148.78"/>
    <x v="4"/>
    <s v="rock"/>
    <x v="833"/>
    <x v="833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96.08"/>
    <x v="4"/>
    <s v="rock"/>
    <x v="834"/>
    <x v="834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58.63"/>
    <x v="4"/>
    <s v="rock"/>
    <x v="835"/>
    <x v="835"/>
  </r>
  <r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109.71"/>
    <x v="4"/>
    <s v="rock"/>
    <x v="836"/>
    <x v="836"/>
  </r>
  <r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49.11"/>
    <x v="4"/>
    <s v="rock"/>
    <x v="837"/>
    <x v="837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47.67"/>
    <x v="4"/>
    <s v="rock"/>
    <x v="838"/>
    <x v="838"/>
  </r>
  <r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60.74"/>
    <x v="4"/>
    <s v="rock"/>
    <x v="839"/>
    <x v="839"/>
  </r>
  <r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m/>
    <n v="63.38"/>
    <x v="4"/>
    <s v="metal"/>
    <x v="840"/>
    <x v="840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53.89"/>
    <x v="4"/>
    <s v="metal"/>
    <x v="841"/>
    <x v="841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66.87"/>
    <x v="4"/>
    <s v="metal"/>
    <x v="842"/>
    <x v="842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63.1"/>
    <x v="4"/>
    <s v="metal"/>
    <x v="843"/>
    <x v="843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36.630000000000003"/>
    <x v="4"/>
    <s v="metal"/>
    <x v="844"/>
    <x v="844"/>
  </r>
  <r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34.01"/>
    <x v="4"/>
    <s v="metal"/>
    <x v="845"/>
    <x v="845"/>
  </r>
  <r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28.55"/>
    <x v="4"/>
    <s v="metal"/>
    <x v="846"/>
    <x v="846"/>
  </r>
  <r>
    <s v="MUSIC WITH MEANING!  MUSIC THAT MATTERS!!!"/>
    <n v="10"/>
    <n v="10"/>
    <x v="0"/>
    <s v="US"/>
    <s v="USD"/>
    <n v="1436555376"/>
    <n v="1433963376"/>
    <b v="0"/>
    <n v="1"/>
    <b v="1"/>
    <s v="music/metal"/>
    <m/>
    <n v="10"/>
    <x v="4"/>
    <s v="metal"/>
    <x v="847"/>
    <x v="847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18.75"/>
    <x v="4"/>
    <s v="metal"/>
    <x v="848"/>
    <x v="848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41.7"/>
    <x v="4"/>
    <s v="metal"/>
    <x v="849"/>
    <x v="849"/>
  </r>
  <r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46.67"/>
    <x v="4"/>
    <s v="metal"/>
    <x v="850"/>
    <x v="850"/>
  </r>
  <r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37.270000000000003"/>
    <x v="4"/>
    <s v="metal"/>
    <x v="851"/>
    <x v="851"/>
  </r>
  <r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59.26"/>
    <x v="4"/>
    <s v="metal"/>
    <x v="852"/>
    <x v="852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30"/>
    <x v="4"/>
    <s v="metal"/>
    <x v="853"/>
    <x v="853"/>
  </r>
  <r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m/>
    <n v="65.86"/>
    <x v="4"/>
    <s v="metal"/>
    <x v="854"/>
    <x v="854"/>
  </r>
  <r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31.91"/>
    <x v="4"/>
    <s v="metal"/>
    <x v="855"/>
    <x v="855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19.46"/>
    <x v="4"/>
    <s v="metal"/>
    <x v="856"/>
    <x v="856"/>
  </r>
  <r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50"/>
    <x v="4"/>
    <s v="metal"/>
    <x v="857"/>
    <x v="857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22.74"/>
    <x v="4"/>
    <s v="metal"/>
    <x v="858"/>
    <x v="858"/>
  </r>
  <r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42.72"/>
    <x v="4"/>
    <s v="metal"/>
    <x v="859"/>
    <x v="859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2"/>
    <x v="4"/>
    <s v="jazz"/>
    <x v="860"/>
    <x v="860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4"/>
    <s v="jazz"/>
    <x v="861"/>
    <x v="861"/>
  </r>
  <r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4"/>
    <s v="jazz"/>
    <x v="862"/>
    <x v="862"/>
  </r>
  <r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4"/>
    <s v="jazz"/>
    <x v="863"/>
    <x v="863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8"/>
    <x v="4"/>
    <s v="jazz"/>
    <x v="864"/>
    <x v="864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4"/>
    <s v="jazz"/>
    <x v="865"/>
    <x v="865"/>
  </r>
  <r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"/>
    <x v="4"/>
    <s v="jazz"/>
    <x v="866"/>
    <x v="866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"/>
    <x v="4"/>
    <s v="jazz"/>
    <x v="867"/>
    <x v="867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4"/>
    <s v="jazz"/>
    <x v="868"/>
    <x v="868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7"/>
    <x v="4"/>
    <s v="jazz"/>
    <x v="869"/>
    <x v="869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4"/>
    <s v="jazz"/>
    <x v="870"/>
    <x v="870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"/>
    <x v="4"/>
    <s v="jazz"/>
    <x v="871"/>
    <x v="871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4"/>
    <s v="jazz"/>
    <x v="872"/>
    <x v="872"/>
  </r>
  <r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4"/>
    <s v="jazz"/>
    <x v="873"/>
    <x v="873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"/>
    <x v="4"/>
    <s v="jazz"/>
    <x v="874"/>
    <x v="874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e v="#DIV/0!"/>
    <x v="4"/>
    <s v="jazz"/>
    <x v="875"/>
    <x v="875"/>
  </r>
  <r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8"/>
    <x v="4"/>
    <s v="jazz"/>
    <x v="876"/>
    <x v="876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9"/>
    <x v="4"/>
    <s v="jazz"/>
    <x v="877"/>
    <x v="877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4"/>
    <s v="jazz"/>
    <x v="878"/>
    <x v="878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7"/>
    <x v="4"/>
    <s v="jazz"/>
    <x v="879"/>
    <x v="879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3"/>
    <x v="4"/>
    <s v="indie rock"/>
    <x v="880"/>
    <x v="880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4"/>
    <s v="indie rock"/>
    <x v="881"/>
    <x v="881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"/>
    <x v="4"/>
    <s v="indie rock"/>
    <x v="882"/>
    <x v="882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8"/>
    <x v="4"/>
    <s v="indie rock"/>
    <x v="883"/>
    <x v="883"/>
  </r>
  <r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4"/>
    <s v="indie rock"/>
    <x v="884"/>
    <x v="884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"/>
    <x v="4"/>
    <s v="indie rock"/>
    <x v="885"/>
    <x v="885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9"/>
    <x v="4"/>
    <s v="indie rock"/>
    <x v="886"/>
    <x v="886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e v="#DIV/0!"/>
    <x v="4"/>
    <s v="indie rock"/>
    <x v="887"/>
    <x v="887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4"/>
    <s v="indie rock"/>
    <x v="888"/>
    <x v="888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x v="889"/>
    <x v="889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4"/>
    <s v="indie rock"/>
    <x v="890"/>
    <x v="890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9"/>
    <x v="4"/>
    <s v="indie rock"/>
    <x v="891"/>
    <x v="891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"/>
    <x v="4"/>
    <s v="indie rock"/>
    <x v="892"/>
    <x v="892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4"/>
    <s v="indie rock"/>
    <x v="893"/>
    <x v="893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"/>
    <x v="4"/>
    <s v="indie rock"/>
    <x v="894"/>
    <x v="894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6"/>
    <x v="4"/>
    <s v="indie rock"/>
    <x v="895"/>
    <x v="895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"/>
    <x v="4"/>
    <s v="indie rock"/>
    <x v="896"/>
    <x v="896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e v="#DIV/0!"/>
    <x v="4"/>
    <s v="indie rock"/>
    <x v="897"/>
    <x v="897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4"/>
    <s v="indie rock"/>
    <x v="898"/>
    <x v="898"/>
  </r>
  <r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4"/>
    <s v="indie rock"/>
    <x v="899"/>
    <x v="899"/>
  </r>
  <r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4"/>
    <s v="jazz"/>
    <x v="900"/>
    <x v="900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e v="#DIV/0!"/>
    <x v="4"/>
    <s v="jazz"/>
    <x v="901"/>
    <x v="901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4"/>
    <s v="jazz"/>
    <x v="902"/>
    <x v="902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4"/>
    <s v="jazz"/>
    <x v="903"/>
    <x v="903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"/>
    <x v="4"/>
    <s v="jazz"/>
    <x v="904"/>
    <x v="904"/>
  </r>
  <r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7"/>
    <x v="4"/>
    <s v="jazz"/>
    <x v="905"/>
    <x v="905"/>
  </r>
  <r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e v="#DIV/0!"/>
    <x v="4"/>
    <s v="jazz"/>
    <x v="906"/>
    <x v="906"/>
  </r>
  <r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e v="#DIV/0!"/>
    <x v="4"/>
    <s v="jazz"/>
    <x v="907"/>
    <x v="907"/>
  </r>
  <r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e v="#DIV/0!"/>
    <x v="4"/>
    <s v="jazz"/>
    <x v="908"/>
    <x v="908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4"/>
    <s v="jazz"/>
    <x v="909"/>
    <x v="909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4"/>
    <s v="jazz"/>
    <x v="910"/>
    <x v="910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e v="#DIV/0!"/>
    <x v="4"/>
    <s v="jazz"/>
    <x v="911"/>
    <x v="911"/>
  </r>
  <r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4"/>
    <s v="jazz"/>
    <x v="912"/>
    <x v="912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"/>
    <x v="4"/>
    <s v="jazz"/>
    <x v="913"/>
    <x v="913"/>
  </r>
  <r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e v="#DIV/0!"/>
    <x v="4"/>
    <s v="jazz"/>
    <x v="914"/>
    <x v="914"/>
  </r>
  <r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7"/>
    <x v="4"/>
    <s v="jazz"/>
    <x v="915"/>
    <x v="915"/>
  </r>
  <r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e v="#DIV/0!"/>
    <x v="4"/>
    <s v="jazz"/>
    <x v="916"/>
    <x v="916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4"/>
    <s v="jazz"/>
    <x v="917"/>
    <x v="917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4"/>
    <s v="jazz"/>
    <x v="918"/>
    <x v="918"/>
  </r>
  <r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4"/>
    <s v="jazz"/>
    <x v="919"/>
    <x v="919"/>
  </r>
  <r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e v="#DIV/0!"/>
    <x v="4"/>
    <s v="jazz"/>
    <x v="920"/>
    <x v="920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4"/>
    <s v="jazz"/>
    <x v="921"/>
    <x v="921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"/>
    <x v="4"/>
    <s v="jazz"/>
    <x v="922"/>
    <x v="922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4"/>
    <s v="jazz"/>
    <x v="923"/>
    <x v="923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4"/>
    <s v="jazz"/>
    <x v="924"/>
    <x v="924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4"/>
    <s v="jazz"/>
    <x v="925"/>
    <x v="925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e v="#DIV/0!"/>
    <x v="4"/>
    <s v="jazz"/>
    <x v="926"/>
    <x v="926"/>
  </r>
  <r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e v="#DIV/0!"/>
    <x v="4"/>
    <s v="jazz"/>
    <x v="927"/>
    <x v="927"/>
  </r>
  <r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4"/>
    <s v="jazz"/>
    <x v="928"/>
    <x v="928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e v="#DIV/0!"/>
    <x v="4"/>
    <s v="jazz"/>
    <x v="929"/>
    <x v="929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4"/>
    <s v="jazz"/>
    <x v="930"/>
    <x v="930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"/>
    <x v="4"/>
    <s v="jazz"/>
    <x v="931"/>
    <x v="931"/>
  </r>
  <r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"/>
    <x v="4"/>
    <s v="jazz"/>
    <x v="932"/>
    <x v="932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4"/>
    <s v="jazz"/>
    <x v="933"/>
    <x v="933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7"/>
    <x v="4"/>
    <s v="jazz"/>
    <x v="934"/>
    <x v="934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4"/>
    <s v="jazz"/>
    <x v="935"/>
    <x v="935"/>
  </r>
  <r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e v="#DIV/0!"/>
    <x v="4"/>
    <s v="jazz"/>
    <x v="936"/>
    <x v="936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4"/>
    <s v="jazz"/>
    <x v="937"/>
    <x v="937"/>
  </r>
  <r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4"/>
    <s v="jazz"/>
    <x v="938"/>
    <x v="938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4"/>
    <s v="jazz"/>
    <x v="939"/>
    <x v="939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9"/>
    <x v="2"/>
    <s v="wearables"/>
    <x v="940"/>
    <x v="940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0000000000003"/>
    <x v="2"/>
    <s v="wearables"/>
    <x v="941"/>
    <x v="941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2"/>
    <s v="wearables"/>
    <x v="942"/>
    <x v="942"/>
  </r>
  <r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"/>
    <x v="2"/>
    <s v="wearables"/>
    <x v="943"/>
    <x v="943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1"/>
    <x v="2"/>
    <s v="wearables"/>
    <x v="944"/>
    <x v="944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2"/>
    <s v="wearables"/>
    <x v="945"/>
    <x v="945"/>
  </r>
  <r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2"/>
    <s v="wearables"/>
    <x v="946"/>
    <x v="946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e v="#DIV/0!"/>
    <x v="2"/>
    <s v="wearables"/>
    <x v="947"/>
    <x v="947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2"/>
    <s v="wearables"/>
    <x v="948"/>
    <x v="948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2"/>
    <s v="wearables"/>
    <x v="949"/>
    <x v="949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2"/>
    <x v="2"/>
    <s v="wearables"/>
    <x v="950"/>
    <x v="950"/>
  </r>
  <r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58.63999999999999"/>
    <x v="2"/>
    <s v="wearables"/>
    <x v="951"/>
    <x v="951"/>
  </r>
  <r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99.86"/>
    <x v="2"/>
    <s v="wearables"/>
    <x v="952"/>
    <x v="952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2"/>
    <s v="wearables"/>
    <x v="953"/>
    <x v="953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"/>
    <x v="2"/>
    <s v="wearables"/>
    <x v="954"/>
    <x v="954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82.62"/>
    <x v="2"/>
    <s v="wearables"/>
    <x v="955"/>
    <x v="955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5"/>
    <x v="2"/>
    <s v="wearables"/>
    <x v="956"/>
    <x v="956"/>
  </r>
  <r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9"/>
    <x v="2"/>
    <s v="wearables"/>
    <x v="957"/>
    <x v="957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"/>
    <x v="2"/>
    <s v="wearables"/>
    <x v="958"/>
    <x v="958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13.63"/>
    <x v="2"/>
    <s v="wearables"/>
    <x v="959"/>
    <x v="959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36.46"/>
    <x v="2"/>
    <s v="wearables"/>
    <x v="960"/>
    <x v="960"/>
  </r>
  <r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364.35"/>
    <x v="2"/>
    <s v="wearables"/>
    <x v="961"/>
    <x v="961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39999999999998"/>
    <x v="2"/>
    <s v="wearables"/>
    <x v="962"/>
    <x v="962"/>
  </r>
  <r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9"/>
    <x v="2"/>
    <s v="wearables"/>
    <x v="963"/>
    <x v="963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"/>
    <x v="2"/>
    <s v="wearables"/>
    <x v="964"/>
    <x v="964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7"/>
    <x v="2"/>
    <s v="wearables"/>
    <x v="965"/>
    <x v="965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2"/>
    <s v="wearables"/>
    <x v="966"/>
    <x v="966"/>
  </r>
  <r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8"/>
    <x v="2"/>
    <s v="wearables"/>
    <x v="967"/>
    <x v="967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2"/>
    <s v="wearables"/>
    <x v="968"/>
    <x v="968"/>
  </r>
  <r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272.73"/>
    <x v="2"/>
    <s v="wearables"/>
    <x v="969"/>
    <x v="969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2"/>
    <s v="wearables"/>
    <x v="970"/>
    <x v="970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2"/>
    <s v="wearables"/>
    <x v="971"/>
    <x v="971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999999999999"/>
    <x v="2"/>
    <s v="wearables"/>
    <x v="972"/>
    <x v="972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8"/>
    <x v="2"/>
    <s v="wearables"/>
    <x v="973"/>
    <x v="973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"/>
    <x v="2"/>
    <s v="wearables"/>
    <x v="974"/>
    <x v="974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3"/>
    <x v="2"/>
    <s v="wearables"/>
    <x v="975"/>
    <x v="975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2"/>
    <s v="wearables"/>
    <x v="976"/>
    <x v="976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2"/>
    <s v="wearables"/>
    <x v="977"/>
    <x v="977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790.84"/>
    <x v="2"/>
    <s v="wearables"/>
    <x v="978"/>
    <x v="978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01.94"/>
    <x v="2"/>
    <s v="wearables"/>
    <x v="979"/>
    <x v="979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4"/>
    <x v="2"/>
    <s v="wearables"/>
    <x v="980"/>
    <x v="980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2"/>
    <s v="wearables"/>
    <x v="981"/>
    <x v="981"/>
  </r>
  <r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2"/>
    <s v="wearables"/>
    <x v="982"/>
    <x v="982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71.79"/>
    <x v="2"/>
    <s v="wearables"/>
    <x v="983"/>
    <x v="983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"/>
    <x v="2"/>
    <s v="wearables"/>
    <x v="984"/>
    <x v="984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9"/>
    <x v="2"/>
    <s v="wearables"/>
    <x v="985"/>
    <x v="985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7"/>
    <x v="2"/>
    <s v="wearables"/>
    <x v="986"/>
    <x v="986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2"/>
    <x v="2"/>
    <s v="wearables"/>
    <x v="987"/>
    <x v="987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e v="#DIV/0!"/>
    <x v="2"/>
    <s v="wearables"/>
    <x v="988"/>
    <x v="988"/>
  </r>
  <r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1"/>
    <x v="2"/>
    <s v="wearables"/>
    <x v="989"/>
    <x v="989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2"/>
    <s v="wearables"/>
    <x v="990"/>
    <x v="990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9"/>
    <x v="2"/>
    <s v="wearables"/>
    <x v="991"/>
    <x v="991"/>
  </r>
  <r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2"/>
    <s v="wearables"/>
    <x v="992"/>
    <x v="992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89.6"/>
    <x v="2"/>
    <s v="wearables"/>
    <x v="993"/>
    <x v="993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"/>
    <x v="2"/>
    <s v="wearables"/>
    <x v="994"/>
    <x v="994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7"/>
    <x v="2"/>
    <s v="wearables"/>
    <x v="995"/>
    <x v="995"/>
  </r>
  <r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2"/>
    <s v="wearables"/>
    <x v="996"/>
    <x v="996"/>
  </r>
  <r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300000000000008"/>
    <x v="2"/>
    <s v="wearables"/>
    <x v="997"/>
    <x v="997"/>
  </r>
  <r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53.43"/>
    <x v="2"/>
    <s v="wearables"/>
    <x v="998"/>
    <x v="998"/>
  </r>
  <r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292.08"/>
    <x v="2"/>
    <s v="wearables"/>
    <x v="999"/>
    <x v="999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3304"/>
    <x v="2"/>
    <s v="wearables"/>
    <x v="1000"/>
    <x v="1000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2"/>
    <s v="wearables"/>
    <x v="1001"/>
    <x v="1001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5000000000001"/>
    <x v="2"/>
    <s v="wearables"/>
    <x v="1002"/>
    <x v="1002"/>
  </r>
  <r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7"/>
    <x v="2"/>
    <s v="wearables"/>
    <x v="1003"/>
    <x v="1003"/>
  </r>
  <r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16.34"/>
    <x v="2"/>
    <s v="wearables"/>
    <x v="1004"/>
    <x v="1004"/>
  </r>
  <r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932.31"/>
    <x v="2"/>
    <s v="wearables"/>
    <x v="1005"/>
    <x v="1005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x v="1006"/>
    <x v="1006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5"/>
    <x v="2"/>
    <s v="wearables"/>
    <x v="1007"/>
    <x v="1007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x v="1008"/>
    <x v="1008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x v="1009"/>
    <x v="1009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x v="1010"/>
    <x v="1010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x v="1011"/>
    <x v="1011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1389.36"/>
    <x v="2"/>
    <s v="wearables"/>
    <x v="1012"/>
    <x v="1012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x v="2"/>
    <s v="wearables"/>
    <x v="1013"/>
    <x v="1013"/>
  </r>
  <r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4"/>
    <x v="1014"/>
  </r>
  <r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5"/>
    <x v="1015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x v="2"/>
    <s v="wearables"/>
    <x v="1016"/>
    <x v="1016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2"/>
    <x v="2"/>
    <s v="wearables"/>
    <x v="1017"/>
    <x v="1017"/>
  </r>
  <r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x v="2"/>
    <s v="wearables"/>
    <x v="1018"/>
    <x v="1018"/>
  </r>
  <r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9"/>
    <x v="1019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4"/>
    <s v="electronic music"/>
    <x v="1020"/>
    <x v="1020"/>
  </r>
  <r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8"/>
    <x v="4"/>
    <s v="electronic music"/>
    <x v="1021"/>
    <x v="1021"/>
  </r>
  <r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"/>
    <x v="4"/>
    <s v="electronic music"/>
    <x v="1022"/>
    <x v="1022"/>
  </r>
  <r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1"/>
    <x v="4"/>
    <s v="electronic music"/>
    <x v="1023"/>
    <x v="1023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n v="388.98"/>
    <x v="4"/>
    <s v="electronic music"/>
    <x v="1024"/>
    <x v="1024"/>
  </r>
  <r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n v="71.849999999999994"/>
    <x v="4"/>
    <s v="electronic music"/>
    <x v="1025"/>
    <x v="1025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"/>
    <x v="4"/>
    <s v="electronic music"/>
    <x v="1026"/>
    <x v="1026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7"/>
    <x v="4"/>
    <s v="electronic music"/>
    <x v="1027"/>
    <x v="1027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n v="45.99"/>
    <x v="4"/>
    <s v="electronic music"/>
    <x v="1028"/>
    <x v="1028"/>
  </r>
  <r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0000000000005"/>
    <x v="4"/>
    <s v="electronic music"/>
    <x v="1029"/>
    <x v="1029"/>
  </r>
  <r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"/>
    <x v="4"/>
    <s v="electronic music"/>
    <x v="1030"/>
    <x v="1030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"/>
    <x v="4"/>
    <s v="electronic music"/>
    <x v="1031"/>
    <x v="1031"/>
  </r>
  <r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3"/>
    <x v="4"/>
    <s v="electronic music"/>
    <x v="1032"/>
    <x v="1032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"/>
    <x v="4"/>
    <s v="electronic music"/>
    <x v="1033"/>
    <x v="1033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9999999999997"/>
    <x v="4"/>
    <s v="electronic music"/>
    <x v="1034"/>
    <x v="1034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6"/>
    <x v="4"/>
    <s v="electronic music"/>
    <x v="1035"/>
    <x v="1035"/>
  </r>
  <r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"/>
    <x v="4"/>
    <s v="electronic music"/>
    <x v="1036"/>
    <x v="1036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2"/>
    <x v="4"/>
    <s v="electronic music"/>
    <x v="1037"/>
    <x v="1037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4"/>
    <x v="4"/>
    <s v="electronic music"/>
    <x v="1038"/>
    <x v="1038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7"/>
    <x v="4"/>
    <s v="electronic music"/>
    <x v="1039"/>
    <x v="1039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40"/>
    <x v="1040"/>
  </r>
  <r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e v="#DIV/0!"/>
    <x v="5"/>
    <s v="audio"/>
    <x v="1041"/>
    <x v="1041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2"/>
    <x v="1042"/>
  </r>
  <r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x v="5"/>
    <s v="audio"/>
    <x v="1043"/>
    <x v="1043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4"/>
    <x v="1044"/>
  </r>
  <r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5"/>
    <x v="1045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e v="#DIV/0!"/>
    <x v="5"/>
    <s v="audio"/>
    <x v="1046"/>
    <x v="1046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7"/>
    <x v="1047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8"/>
    <x v="1048"/>
  </r>
  <r>
    <s v="------"/>
    <n v="12000"/>
    <n v="0"/>
    <x v="1"/>
    <s v="US"/>
    <s v="USD"/>
    <n v="1455272445"/>
    <n v="1452680445"/>
    <b v="0"/>
    <n v="0"/>
    <b v="0"/>
    <s v="journalism/audio"/>
    <m/>
    <e v="#DIV/0!"/>
    <x v="5"/>
    <s v="audio"/>
    <x v="1049"/>
    <x v="1049"/>
  </r>
  <r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e v="#DIV/0!"/>
    <x v="5"/>
    <s v="audio"/>
    <x v="1050"/>
    <x v="1050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e v="#DIV/0!"/>
    <x v="5"/>
    <s v="audio"/>
    <x v="1051"/>
    <x v="1051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e v="#DIV/0!"/>
    <x v="5"/>
    <s v="audio"/>
    <x v="1052"/>
    <x v="1052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3"/>
    <x v="1053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e v="#DIV/0!"/>
    <x v="5"/>
    <s v="audio"/>
    <x v="1054"/>
    <x v="1054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e v="#DIV/0!"/>
    <x v="5"/>
    <s v="audio"/>
    <x v="1055"/>
    <x v="1055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e v="#DIV/0!"/>
    <x v="5"/>
    <s v="audio"/>
    <x v="1056"/>
    <x v="1056"/>
  </r>
  <r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e v="#DIV/0!"/>
    <x v="5"/>
    <s v="audio"/>
    <x v="1057"/>
    <x v="1057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e v="#DIV/0!"/>
    <x v="5"/>
    <s v="audio"/>
    <x v="1058"/>
    <x v="1058"/>
  </r>
  <r>
    <s v="Turning myself into a vocal artist."/>
    <n v="1100"/>
    <n v="0"/>
    <x v="1"/>
    <s v="US"/>
    <s v="USD"/>
    <n v="1426269456"/>
    <n v="1423681056"/>
    <b v="0"/>
    <n v="0"/>
    <b v="0"/>
    <s v="journalism/audio"/>
    <m/>
    <e v="#DIV/0!"/>
    <x v="5"/>
    <s v="audio"/>
    <x v="1059"/>
    <x v="1059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60"/>
    <x v="1060"/>
  </r>
  <r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e v="#DIV/0!"/>
    <x v="5"/>
    <s v="audio"/>
    <x v="1061"/>
    <x v="1061"/>
  </r>
  <r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2"/>
    <x v="1062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e v="#DIV/0!"/>
    <x v="5"/>
    <s v="audio"/>
    <x v="1063"/>
    <x v="1063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x v="6"/>
    <s v="video games"/>
    <x v="1064"/>
    <x v="1064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5"/>
    <x v="1065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x v="6"/>
    <s v="video games"/>
    <x v="1066"/>
    <x v="1066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7"/>
    <x v="1067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8"/>
    <x v="1068"/>
  </r>
  <r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9999999999997"/>
    <x v="6"/>
    <s v="video games"/>
    <x v="1069"/>
    <x v="1069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70"/>
    <x v="1070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e v="#DIV/0!"/>
    <x v="6"/>
    <s v="video games"/>
    <x v="1071"/>
    <x v="1071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2"/>
    <x v="1072"/>
  </r>
  <r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3"/>
    <x v="1073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x v="6"/>
    <s v="video games"/>
    <x v="1074"/>
    <x v="1074"/>
  </r>
  <r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5"/>
    <x v="1075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"/>
    <x v="6"/>
    <s v="video games"/>
    <x v="1076"/>
    <x v="1076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x v="6"/>
    <s v="video games"/>
    <x v="1077"/>
    <x v="1077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8"/>
    <x v="1078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7"/>
    <x v="6"/>
    <s v="video games"/>
    <x v="1079"/>
    <x v="1079"/>
  </r>
  <r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x v="6"/>
    <s v="video games"/>
    <x v="1080"/>
    <x v="1080"/>
  </r>
  <r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1"/>
    <x v="1081"/>
  </r>
  <r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70000000000002"/>
    <x v="6"/>
    <s v="video games"/>
    <x v="1082"/>
    <x v="1082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3"/>
    <x v="1083"/>
  </r>
  <r>
    <s v="I want to start my own channel for gaming"/>
    <n v="550"/>
    <n v="0"/>
    <x v="2"/>
    <s v="US"/>
    <s v="USD"/>
    <n v="1407534804"/>
    <n v="1404942804"/>
    <b v="0"/>
    <n v="0"/>
    <b v="0"/>
    <s v="games/video games"/>
    <m/>
    <e v="#DIV/0!"/>
    <x v="6"/>
    <s v="video games"/>
    <x v="1084"/>
    <x v="1084"/>
  </r>
  <r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5"/>
    <x v="1085"/>
  </r>
  <r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6"/>
    <x v="1086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e v="#DIV/0!"/>
    <x v="6"/>
    <s v="video games"/>
    <x v="1087"/>
    <x v="1087"/>
  </r>
  <r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x v="6"/>
    <s v="video games"/>
    <x v="1088"/>
    <x v="1088"/>
  </r>
  <r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6"/>
    <x v="6"/>
    <s v="video games"/>
    <x v="1089"/>
    <x v="1089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90"/>
    <x v="1090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1"/>
    <x v="1091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x v="1092"/>
    <x v="1092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"/>
    <x v="6"/>
    <s v="video games"/>
    <x v="1093"/>
    <x v="1093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x v="6"/>
    <s v="video games"/>
    <x v="1094"/>
    <x v="1094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1"/>
    <x v="6"/>
    <s v="video games"/>
    <x v="1095"/>
    <x v="1095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x v="6"/>
    <s v="video games"/>
    <x v="1096"/>
    <x v="1096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"/>
    <x v="6"/>
    <s v="video games"/>
    <x v="1097"/>
    <x v="1097"/>
  </r>
  <r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x v="6"/>
    <s v="video games"/>
    <x v="1098"/>
    <x v="1098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9"/>
    <x v="1099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100"/>
    <x v="1100"/>
  </r>
  <r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"/>
    <x v="6"/>
    <s v="video games"/>
    <x v="1101"/>
    <x v="1101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1"/>
    <x v="6"/>
    <s v="video games"/>
    <x v="1102"/>
    <x v="1102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3"/>
    <x v="1103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x v="6"/>
    <s v="video games"/>
    <x v="1104"/>
    <x v="1104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5"/>
    <x v="1105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"/>
    <x v="6"/>
    <s v="video games"/>
    <x v="1106"/>
    <x v="1106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e v="#DIV/0!"/>
    <x v="6"/>
    <s v="video games"/>
    <x v="1107"/>
    <x v="1107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000000000003"/>
    <x v="6"/>
    <s v="video games"/>
    <x v="1108"/>
    <x v="1108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9"/>
    <x v="1109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"/>
    <x v="6"/>
    <s v="video games"/>
    <x v="1110"/>
    <x v="1110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1"/>
    <x v="1111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"/>
    <x v="6"/>
    <s v="video games"/>
    <x v="1112"/>
    <x v="1112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3"/>
    <x v="1113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"/>
    <x v="6"/>
    <s v="video games"/>
    <x v="1114"/>
    <x v="1114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5"/>
    <x v="1115"/>
  </r>
  <r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0000000000001"/>
    <x v="6"/>
    <s v="video games"/>
    <x v="1116"/>
    <x v="1116"/>
  </r>
  <r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8"/>
    <x v="6"/>
    <s v="video games"/>
    <x v="1117"/>
    <x v="1117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"/>
    <x v="6"/>
    <s v="video games"/>
    <x v="1118"/>
    <x v="1118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9"/>
    <x v="1119"/>
  </r>
  <r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e v="#DIV/0!"/>
    <x v="6"/>
    <s v="video games"/>
    <x v="1120"/>
    <x v="1120"/>
  </r>
  <r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1"/>
    <x v="1121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e v="#DIV/0!"/>
    <x v="6"/>
    <s v="video games"/>
    <x v="1122"/>
    <x v="1122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7"/>
    <x v="6"/>
    <s v="video games"/>
    <x v="1123"/>
    <x v="1123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"/>
    <x v="6"/>
    <s v="mobile games"/>
    <x v="1124"/>
    <x v="1124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e v="#DIV/0!"/>
    <x v="6"/>
    <s v="mobile games"/>
    <x v="1125"/>
    <x v="1125"/>
  </r>
  <r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6"/>
    <x v="1126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"/>
    <x v="6"/>
    <s v="mobile games"/>
    <x v="1127"/>
    <x v="1127"/>
  </r>
  <r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8"/>
    <x v="1128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9"/>
    <x v="1129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7"/>
    <x v="6"/>
    <s v="mobile games"/>
    <x v="1130"/>
    <x v="1130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e v="#DIV/0!"/>
    <x v="6"/>
    <s v="mobile games"/>
    <x v="1131"/>
    <x v="1131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2"/>
    <x v="6"/>
    <s v="mobile games"/>
    <x v="1132"/>
    <x v="1132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3"/>
    <x v="1133"/>
  </r>
  <r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4"/>
    <x v="1134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5"/>
    <x v="1135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6"/>
    <x v="1136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x v="6"/>
    <s v="mobile games"/>
    <x v="1137"/>
    <x v="1137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8"/>
    <x v="1138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9"/>
    <x v="1139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e v="#DIV/0!"/>
    <x v="6"/>
    <s v="mobile games"/>
    <x v="1140"/>
    <x v="1140"/>
  </r>
  <r>
    <s v="I think this will be a great game!"/>
    <n v="500"/>
    <n v="0"/>
    <x v="2"/>
    <s v="DE"/>
    <s v="EUR"/>
    <n v="1436460450"/>
    <n v="1433868450"/>
    <b v="0"/>
    <n v="0"/>
    <b v="0"/>
    <s v="games/mobile games"/>
    <m/>
    <e v="#DIV/0!"/>
    <x v="6"/>
    <s v="mobile games"/>
    <x v="1141"/>
    <x v="1141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e v="#DIV/0!"/>
    <x v="6"/>
    <s v="mobile games"/>
    <x v="1142"/>
    <x v="1142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3"/>
    <x v="1143"/>
  </r>
  <r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e v="#DIV/0!"/>
    <x v="7"/>
    <s v="food trucks"/>
    <x v="1144"/>
    <x v="1144"/>
  </r>
  <r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5"/>
    <x v="1145"/>
  </r>
  <r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7"/>
    <x v="7"/>
    <s v="food trucks"/>
    <x v="1146"/>
    <x v="1146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e v="#DIV/0!"/>
    <x v="7"/>
    <s v="food trucks"/>
    <x v="1147"/>
    <x v="1147"/>
  </r>
  <r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"/>
    <x v="7"/>
    <s v="food trucks"/>
    <x v="1148"/>
    <x v="1148"/>
  </r>
  <r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9"/>
    <x v="1149"/>
  </r>
  <r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50"/>
    <x v="1150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e v="#DIV/0!"/>
    <x v="7"/>
    <s v="food trucks"/>
    <x v="1151"/>
    <x v="1151"/>
  </r>
  <r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"/>
    <x v="7"/>
    <s v="food trucks"/>
    <x v="1152"/>
    <x v="1152"/>
  </r>
  <r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3"/>
    <x v="1153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"/>
    <x v="7"/>
    <s v="food trucks"/>
    <x v="1154"/>
    <x v="1154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5"/>
    <x v="1155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e v="#DIV/0!"/>
    <x v="7"/>
    <s v="food trucks"/>
    <x v="1156"/>
    <x v="1156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"/>
    <x v="7"/>
    <s v="food trucks"/>
    <x v="1157"/>
    <x v="1157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7"/>
    <x v="7"/>
    <s v="food trucks"/>
    <x v="1158"/>
    <x v="1158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e v="#DIV/0!"/>
    <x v="7"/>
    <s v="food trucks"/>
    <x v="1159"/>
    <x v="1159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9"/>
    <x v="7"/>
    <s v="food trucks"/>
    <x v="1160"/>
    <x v="1160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e v="#DIV/0!"/>
    <x v="7"/>
    <s v="food trucks"/>
    <x v="1161"/>
    <x v="1161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2"/>
    <x v="1162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e v="#DIV/0!"/>
    <x v="7"/>
    <s v="food trucks"/>
    <x v="1163"/>
    <x v="1163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e v="#DIV/0!"/>
    <x v="7"/>
    <s v="food trucks"/>
    <x v="1164"/>
    <x v="1164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5"/>
    <x v="1165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x v="7"/>
    <s v="food trucks"/>
    <x v="1166"/>
    <x v="1166"/>
  </r>
  <r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9"/>
    <x v="7"/>
    <s v="food trucks"/>
    <x v="1167"/>
    <x v="1167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8"/>
    <x v="1168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7"/>
    <x v="7"/>
    <s v="food trucks"/>
    <x v="1169"/>
    <x v="1169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70"/>
    <x v="1170"/>
  </r>
  <r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1"/>
    <x v="1171"/>
  </r>
  <r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e v="#DIV/0!"/>
    <x v="7"/>
    <s v="food trucks"/>
    <x v="1172"/>
    <x v="1172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3"/>
    <x v="1173"/>
  </r>
  <r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"/>
    <x v="7"/>
    <s v="food trucks"/>
    <x v="1174"/>
    <x v="1174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5"/>
    <x v="1175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6"/>
    <x v="1176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e v="#DIV/0!"/>
    <x v="7"/>
    <s v="food trucks"/>
    <x v="1177"/>
    <x v="1177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8"/>
    <x v="1178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9"/>
    <x v="1179"/>
  </r>
  <r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x v="7"/>
    <s v="food trucks"/>
    <x v="1180"/>
    <x v="1180"/>
  </r>
  <r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"/>
    <x v="7"/>
    <s v="food trucks"/>
    <x v="1181"/>
    <x v="1181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2"/>
    <x v="1182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"/>
    <x v="7"/>
    <s v="food trucks"/>
    <x v="1183"/>
    <x v="1183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n v="61.56"/>
    <x v="8"/>
    <s v="photobooks"/>
    <x v="1184"/>
    <x v="1184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n v="118.74"/>
    <x v="8"/>
    <s v="photobooks"/>
    <x v="1185"/>
    <x v="1185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"/>
    <x v="8"/>
    <s v="photobooks"/>
    <x v="1186"/>
    <x v="1186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6"/>
    <x v="8"/>
    <s v="photobooks"/>
    <x v="1187"/>
    <x v="1187"/>
  </r>
  <r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8"/>
    <x v="8"/>
    <s v="photobooks"/>
    <x v="1188"/>
    <x v="1188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"/>
    <x v="8"/>
    <s v="photobooks"/>
    <x v="1189"/>
    <x v="1189"/>
  </r>
  <r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"/>
    <x v="8"/>
    <s v="photobooks"/>
    <x v="1190"/>
    <x v="1190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"/>
    <x v="8"/>
    <s v="photobooks"/>
    <x v="1191"/>
    <x v="1191"/>
  </r>
  <r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29999999999998"/>
    <x v="8"/>
    <s v="photobooks"/>
    <x v="1192"/>
    <x v="1192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n v="79.97"/>
    <x v="8"/>
    <s v="photobooks"/>
    <x v="1193"/>
    <x v="1193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n v="56.41"/>
    <x v="8"/>
    <s v="photobooks"/>
    <x v="1194"/>
    <x v="1194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n v="79.41"/>
    <x v="8"/>
    <s v="photobooks"/>
    <x v="1195"/>
    <x v="1195"/>
  </r>
  <r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n v="76.44"/>
    <x v="8"/>
    <s v="photobooks"/>
    <x v="1196"/>
    <x v="1196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n v="121"/>
    <x v="8"/>
    <s v="photobooks"/>
    <x v="1197"/>
    <x v="1197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2"/>
    <x v="8"/>
    <s v="photobooks"/>
    <x v="1198"/>
    <x v="1198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000000000003"/>
    <x v="8"/>
    <s v="photobooks"/>
    <x v="1199"/>
    <x v="1199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"/>
    <x v="8"/>
    <s v="photobooks"/>
    <x v="1200"/>
    <x v="1200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"/>
    <x v="8"/>
    <s v="photobooks"/>
    <x v="1201"/>
    <x v="1201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n v="183.8"/>
    <x v="8"/>
    <s v="photobooks"/>
    <x v="1202"/>
    <x v="1202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n v="165.35"/>
    <x v="8"/>
    <s v="photobooks"/>
    <x v="1203"/>
    <x v="1203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n v="234.79"/>
    <x v="8"/>
    <s v="photobooks"/>
    <x v="1204"/>
    <x v="1204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n v="211.48"/>
    <x v="8"/>
    <s v="photobooks"/>
    <x v="1205"/>
    <x v="1205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0000000000003"/>
    <x v="8"/>
    <s v="photobooks"/>
    <x v="1206"/>
    <x v="1206"/>
  </r>
  <r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n v="123.38"/>
    <x v="8"/>
    <s v="photobooks"/>
    <x v="1207"/>
    <x v="1207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n v="207.07"/>
    <x v="8"/>
    <s v="photobooks"/>
    <x v="1208"/>
    <x v="1208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"/>
    <x v="8"/>
    <s v="photobooks"/>
    <x v="1209"/>
    <x v="1209"/>
  </r>
  <r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n v="493.82"/>
    <x v="8"/>
    <s v="photobooks"/>
    <x v="1210"/>
    <x v="1210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8"/>
    <s v="photobooks"/>
    <x v="1211"/>
    <x v="1211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9999999999997"/>
    <x v="8"/>
    <s v="photobooks"/>
    <x v="1212"/>
    <x v="1212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3"/>
    <x v="8"/>
    <s v="photobooks"/>
    <x v="1213"/>
    <x v="1213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8"/>
    <s v="photobooks"/>
    <x v="1214"/>
    <x v="1214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n v="71.59"/>
    <x v="8"/>
    <s v="photobooks"/>
    <x v="1215"/>
    <x v="1215"/>
  </r>
  <r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n v="91.88"/>
    <x v="8"/>
    <s v="photobooks"/>
    <x v="1216"/>
    <x v="1216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n v="148.57"/>
    <x v="8"/>
    <s v="photobooks"/>
    <x v="1217"/>
    <x v="1217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n v="174.21"/>
    <x v="8"/>
    <s v="photobooks"/>
    <x v="1218"/>
    <x v="1218"/>
  </r>
  <r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n v="102.86"/>
    <x v="8"/>
    <s v="photobooks"/>
    <x v="1219"/>
    <x v="1219"/>
  </r>
  <r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n v="111.18"/>
    <x v="8"/>
    <s v="photobooks"/>
    <x v="1220"/>
    <x v="1220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8"/>
    <x v="8"/>
    <s v="photobooks"/>
    <x v="1221"/>
    <x v="1221"/>
  </r>
  <r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7"/>
    <x v="8"/>
    <s v="photobooks"/>
    <x v="1222"/>
    <x v="1222"/>
  </r>
  <r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n v="116.21"/>
    <x v="8"/>
    <s v="photobooks"/>
    <x v="1223"/>
    <x v="1223"/>
  </r>
  <r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x v="4"/>
    <s v="world music"/>
    <x v="1224"/>
    <x v="1224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5"/>
    <x v="1225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x v="4"/>
    <s v="world music"/>
    <x v="1226"/>
    <x v="1226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e v="#DIV/0!"/>
    <x v="4"/>
    <s v="world music"/>
    <x v="1227"/>
    <x v="1227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x v="4"/>
    <s v="world music"/>
    <x v="1228"/>
    <x v="1228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9"/>
    <x v="1229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e v="#DIV/0!"/>
    <x v="4"/>
    <s v="world music"/>
    <x v="1230"/>
    <x v="1230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e v="#DIV/0!"/>
    <x v="4"/>
    <s v="world music"/>
    <x v="1231"/>
    <x v="1231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2"/>
    <x v="1232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x v="4"/>
    <s v="world music"/>
    <x v="1233"/>
    <x v="1233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e v="#DIV/0!"/>
    <x v="4"/>
    <s v="world music"/>
    <x v="1234"/>
    <x v="1234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5"/>
    <x v="1235"/>
  </r>
  <r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e v="#DIV/0!"/>
    <x v="4"/>
    <s v="world music"/>
    <x v="1236"/>
    <x v="1236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e v="#DIV/0!"/>
    <x v="4"/>
    <s v="world music"/>
    <x v="1237"/>
    <x v="1237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x v="4"/>
    <s v="world music"/>
    <x v="1238"/>
    <x v="1238"/>
  </r>
  <r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e v="#DIV/0!"/>
    <x v="4"/>
    <s v="world music"/>
    <x v="1239"/>
    <x v="1239"/>
  </r>
  <r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x v="4"/>
    <s v="world music"/>
    <x v="1240"/>
    <x v="1240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x v="4"/>
    <s v="world music"/>
    <x v="1241"/>
    <x v="1241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2"/>
    <x v="1242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3"/>
    <x v="1243"/>
  </r>
  <r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"/>
    <x v="4"/>
    <s v="rock"/>
    <x v="1244"/>
    <x v="1244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"/>
    <x v="4"/>
    <s v="rock"/>
    <x v="1245"/>
    <x v="1245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"/>
    <x v="4"/>
    <s v="rock"/>
    <x v="1246"/>
    <x v="1246"/>
  </r>
  <r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4"/>
    <s v="rock"/>
    <x v="1247"/>
    <x v="1247"/>
  </r>
  <r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"/>
    <x v="4"/>
    <s v="rock"/>
    <x v="1248"/>
    <x v="1248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7"/>
    <x v="4"/>
    <s v="rock"/>
    <x v="1249"/>
    <x v="1249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n v="118.2"/>
    <x v="4"/>
    <s v="rock"/>
    <x v="1250"/>
    <x v="1250"/>
  </r>
  <r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"/>
    <x v="4"/>
    <s v="rock"/>
    <x v="1251"/>
    <x v="1251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"/>
    <x v="4"/>
    <s v="rock"/>
    <x v="1252"/>
    <x v="1252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n v="42.73"/>
    <x v="4"/>
    <s v="rock"/>
    <x v="1253"/>
    <x v="1253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n v="94.49"/>
    <x v="4"/>
    <s v="rock"/>
    <x v="1254"/>
    <x v="1254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7"/>
    <x v="4"/>
    <s v="rock"/>
    <x v="1255"/>
    <x v="1255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n v="98.03"/>
    <x v="4"/>
    <s v="rock"/>
    <x v="1256"/>
    <x v="1256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n v="92.1"/>
    <x v="4"/>
    <s v="rock"/>
    <x v="1257"/>
    <x v="1257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n v="38.18"/>
    <x v="4"/>
    <s v="rock"/>
    <x v="1258"/>
    <x v="1258"/>
  </r>
  <r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5"/>
    <x v="4"/>
    <s v="rock"/>
    <x v="1259"/>
    <x v="1259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9"/>
    <x v="4"/>
    <s v="rock"/>
    <x v="1260"/>
    <x v="1260"/>
  </r>
  <r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"/>
    <x v="4"/>
    <s v="rock"/>
    <x v="1261"/>
    <x v="1261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4"/>
    <x v="4"/>
    <s v="rock"/>
    <x v="1262"/>
    <x v="1262"/>
  </r>
  <r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4"/>
    <x v="4"/>
    <s v="rock"/>
    <x v="1263"/>
    <x v="1263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"/>
    <x v="4"/>
    <s v="rock"/>
    <x v="1264"/>
    <x v="1264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"/>
    <x v="4"/>
    <s v="rock"/>
    <x v="1265"/>
    <x v="1265"/>
  </r>
  <r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4"/>
    <s v="rock"/>
    <x v="1266"/>
    <x v="1266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n v="140.86000000000001"/>
    <x v="4"/>
    <s v="rock"/>
    <x v="1267"/>
    <x v="1267"/>
  </r>
  <r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n v="76.92"/>
    <x v="4"/>
    <s v="rock"/>
    <x v="1268"/>
    <x v="1268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n v="99.16"/>
    <x v="4"/>
    <s v="rock"/>
    <x v="1269"/>
    <x v="1269"/>
  </r>
  <r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"/>
    <x v="4"/>
    <s v="rock"/>
    <x v="1270"/>
    <x v="1270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"/>
    <x v="4"/>
    <s v="rock"/>
    <x v="1271"/>
    <x v="1271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9"/>
    <x v="4"/>
    <s v="rock"/>
    <x v="1272"/>
    <x v="1272"/>
  </r>
  <r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7"/>
    <x v="4"/>
    <s v="rock"/>
    <x v="1273"/>
    <x v="1273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n v="82.96"/>
    <x v="4"/>
    <s v="rock"/>
    <x v="1274"/>
    <x v="1274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n v="62.52"/>
    <x v="4"/>
    <s v="rock"/>
    <x v="1275"/>
    <x v="1275"/>
  </r>
  <r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7"/>
    <x v="4"/>
    <s v="rock"/>
    <x v="1276"/>
    <x v="1276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n v="38.54"/>
    <x v="4"/>
    <s v="rock"/>
    <x v="1277"/>
    <x v="1277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1"/>
    <x v="4"/>
    <s v="rock"/>
    <x v="1278"/>
    <x v="1278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n v="73.36"/>
    <x v="4"/>
    <s v="rock"/>
    <x v="1279"/>
    <x v="1279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n v="127.98"/>
    <x v="4"/>
    <s v="rock"/>
    <x v="1280"/>
    <x v="1280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3"/>
    <x v="4"/>
    <s v="rock"/>
    <x v="1281"/>
    <x v="1281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n v="67.67"/>
    <x v="4"/>
    <s v="rock"/>
    <x v="1282"/>
    <x v="1282"/>
  </r>
  <r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"/>
    <x v="4"/>
    <s v="rock"/>
    <x v="1283"/>
    <x v="1283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"/>
    <x v="1"/>
    <s v="plays"/>
    <x v="1284"/>
    <x v="1284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70000000000003"/>
    <x v="1"/>
    <s v="plays"/>
    <x v="1285"/>
    <x v="1285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1"/>
    <s v="plays"/>
    <x v="1286"/>
    <x v="1286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1"/>
    <s v="plays"/>
    <x v="1287"/>
    <x v="1287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7"/>
    <x v="1"/>
    <s v="plays"/>
    <x v="1288"/>
    <x v="1288"/>
  </r>
  <r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8"/>
    <x v="1"/>
    <s v="plays"/>
    <x v="1289"/>
    <x v="1289"/>
  </r>
  <r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9"/>
    <x v="1"/>
    <s v="plays"/>
    <x v="1290"/>
    <x v="1290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"/>
    <x v="1"/>
    <s v="plays"/>
    <x v="1291"/>
    <x v="1291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"/>
    <x v="1"/>
    <s v="plays"/>
    <x v="1292"/>
    <x v="1292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n v="127.79"/>
    <x v="1"/>
    <s v="plays"/>
    <x v="1293"/>
    <x v="1293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3"/>
    <x v="1"/>
    <s v="plays"/>
    <x v="1294"/>
    <x v="1294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3"/>
    <x v="1"/>
    <s v="plays"/>
    <x v="1295"/>
    <x v="1295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"/>
    <x v="1"/>
    <s v="plays"/>
    <x v="1296"/>
    <x v="1296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n v="92.04"/>
    <x v="1"/>
    <s v="plays"/>
    <x v="1297"/>
    <x v="1297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"/>
    <x v="1"/>
    <s v="plays"/>
    <x v="1298"/>
    <x v="1298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3"/>
    <x v="1"/>
    <s v="plays"/>
    <x v="1299"/>
    <x v="1299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x v="1"/>
    <s v="plays"/>
    <x v="1300"/>
    <x v="1300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"/>
    <x v="1"/>
    <s v="plays"/>
    <x v="1301"/>
    <x v="1301"/>
  </r>
  <r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x v="1"/>
    <s v="plays"/>
    <x v="1302"/>
    <x v="1302"/>
  </r>
  <r>
    <s v="Groundbreaking queer theatre."/>
    <n v="3500"/>
    <n v="4559.13"/>
    <x v="0"/>
    <s v="GB"/>
    <s v="GBP"/>
    <n v="1469962800"/>
    <n v="1468578920"/>
    <b v="0"/>
    <n v="108"/>
    <b v="1"/>
    <s v="theater/plays"/>
    <m/>
    <n v="42.21"/>
    <x v="1"/>
    <s v="plays"/>
    <x v="1303"/>
    <x v="1303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"/>
    <x v="2"/>
    <s v="wearables"/>
    <x v="1304"/>
    <x v="1304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x v="2"/>
    <s v="wearables"/>
    <x v="1305"/>
    <x v="1305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"/>
    <x v="2"/>
    <s v="wearables"/>
    <x v="1306"/>
    <x v="1306"/>
  </r>
  <r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x v="2"/>
    <s v="wearables"/>
    <x v="1307"/>
    <x v="1307"/>
  </r>
  <r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x v="2"/>
    <s v="wearables"/>
    <x v="1308"/>
    <x v="1308"/>
  </r>
  <r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"/>
    <x v="2"/>
    <s v="wearables"/>
    <x v="1309"/>
    <x v="1309"/>
  </r>
  <r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x v="2"/>
    <s v="wearables"/>
    <x v="1310"/>
    <x v="1310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x v="1311"/>
    <x v="1311"/>
  </r>
  <r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2"/>
    <x v="1312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2"/>
    <x v="2"/>
    <s v="wearables"/>
    <x v="1313"/>
    <x v="1313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x v="2"/>
    <s v="wearables"/>
    <x v="1314"/>
    <x v="1314"/>
  </r>
  <r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99999999999"/>
    <x v="2"/>
    <s v="wearables"/>
    <x v="1315"/>
    <x v="1315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6"/>
    <x v="1316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x v="2"/>
    <s v="wearables"/>
    <x v="1317"/>
    <x v="1317"/>
  </r>
  <r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x v="2"/>
    <s v="wearables"/>
    <x v="1318"/>
    <x v="1318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x v="2"/>
    <s v="wearables"/>
    <x v="1319"/>
    <x v="1319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x v="2"/>
    <s v="wearables"/>
    <x v="1320"/>
    <x v="1320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x v="2"/>
    <s v="wearables"/>
    <x v="1321"/>
    <x v="1321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2"/>
    <x v="1322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x v="2"/>
    <s v="wearables"/>
    <x v="1323"/>
    <x v="1323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x v="2"/>
    <s v="wearables"/>
    <x v="1324"/>
    <x v="1324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5"/>
    <x v="1325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x v="2"/>
    <s v="wearables"/>
    <x v="1326"/>
    <x v="1326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x v="2"/>
    <s v="wearables"/>
    <x v="1327"/>
    <x v="1327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x v="2"/>
    <s v="wearables"/>
    <x v="1328"/>
    <x v="1328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x v="2"/>
    <s v="wearables"/>
    <x v="1329"/>
    <x v="1329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30"/>
    <x v="1330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1"/>
    <x v="1331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e v="#DIV/0!"/>
    <x v="2"/>
    <s v="wearables"/>
    <x v="1332"/>
    <x v="1332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e v="#DIV/0!"/>
    <x v="2"/>
    <s v="wearables"/>
    <x v="1333"/>
    <x v="1333"/>
  </r>
  <r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"/>
    <x v="2"/>
    <s v="wearables"/>
    <x v="1334"/>
    <x v="1334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5"/>
    <x v="1335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3"/>
    <x v="2"/>
    <s v="wearables"/>
    <x v="1336"/>
    <x v="1336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"/>
    <x v="2"/>
    <s v="wearables"/>
    <x v="1337"/>
    <x v="1337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x v="2"/>
    <s v="wearables"/>
    <x v="1338"/>
    <x v="1338"/>
  </r>
  <r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x v="2"/>
    <s v="wearables"/>
    <x v="1339"/>
    <x v="1339"/>
  </r>
  <r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e v="#DIV/0!"/>
    <x v="2"/>
    <s v="wearables"/>
    <x v="1340"/>
    <x v="1340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"/>
    <x v="2"/>
    <s v="wearables"/>
    <x v="1341"/>
    <x v="1341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2"/>
    <x v="1342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6000000000001"/>
    <x v="2"/>
    <s v="wearables"/>
    <x v="1343"/>
    <x v="1343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"/>
    <x v="3"/>
    <s v="nonfiction"/>
    <x v="1344"/>
    <x v="1344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"/>
    <x v="3"/>
    <s v="nonfiction"/>
    <x v="1345"/>
    <x v="1345"/>
  </r>
  <r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5"/>
    <x v="3"/>
    <s v="nonfiction"/>
    <x v="1346"/>
    <x v="1346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2"/>
    <x v="3"/>
    <s v="nonfiction"/>
    <x v="1347"/>
    <x v="1347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"/>
    <x v="3"/>
    <s v="nonfiction"/>
    <x v="1348"/>
    <x v="1348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"/>
    <x v="3"/>
    <s v="nonfiction"/>
    <x v="1349"/>
    <x v="1349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7"/>
    <x v="3"/>
    <s v="nonfiction"/>
    <x v="1350"/>
    <x v="1350"/>
  </r>
  <r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n v="168.78"/>
    <x v="3"/>
    <s v="nonfiction"/>
    <x v="1351"/>
    <x v="1351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n v="59.97"/>
    <x v="3"/>
    <s v="nonfiction"/>
    <x v="1352"/>
    <x v="1352"/>
  </r>
  <r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1"/>
    <x v="3"/>
    <s v="nonfiction"/>
    <x v="1353"/>
    <x v="1353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"/>
    <x v="3"/>
    <s v="nonfiction"/>
    <x v="1354"/>
    <x v="1354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5"/>
    <x v="3"/>
    <s v="nonfiction"/>
    <x v="1355"/>
    <x v="1355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"/>
    <x v="3"/>
    <s v="nonfiction"/>
    <x v="1356"/>
    <x v="1356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49999999999997"/>
    <x v="3"/>
    <s v="nonfiction"/>
    <x v="1357"/>
    <x v="1357"/>
  </r>
  <r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7"/>
    <x v="3"/>
    <s v="nonfiction"/>
    <x v="1358"/>
    <x v="1358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"/>
    <x v="3"/>
    <s v="nonfiction"/>
    <x v="1359"/>
    <x v="1359"/>
  </r>
  <r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"/>
    <x v="3"/>
    <s v="nonfiction"/>
    <x v="1360"/>
    <x v="1360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"/>
    <x v="3"/>
    <s v="nonfiction"/>
    <x v="1361"/>
    <x v="1361"/>
  </r>
  <r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3"/>
    <s v="nonfiction"/>
    <x v="1362"/>
    <x v="1362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3"/>
    <s v="nonfiction"/>
    <x v="1363"/>
    <x v="1363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n v="346.04"/>
    <x v="4"/>
    <s v="rock"/>
    <x v="1364"/>
    <x v="1364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999999999995"/>
    <x v="4"/>
    <s v="rock"/>
    <x v="1365"/>
    <x v="1365"/>
  </r>
  <r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40000000000006"/>
    <x v="4"/>
    <s v="rock"/>
    <x v="1366"/>
    <x v="1366"/>
  </r>
  <r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8"/>
    <x v="4"/>
    <s v="rock"/>
    <x v="1367"/>
    <x v="1367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"/>
    <x v="4"/>
    <s v="rock"/>
    <x v="1368"/>
    <x v="1368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n v="83.97"/>
    <x v="4"/>
    <s v="rock"/>
    <x v="1369"/>
    <x v="1369"/>
  </r>
  <r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4"/>
    <s v="rock"/>
    <x v="1370"/>
    <x v="1370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"/>
    <x v="4"/>
    <s v="rock"/>
    <x v="1371"/>
    <x v="1371"/>
  </r>
  <r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4"/>
    <s v="rock"/>
    <x v="1372"/>
    <x v="1372"/>
  </r>
  <r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"/>
    <x v="4"/>
    <s v="rock"/>
    <x v="1373"/>
    <x v="1373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"/>
    <x v="4"/>
    <s v="rock"/>
    <x v="1374"/>
    <x v="1374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"/>
    <x v="4"/>
    <s v="rock"/>
    <x v="1375"/>
    <x v="1375"/>
  </r>
  <r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1"/>
    <x v="4"/>
    <s v="rock"/>
    <x v="1376"/>
    <x v="1376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1"/>
    <x v="4"/>
    <s v="rock"/>
    <x v="1377"/>
    <x v="1377"/>
  </r>
  <r>
    <s v="A psychedelic post rock masterpiece!"/>
    <n v="2000"/>
    <n v="4067"/>
    <x v="0"/>
    <s v="GB"/>
    <s v="GBP"/>
    <n v="1470075210"/>
    <n v="1468779210"/>
    <b v="0"/>
    <n v="133"/>
    <b v="1"/>
    <s v="music/rock"/>
    <m/>
    <n v="30.58"/>
    <x v="4"/>
    <s v="rock"/>
    <x v="1378"/>
    <x v="1378"/>
  </r>
  <r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1"/>
    <x v="4"/>
    <s v="rock"/>
    <x v="1379"/>
    <x v="1379"/>
  </r>
  <r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4"/>
    <s v="rock"/>
    <x v="1380"/>
    <x v="1380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6"/>
    <x v="4"/>
    <s v="rock"/>
    <x v="1381"/>
    <x v="1381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"/>
    <x v="4"/>
    <s v="rock"/>
    <x v="1382"/>
    <x v="1382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5"/>
    <x v="4"/>
    <s v="rock"/>
    <x v="1383"/>
    <x v="1383"/>
  </r>
  <r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4"/>
    <x v="4"/>
    <s v="rock"/>
    <x v="1384"/>
    <x v="1384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"/>
    <x v="4"/>
    <s v="rock"/>
    <x v="1385"/>
    <x v="1385"/>
  </r>
  <r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4"/>
    <s v="rock"/>
    <x v="1386"/>
    <x v="1386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"/>
    <x v="4"/>
    <s v="rock"/>
    <x v="1387"/>
    <x v="1387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"/>
    <x v="4"/>
    <s v="rock"/>
    <x v="1388"/>
    <x v="1388"/>
  </r>
  <r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"/>
    <x v="4"/>
    <s v="rock"/>
    <x v="1389"/>
    <x v="1389"/>
  </r>
  <r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9"/>
    <x v="4"/>
    <s v="rock"/>
    <x v="1390"/>
    <x v="1390"/>
  </r>
  <r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"/>
    <x v="4"/>
    <s v="rock"/>
    <x v="1391"/>
    <x v="1391"/>
  </r>
  <r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2"/>
    <x v="4"/>
    <s v="rock"/>
    <x v="1392"/>
    <x v="1392"/>
  </r>
  <r>
    <s v="Rock n' Roll tales of our times"/>
    <n v="10000"/>
    <n v="10235"/>
    <x v="0"/>
    <s v="US"/>
    <s v="USD"/>
    <n v="1470068523"/>
    <n v="1467476523"/>
    <b v="0"/>
    <n v="52"/>
    <b v="1"/>
    <s v="music/rock"/>
    <m/>
    <n v="196.83"/>
    <x v="4"/>
    <s v="rock"/>
    <x v="1393"/>
    <x v="1393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"/>
    <x v="4"/>
    <s v="rock"/>
    <x v="1394"/>
    <x v="1394"/>
  </r>
  <r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6"/>
    <x v="4"/>
    <s v="rock"/>
    <x v="1395"/>
    <x v="1395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"/>
    <x v="4"/>
    <s v="rock"/>
    <x v="1396"/>
    <x v="1396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6"/>
    <x v="4"/>
    <s v="rock"/>
    <x v="1397"/>
    <x v="1397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5"/>
    <x v="4"/>
    <s v="rock"/>
    <x v="1398"/>
    <x v="1398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"/>
    <x v="4"/>
    <s v="rock"/>
    <x v="1399"/>
    <x v="1399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9999999999998"/>
    <x v="4"/>
    <s v="rock"/>
    <x v="1400"/>
    <x v="1400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n v="51.72"/>
    <x v="4"/>
    <s v="rock"/>
    <x v="1401"/>
    <x v="1401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"/>
    <x v="4"/>
    <s v="rock"/>
    <x v="1402"/>
    <x v="1402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7"/>
    <x v="4"/>
    <s v="rock"/>
    <x v="1403"/>
    <x v="1403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4"/>
    <x v="1404"/>
  </r>
  <r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8"/>
    <x v="3"/>
    <s v="translations"/>
    <x v="1405"/>
    <x v="1405"/>
  </r>
  <r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6"/>
    <x v="1406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7"/>
    <x v="1407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8"/>
    <x v="1408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e v="#DIV/0!"/>
    <x v="3"/>
    <s v="translations"/>
    <x v="1409"/>
    <x v="1409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10"/>
    <x v="1410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"/>
    <x v="3"/>
    <s v="translations"/>
    <x v="1411"/>
    <x v="1411"/>
  </r>
  <r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2"/>
    <x v="3"/>
    <s v="translations"/>
    <x v="1412"/>
    <x v="1412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3"/>
    <x v="1413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4"/>
    <x v="1414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9"/>
    <x v="3"/>
    <s v="translations"/>
    <x v="1415"/>
    <x v="1415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e v="#DIV/0!"/>
    <x v="3"/>
    <s v="translations"/>
    <x v="1416"/>
    <x v="1416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7"/>
    <x v="1417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8"/>
    <x v="1418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9"/>
    <x v="1419"/>
  </r>
  <r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20"/>
    <x v="1420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1"/>
    <x v="1421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2"/>
    <x v="1422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3"/>
    <x v="1423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"/>
    <x v="3"/>
    <s v="translations"/>
    <x v="1424"/>
    <x v="1424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e v="#DIV/0!"/>
    <x v="3"/>
    <s v="translations"/>
    <x v="1425"/>
    <x v="1425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e v="#DIV/0!"/>
    <x v="3"/>
    <s v="translations"/>
    <x v="1426"/>
    <x v="1426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7"/>
    <x v="1427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8"/>
    <x v="1428"/>
  </r>
  <r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e v="#DIV/0!"/>
    <x v="3"/>
    <s v="translations"/>
    <x v="1429"/>
    <x v="1429"/>
  </r>
  <r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30"/>
    <x v="1430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x v="3"/>
    <s v="translations"/>
    <x v="1431"/>
    <x v="1431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e v="#DIV/0!"/>
    <x v="3"/>
    <s v="translations"/>
    <x v="1432"/>
    <x v="1432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3"/>
    <x v="1433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x v="3"/>
    <s v="translations"/>
    <x v="1434"/>
    <x v="1434"/>
  </r>
  <r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5"/>
    <x v="1435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6"/>
    <x v="1436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"/>
    <x v="3"/>
    <s v="translations"/>
    <x v="1437"/>
    <x v="1437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8"/>
    <x v="1438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9"/>
    <x v="1439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40"/>
    <x v="1440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x v="3"/>
    <s v="translations"/>
    <x v="1441"/>
    <x v="1441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e v="#DIV/0!"/>
    <x v="3"/>
    <s v="translations"/>
    <x v="1442"/>
    <x v="1442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e v="#DIV/0!"/>
    <x v="3"/>
    <s v="translations"/>
    <x v="1443"/>
    <x v="1443"/>
  </r>
  <r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e v="#DIV/0!"/>
    <x v="3"/>
    <s v="translations"/>
    <x v="1444"/>
    <x v="1444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e v="#DIV/0!"/>
    <x v="3"/>
    <s v="translations"/>
    <x v="1445"/>
    <x v="1445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e v="#DIV/0!"/>
    <x v="3"/>
    <s v="translations"/>
    <x v="1446"/>
    <x v="1446"/>
  </r>
  <r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7"/>
    <x v="1447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e v="#DIV/0!"/>
    <x v="3"/>
    <s v="translations"/>
    <x v="1448"/>
    <x v="1448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e v="#DIV/0!"/>
    <x v="3"/>
    <s v="translations"/>
    <x v="1449"/>
    <x v="1449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50"/>
    <x v="1450"/>
  </r>
  <r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1"/>
    <x v="1451"/>
  </r>
  <r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e v="#DIV/0!"/>
    <x v="3"/>
    <s v="translations"/>
    <x v="1452"/>
    <x v="1452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e v="#DIV/0!"/>
    <x v="3"/>
    <s v="translations"/>
    <x v="1453"/>
    <x v="1453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4"/>
    <x v="1454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5"/>
    <x v="1455"/>
  </r>
  <r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x v="3"/>
    <s v="translations"/>
    <x v="1456"/>
    <x v="1456"/>
  </r>
  <r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e v="#DIV/0!"/>
    <x v="3"/>
    <s v="translations"/>
    <x v="1457"/>
    <x v="1457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e v="#DIV/0!"/>
    <x v="3"/>
    <s v="translations"/>
    <x v="1458"/>
    <x v="1458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e v="#DIV/0!"/>
    <x v="3"/>
    <s v="translations"/>
    <x v="1459"/>
    <x v="1459"/>
  </r>
  <r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e v="#DIV/0!"/>
    <x v="3"/>
    <s v="translations"/>
    <x v="1460"/>
    <x v="1460"/>
  </r>
  <r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n v="44.67"/>
    <x v="3"/>
    <s v="radio &amp; podcasts"/>
    <x v="1461"/>
    <x v="1461"/>
  </r>
  <r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4"/>
    <x v="3"/>
    <s v="radio &amp; podcasts"/>
    <x v="1462"/>
    <x v="1462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3"/>
    <s v="radio &amp; podcasts"/>
    <x v="1463"/>
    <x v="1463"/>
  </r>
  <r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69999999999997"/>
    <x v="3"/>
    <s v="radio &amp; podcasts"/>
    <x v="1464"/>
    <x v="1464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n v="52.62"/>
    <x v="3"/>
    <s v="radio &amp; podcasts"/>
    <x v="1465"/>
    <x v="1465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n v="69.599999999999994"/>
    <x v="3"/>
    <s v="radio &amp; podcasts"/>
    <x v="1466"/>
    <x v="1466"/>
  </r>
  <r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n v="76.72"/>
    <x v="3"/>
    <s v="radio &amp; podcasts"/>
    <x v="1467"/>
    <x v="1467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"/>
    <x v="3"/>
    <s v="radio &amp; podcasts"/>
    <x v="1468"/>
    <x v="1468"/>
  </r>
  <r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n v="149.46"/>
    <x v="3"/>
    <s v="radio &amp; podcasts"/>
    <x v="1469"/>
    <x v="1469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"/>
    <x v="3"/>
    <s v="radio &amp; podcasts"/>
    <x v="1470"/>
    <x v="1470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n v="96.88"/>
    <x v="3"/>
    <s v="radio &amp; podcasts"/>
    <x v="1471"/>
    <x v="1471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n v="103.2"/>
    <x v="3"/>
    <s v="radio &amp; podcasts"/>
    <x v="1472"/>
    <x v="1472"/>
  </r>
  <r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"/>
    <x v="3"/>
    <s v="radio &amp; podcasts"/>
    <x v="1473"/>
    <x v="1473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2"/>
    <x v="3"/>
    <s v="radio &amp; podcasts"/>
    <x v="1474"/>
    <x v="1474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n v="64.17"/>
    <x v="3"/>
    <s v="radio &amp; podcasts"/>
    <x v="1475"/>
    <x v="1475"/>
  </r>
  <r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n v="43.33"/>
    <x v="3"/>
    <s v="radio &amp; podcasts"/>
    <x v="1476"/>
    <x v="1476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n v="90.5"/>
    <x v="3"/>
    <s v="radio &amp; podcasts"/>
    <x v="1477"/>
    <x v="1477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n v="29.19"/>
    <x v="3"/>
    <s v="radio &amp; podcasts"/>
    <x v="1478"/>
    <x v="1478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6"/>
    <x v="3"/>
    <s v="radio &amp; podcasts"/>
    <x v="1479"/>
    <x v="1479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n v="92.16"/>
    <x v="3"/>
    <s v="radio &amp; podcasts"/>
    <x v="1480"/>
    <x v="1480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1"/>
    <x v="1481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2"/>
    <x v="1482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3"/>
    <x v="1483"/>
  </r>
  <r>
    <s v="The mussings of an old wizard"/>
    <n v="2000"/>
    <n v="0"/>
    <x v="2"/>
    <s v="US"/>
    <s v="USD"/>
    <n v="1342882260"/>
    <n v="1337834963"/>
    <b v="0"/>
    <n v="0"/>
    <b v="0"/>
    <s v="publishing/fiction"/>
    <m/>
    <e v="#DIV/0!"/>
    <x v="3"/>
    <s v="fiction"/>
    <x v="1484"/>
    <x v="1484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5"/>
    <x v="1485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6"/>
    <x v="1486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e v="#DIV/0!"/>
    <x v="3"/>
    <s v="fiction"/>
    <x v="1487"/>
    <x v="1487"/>
  </r>
  <r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8"/>
    <x v="1488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e v="#DIV/0!"/>
    <x v="3"/>
    <s v="fiction"/>
    <x v="1489"/>
    <x v="1489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1"/>
    <x v="3"/>
    <s v="fiction"/>
    <x v="1490"/>
    <x v="1490"/>
  </r>
  <r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1"/>
    <x v="1491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2"/>
    <x v="1492"/>
  </r>
  <r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e v="#DIV/0!"/>
    <x v="3"/>
    <s v="fiction"/>
    <x v="1493"/>
    <x v="1493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0000000000003"/>
    <x v="3"/>
    <s v="fiction"/>
    <x v="1494"/>
    <x v="1494"/>
  </r>
  <r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e v="#DIV/0!"/>
    <x v="3"/>
    <s v="fiction"/>
    <x v="1495"/>
    <x v="1495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e v="#DIV/0!"/>
    <x v="3"/>
    <s v="fiction"/>
    <x v="1496"/>
    <x v="1496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7"/>
    <x v="1497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8"/>
    <x v="1498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9"/>
    <x v="1499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"/>
    <x v="3"/>
    <s v="fiction"/>
    <x v="1500"/>
    <x v="1500"/>
  </r>
  <r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n v="97.73"/>
    <x v="8"/>
    <s v="photobooks"/>
    <x v="1501"/>
    <x v="1501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n v="67.84"/>
    <x v="8"/>
    <s v="photobooks"/>
    <x v="1502"/>
    <x v="1502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"/>
    <x v="8"/>
    <s v="photobooks"/>
    <x v="1503"/>
    <x v="1503"/>
  </r>
  <r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n v="67.16"/>
    <x v="8"/>
    <s v="photobooks"/>
    <x v="1504"/>
    <x v="1504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n v="48.04"/>
    <x v="8"/>
    <s v="photobooks"/>
    <x v="1505"/>
    <x v="1505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"/>
    <x v="8"/>
    <s v="photobooks"/>
    <x v="1506"/>
    <x v="1506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0000000000007"/>
    <x v="8"/>
    <s v="photobooks"/>
    <x v="1507"/>
    <x v="1507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n v="97.11"/>
    <x v="8"/>
    <s v="photobooks"/>
    <x v="1508"/>
    <x v="1508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n v="110.39"/>
    <x v="8"/>
    <s v="photobooks"/>
    <x v="1509"/>
    <x v="1509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n v="39.92"/>
    <x v="8"/>
    <s v="photobooks"/>
    <x v="1510"/>
    <x v="1510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n v="75.98"/>
    <x v="8"/>
    <s v="photobooks"/>
    <x v="1511"/>
    <x v="1511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n v="58.38"/>
    <x v="8"/>
    <s v="photobooks"/>
    <x v="1512"/>
    <x v="1512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n v="55.82"/>
    <x v="8"/>
    <s v="photobooks"/>
    <x v="1513"/>
    <x v="1513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n v="151.24"/>
    <x v="8"/>
    <s v="photobooks"/>
    <x v="1514"/>
    <x v="1514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n v="849.67"/>
    <x v="8"/>
    <s v="photobooks"/>
    <x v="1515"/>
    <x v="1515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n v="159.24"/>
    <x v="8"/>
    <s v="photobooks"/>
    <x v="1516"/>
    <x v="1516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n v="39.51"/>
    <x v="8"/>
    <s v="photobooks"/>
    <x v="1517"/>
    <x v="1517"/>
  </r>
  <r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n v="130.53"/>
    <x v="8"/>
    <s v="photobooks"/>
    <x v="1518"/>
    <x v="1518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6"/>
    <x v="8"/>
    <s v="photobooks"/>
    <x v="1519"/>
    <x v="1519"/>
  </r>
  <r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n v="111.53"/>
    <x v="8"/>
    <s v="photobooks"/>
    <x v="1520"/>
    <x v="1520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n v="170.45"/>
    <x v="8"/>
    <s v="photobooks"/>
    <x v="1521"/>
    <x v="1521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n v="133.74"/>
    <x v="8"/>
    <s v="photobooks"/>
    <x v="1522"/>
    <x v="1522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n v="95.83"/>
    <x v="8"/>
    <s v="photobooks"/>
    <x v="1523"/>
    <x v="1523"/>
  </r>
  <r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9"/>
    <x v="8"/>
    <s v="photobooks"/>
    <x v="1524"/>
    <x v="1524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2"/>
    <x v="8"/>
    <s v="photobooks"/>
    <x v="1525"/>
    <x v="1525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n v="98.84"/>
    <x v="8"/>
    <s v="photobooks"/>
    <x v="1526"/>
    <x v="1526"/>
  </r>
  <r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"/>
    <x v="8"/>
    <s v="photobooks"/>
    <x v="1527"/>
    <x v="1527"/>
  </r>
  <r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"/>
    <x v="8"/>
    <s v="photobooks"/>
    <x v="1528"/>
    <x v="1528"/>
  </r>
  <r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n v="135.66999999999999"/>
    <x v="8"/>
    <s v="photobooks"/>
    <x v="1529"/>
    <x v="1529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n v="53.99"/>
    <x v="8"/>
    <s v="photobooks"/>
    <x v="1530"/>
    <x v="1530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"/>
    <x v="8"/>
    <s v="photobooks"/>
    <x v="1531"/>
    <x v="1531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n v="82.32"/>
    <x v="8"/>
    <s v="photobooks"/>
    <x v="1532"/>
    <x v="1532"/>
  </r>
  <r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n v="88.26"/>
    <x v="8"/>
    <s v="photobooks"/>
    <x v="1533"/>
    <x v="1533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n v="84.91"/>
    <x v="8"/>
    <s v="photobooks"/>
    <x v="1534"/>
    <x v="1534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"/>
    <x v="8"/>
    <s v="photobooks"/>
    <x v="1535"/>
    <x v="1535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n v="66.02"/>
    <x v="8"/>
    <s v="photobooks"/>
    <x v="1536"/>
    <x v="1536"/>
  </r>
  <r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n v="96.38"/>
    <x v="8"/>
    <s v="photobooks"/>
    <x v="1537"/>
    <x v="1537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6999999999999"/>
    <x v="8"/>
    <s v="photobooks"/>
    <x v="1538"/>
    <x v="1538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n v="95.76"/>
    <x v="8"/>
    <s v="photobooks"/>
    <x v="1539"/>
    <x v="1539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n v="180.41"/>
    <x v="8"/>
    <s v="photobooks"/>
    <x v="1540"/>
    <x v="1540"/>
  </r>
  <r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1"/>
    <x v="1541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2"/>
    <x v="1542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3"/>
    <x v="1543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e v="#DIV/0!"/>
    <x v="8"/>
    <s v="nature"/>
    <x v="1544"/>
    <x v="1544"/>
  </r>
  <r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5"/>
    <x v="1545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"/>
    <x v="8"/>
    <s v="nature"/>
    <x v="1546"/>
    <x v="1546"/>
  </r>
  <r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e v="#DIV/0!"/>
    <x v="8"/>
    <s v="nature"/>
    <x v="1547"/>
    <x v="1547"/>
  </r>
  <r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8"/>
    <x v="1548"/>
  </r>
  <r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"/>
    <x v="8"/>
    <s v="nature"/>
    <x v="1549"/>
    <x v="1549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3"/>
    <x v="8"/>
    <s v="nature"/>
    <x v="1550"/>
    <x v="1550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e v="#DIV/0!"/>
    <x v="8"/>
    <s v="nature"/>
    <x v="1551"/>
    <x v="1551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x v="8"/>
    <s v="nature"/>
    <x v="1552"/>
    <x v="341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e v="#DIV/0!"/>
    <x v="8"/>
    <s v="nature"/>
    <x v="1553"/>
    <x v="1552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e v="#DIV/0!"/>
    <x v="8"/>
    <s v="nature"/>
    <x v="1554"/>
    <x v="1553"/>
  </r>
  <r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e v="#DIV/0!"/>
    <x v="8"/>
    <s v="nature"/>
    <x v="1555"/>
    <x v="1554"/>
  </r>
  <r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2"/>
    <x v="8"/>
    <s v="nature"/>
    <x v="1556"/>
    <x v="1555"/>
  </r>
  <r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7"/>
    <x v="1556"/>
  </r>
  <r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7"/>
    <x v="8"/>
    <s v="nature"/>
    <x v="1558"/>
    <x v="1557"/>
  </r>
  <r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9"/>
    <x v="1558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60"/>
    <x v="1559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1"/>
    <x v="1560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e v="#DIV/0!"/>
    <x v="3"/>
    <s v="art books"/>
    <x v="1562"/>
    <x v="1561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3"/>
    <x v="1562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4"/>
    <x v="1563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5"/>
    <x v="1564"/>
  </r>
  <r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x v="3"/>
    <s v="art books"/>
    <x v="1566"/>
    <x v="1565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x v="3"/>
    <s v="art books"/>
    <x v="1567"/>
    <x v="1566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8"/>
    <x v="1567"/>
  </r>
  <r>
    <s v="to be removed"/>
    <n v="30000"/>
    <n v="0"/>
    <x v="1"/>
    <s v="US"/>
    <s v="USD"/>
    <n v="1369498714"/>
    <n v="1366906714"/>
    <b v="0"/>
    <n v="0"/>
    <b v="0"/>
    <s v="publishing/art books"/>
    <m/>
    <e v="#DIV/0!"/>
    <x v="3"/>
    <s v="art books"/>
    <x v="1569"/>
    <x v="1568"/>
  </r>
  <r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x v="3"/>
    <s v="art books"/>
    <x v="1570"/>
    <x v="1569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1"/>
    <x v="1570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x v="3"/>
    <s v="art books"/>
    <x v="1572"/>
    <x v="1571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x v="3"/>
    <s v="art books"/>
    <x v="1573"/>
    <x v="1572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x v="3"/>
    <s v="art books"/>
    <x v="1574"/>
    <x v="1573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x v="3"/>
    <s v="art books"/>
    <x v="1575"/>
    <x v="1574"/>
  </r>
  <r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6"/>
    <x v="1575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7"/>
    <x v="1576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8"/>
    <x v="1577"/>
  </r>
  <r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9"/>
    <x v="1578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e v="#DIV/0!"/>
    <x v="3"/>
    <s v="art books"/>
    <x v="1580"/>
    <x v="1579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1"/>
    <x v="1580"/>
  </r>
  <r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2"/>
    <x v="1581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3"/>
    <x v="1582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e v="#DIV/0!"/>
    <x v="8"/>
    <s v="places"/>
    <x v="1584"/>
    <x v="1583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999999999999"/>
    <x v="8"/>
    <s v="places"/>
    <x v="1585"/>
    <x v="1584"/>
  </r>
  <r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e v="#DIV/0!"/>
    <x v="8"/>
    <s v="places"/>
    <x v="1586"/>
    <x v="1585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7"/>
    <x v="1586"/>
  </r>
  <r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e v="#DIV/0!"/>
    <x v="8"/>
    <s v="places"/>
    <x v="1588"/>
    <x v="1587"/>
  </r>
  <r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e v="#DIV/0!"/>
    <x v="8"/>
    <s v="places"/>
    <x v="1589"/>
    <x v="1588"/>
  </r>
  <r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90"/>
    <x v="1589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x v="8"/>
    <s v="places"/>
    <x v="1591"/>
    <x v="1590"/>
  </r>
  <r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e v="#DIV/0!"/>
    <x v="8"/>
    <s v="places"/>
    <x v="1592"/>
    <x v="1591"/>
  </r>
  <r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3"/>
    <x v="1592"/>
  </r>
  <r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4"/>
    <x v="1593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5"/>
    <x v="1594"/>
  </r>
  <r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6"/>
    <x v="1595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e v="#DIV/0!"/>
    <x v="8"/>
    <s v="places"/>
    <x v="1597"/>
    <x v="1596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8"/>
    <x v="1597"/>
  </r>
  <r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e v="#DIV/0!"/>
    <x v="8"/>
    <s v="places"/>
    <x v="1599"/>
    <x v="1598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8"/>
    <x v="8"/>
    <s v="places"/>
    <x v="1600"/>
    <x v="1599"/>
  </r>
  <r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3"/>
    <x v="4"/>
    <s v="rock"/>
    <x v="1601"/>
    <x v="1600"/>
  </r>
  <r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"/>
    <x v="4"/>
    <s v="rock"/>
    <x v="1602"/>
    <x v="1601"/>
  </r>
  <r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9"/>
    <x v="4"/>
    <s v="rock"/>
    <x v="1603"/>
    <x v="1602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"/>
    <x v="4"/>
    <s v="rock"/>
    <x v="1604"/>
    <x v="1603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1"/>
    <x v="4"/>
    <s v="rock"/>
    <x v="1605"/>
    <x v="1604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3"/>
    <x v="4"/>
    <s v="rock"/>
    <x v="1606"/>
    <x v="1605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n v="70.790000000000006"/>
    <x v="4"/>
    <s v="rock"/>
    <x v="1607"/>
    <x v="1606"/>
  </r>
  <r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3"/>
    <x v="4"/>
    <s v="rock"/>
    <x v="1608"/>
    <x v="1607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4"/>
    <s v="rock"/>
    <x v="1609"/>
    <x v="1608"/>
  </r>
  <r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"/>
    <x v="4"/>
    <s v="rock"/>
    <x v="1610"/>
    <x v="1609"/>
  </r>
  <r>
    <s v="Skelton-Luns CD/7&quot; No Big Deal."/>
    <n v="800"/>
    <n v="1001"/>
    <x v="0"/>
    <s v="US"/>
    <s v="USD"/>
    <n v="1370390432"/>
    <n v="1368576032"/>
    <b v="0"/>
    <n v="27"/>
    <b v="1"/>
    <s v="music/rock"/>
    <m/>
    <n v="37.07"/>
    <x v="4"/>
    <s v="rock"/>
    <x v="1611"/>
    <x v="1610"/>
  </r>
  <r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4"/>
    <s v="rock"/>
    <x v="1612"/>
    <x v="1611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4"/>
    <x v="4"/>
    <s v="rock"/>
    <x v="1613"/>
    <x v="1612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9"/>
    <x v="4"/>
    <s v="rock"/>
    <x v="1614"/>
    <x v="1613"/>
  </r>
  <r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"/>
    <x v="4"/>
    <s v="rock"/>
    <x v="1615"/>
    <x v="1614"/>
  </r>
  <r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7"/>
    <x v="4"/>
    <s v="rock"/>
    <x v="1616"/>
    <x v="1615"/>
  </r>
  <r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"/>
    <x v="4"/>
    <s v="rock"/>
    <x v="1617"/>
    <x v="1616"/>
  </r>
  <r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"/>
    <x v="4"/>
    <s v="rock"/>
    <x v="1618"/>
    <x v="1617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6"/>
    <x v="4"/>
    <s v="rock"/>
    <x v="1619"/>
    <x v="1618"/>
  </r>
  <r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"/>
    <x v="4"/>
    <s v="rock"/>
    <x v="1620"/>
    <x v="1619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"/>
    <x v="4"/>
    <s v="rock"/>
    <x v="1621"/>
    <x v="1620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"/>
    <x v="4"/>
    <s v="rock"/>
    <x v="1622"/>
    <x v="1621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"/>
    <x v="4"/>
    <s v="rock"/>
    <x v="1623"/>
    <x v="1622"/>
  </r>
  <r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4"/>
    <s v="rock"/>
    <x v="1624"/>
    <x v="1623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n v="112.02"/>
    <x v="4"/>
    <s v="rock"/>
    <x v="1625"/>
    <x v="1624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"/>
    <x v="4"/>
    <s v="rock"/>
    <x v="1626"/>
    <x v="1625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8"/>
    <x v="4"/>
    <s v="rock"/>
    <x v="1627"/>
    <x v="1626"/>
  </r>
  <r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8"/>
    <x v="4"/>
    <s v="rock"/>
    <x v="1628"/>
    <x v="1627"/>
  </r>
  <r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49999999999994"/>
    <x v="4"/>
    <s v="rock"/>
    <x v="1629"/>
    <x v="1628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1"/>
    <x v="4"/>
    <s v="rock"/>
    <x v="1630"/>
    <x v="1629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n v="117.23"/>
    <x v="4"/>
    <s v="rock"/>
    <x v="1631"/>
    <x v="1630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9"/>
    <x v="4"/>
    <s v="rock"/>
    <x v="1632"/>
    <x v="1631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"/>
    <x v="4"/>
    <s v="rock"/>
    <x v="1633"/>
    <x v="1632"/>
  </r>
  <r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"/>
    <x v="4"/>
    <s v="rock"/>
    <x v="1634"/>
    <x v="1633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3"/>
    <x v="4"/>
    <s v="rock"/>
    <x v="1635"/>
    <x v="1634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"/>
    <x v="4"/>
    <s v="rock"/>
    <x v="1636"/>
    <x v="1635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4"/>
    <s v="rock"/>
    <x v="1637"/>
    <x v="1636"/>
  </r>
  <r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9"/>
    <x v="4"/>
    <s v="rock"/>
    <x v="1638"/>
    <x v="1637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4"/>
    <x v="4"/>
    <s v="rock"/>
    <x v="1639"/>
    <x v="1638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7"/>
    <x v="4"/>
    <s v="rock"/>
    <x v="1640"/>
    <x v="1639"/>
  </r>
  <r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4"/>
    <s v="pop"/>
    <x v="1641"/>
    <x v="1640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6"/>
    <x v="4"/>
    <s v="pop"/>
    <x v="1642"/>
    <x v="1641"/>
  </r>
  <r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"/>
    <x v="4"/>
    <s v="pop"/>
    <x v="1643"/>
    <x v="1642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5"/>
    <x v="4"/>
    <s v="pop"/>
    <x v="1644"/>
    <x v="1643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4"/>
    <s v="pop"/>
    <x v="1645"/>
    <x v="1644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"/>
    <x v="4"/>
    <s v="pop"/>
    <x v="1646"/>
    <x v="1645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3"/>
    <x v="4"/>
    <s v="pop"/>
    <x v="1647"/>
    <x v="1646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"/>
    <x v="4"/>
    <s v="pop"/>
    <x v="1648"/>
    <x v="1647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9"/>
    <x v="4"/>
    <s v="pop"/>
    <x v="1649"/>
    <x v="1648"/>
  </r>
  <r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7"/>
    <x v="4"/>
    <s v="pop"/>
    <x v="1650"/>
    <x v="1649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4"/>
    <s v="pop"/>
    <x v="1651"/>
    <x v="1650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09999999999994"/>
    <x v="4"/>
    <s v="pop"/>
    <x v="1652"/>
    <x v="1651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"/>
    <x v="4"/>
    <s v="pop"/>
    <x v="1653"/>
    <x v="1652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"/>
    <x v="4"/>
    <s v="pop"/>
    <x v="1654"/>
    <x v="1653"/>
  </r>
  <r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5"/>
    <x v="4"/>
    <s v="pop"/>
    <x v="1655"/>
    <x v="1654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000000000001"/>
    <x v="4"/>
    <s v="pop"/>
    <x v="1656"/>
    <x v="1655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n v="118.7"/>
    <x v="4"/>
    <s v="pop"/>
    <x v="1657"/>
    <x v="1656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50000000000006"/>
    <x v="4"/>
    <s v="pop"/>
    <x v="1658"/>
    <x v="1657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"/>
    <x v="4"/>
    <s v="pop"/>
    <x v="1659"/>
    <x v="1658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"/>
    <x v="4"/>
    <s v="pop"/>
    <x v="1660"/>
    <x v="1659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80000000000007"/>
    <x v="4"/>
    <s v="pop"/>
    <x v="1661"/>
    <x v="1660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4"/>
    <x v="4"/>
    <s v="pop"/>
    <x v="1662"/>
    <x v="1661"/>
  </r>
  <r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4"/>
    <s v="pop"/>
    <x v="1663"/>
    <x v="1662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0000000000003"/>
    <x v="4"/>
    <s v="pop"/>
    <x v="1664"/>
    <x v="1663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6"/>
    <x v="4"/>
    <s v="pop"/>
    <x v="1665"/>
    <x v="1664"/>
  </r>
  <r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"/>
    <x v="4"/>
    <s v="pop"/>
    <x v="1666"/>
    <x v="1665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6"/>
    <x v="4"/>
    <s v="pop"/>
    <x v="1667"/>
    <x v="1666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"/>
    <x v="4"/>
    <s v="pop"/>
    <x v="1668"/>
    <x v="1667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4"/>
    <s v="pop"/>
    <x v="1669"/>
    <x v="1668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1"/>
    <x v="4"/>
    <s v="pop"/>
    <x v="1670"/>
    <x v="1669"/>
  </r>
  <r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5"/>
    <x v="4"/>
    <s v="pop"/>
    <x v="1671"/>
    <x v="1670"/>
  </r>
  <r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"/>
    <x v="4"/>
    <s v="pop"/>
    <x v="1672"/>
    <x v="1671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"/>
    <x v="4"/>
    <s v="pop"/>
    <x v="1673"/>
    <x v="1672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5"/>
    <x v="4"/>
    <s v="pop"/>
    <x v="1674"/>
    <x v="1673"/>
  </r>
  <r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2"/>
    <x v="4"/>
    <s v="pop"/>
    <x v="1675"/>
    <x v="1674"/>
  </r>
  <r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"/>
    <x v="4"/>
    <s v="pop"/>
    <x v="1676"/>
    <x v="1675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000000000001"/>
    <x v="4"/>
    <s v="pop"/>
    <x v="1677"/>
    <x v="1676"/>
  </r>
  <r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"/>
    <x v="4"/>
    <s v="pop"/>
    <x v="1678"/>
    <x v="1677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4"/>
    <s v="pop"/>
    <x v="1679"/>
    <x v="1678"/>
  </r>
  <r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4"/>
    <s v="pop"/>
    <x v="1680"/>
    <x v="1679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8"/>
    <x v="4"/>
    <s v="faith"/>
    <x v="1681"/>
    <x v="1680"/>
  </r>
  <r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e v="#DIV/0!"/>
    <x v="4"/>
    <s v="faith"/>
    <x v="1682"/>
    <x v="1681"/>
  </r>
  <r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3"/>
    <x v="1682"/>
  </r>
  <r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4"/>
    <s v="faith"/>
    <x v="1684"/>
    <x v="1683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5"/>
    <x v="1684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6"/>
    <x v="1685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x v="4"/>
    <s v="faith"/>
    <x v="1687"/>
    <x v="1686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4"/>
    <s v="faith"/>
    <x v="1688"/>
    <x v="1687"/>
  </r>
  <r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4"/>
    <s v="faith"/>
    <x v="1689"/>
    <x v="1688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4"/>
    <s v="faith"/>
    <x v="1690"/>
    <x v="1689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x v="4"/>
    <s v="faith"/>
    <x v="1691"/>
    <x v="1690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4"/>
    <s v="faith"/>
    <x v="1692"/>
    <x v="1691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3"/>
    <x v="1692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4"/>
    <x v="1693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x v="4"/>
    <s v="faith"/>
    <x v="1695"/>
    <x v="1694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e v="#DIV/0!"/>
    <x v="4"/>
    <s v="faith"/>
    <x v="1696"/>
    <x v="1695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x v="4"/>
    <s v="faith"/>
    <x v="1697"/>
    <x v="1696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e v="#DIV/0!"/>
    <x v="4"/>
    <s v="faith"/>
    <x v="1698"/>
    <x v="1697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9"/>
    <x v="1698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x v="4"/>
    <s v="faith"/>
    <x v="1700"/>
    <x v="1699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1"/>
    <x v="1700"/>
  </r>
  <r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2"/>
    <x v="1701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3"/>
    <x v="1702"/>
  </r>
  <r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x v="4"/>
    <s v="faith"/>
    <x v="1704"/>
    <x v="1703"/>
  </r>
  <r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e v="#DIV/0!"/>
    <x v="4"/>
    <s v="faith"/>
    <x v="1705"/>
    <x v="1704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e v="#DIV/0!"/>
    <x v="4"/>
    <s v="faith"/>
    <x v="1706"/>
    <x v="1705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x v="4"/>
    <s v="faith"/>
    <x v="1707"/>
    <x v="1706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e v="#DIV/0!"/>
    <x v="4"/>
    <s v="faith"/>
    <x v="1708"/>
    <x v="1707"/>
  </r>
  <r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9"/>
    <x v="1708"/>
  </r>
  <r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10"/>
    <x v="1709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1"/>
    <x v="1710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e v="#DIV/0!"/>
    <x v="4"/>
    <s v="faith"/>
    <x v="1712"/>
    <x v="1711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3"/>
    <x v="1712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4"/>
    <s v="faith"/>
    <x v="1714"/>
    <x v="1713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5"/>
    <x v="1714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6"/>
    <x v="1715"/>
  </r>
  <r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x v="4"/>
    <s v="faith"/>
    <x v="1717"/>
    <x v="1716"/>
  </r>
  <r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8"/>
    <x v="1717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x v="4"/>
    <s v="faith"/>
    <x v="1719"/>
    <x v="1718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x v="4"/>
    <s v="faith"/>
    <x v="1720"/>
    <x v="1719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e v="#DIV/0!"/>
    <x v="4"/>
    <s v="faith"/>
    <x v="1721"/>
    <x v="1720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2"/>
    <x v="1721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x v="4"/>
    <s v="faith"/>
    <x v="1723"/>
    <x v="1722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4"/>
    <x v="1723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x v="4"/>
    <s v="faith"/>
    <x v="1725"/>
    <x v="1724"/>
  </r>
  <r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6"/>
    <x v="1725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7"/>
    <x v="1726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x v="4"/>
    <s v="faith"/>
    <x v="1728"/>
    <x v="1727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e v="#DIV/0!"/>
    <x v="4"/>
    <s v="faith"/>
    <x v="1729"/>
    <x v="1728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e v="#DIV/0!"/>
    <x v="4"/>
    <s v="faith"/>
    <x v="1730"/>
    <x v="1729"/>
  </r>
  <r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e v="#DIV/0!"/>
    <x v="4"/>
    <s v="faith"/>
    <x v="1731"/>
    <x v="1730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e v="#DIV/0!"/>
    <x v="4"/>
    <s v="faith"/>
    <x v="1732"/>
    <x v="1731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e v="#DIV/0!"/>
    <x v="4"/>
    <s v="faith"/>
    <x v="1733"/>
    <x v="1732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4"/>
    <x v="1733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5"/>
    <x v="1734"/>
  </r>
  <r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6"/>
    <x v="1735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x v="4"/>
    <s v="faith"/>
    <x v="1737"/>
    <x v="1736"/>
  </r>
  <r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8"/>
    <x v="1737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9"/>
    <x v="1738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e v="#DIV/0!"/>
    <x v="4"/>
    <s v="faith"/>
    <x v="1740"/>
    <x v="1739"/>
  </r>
  <r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x v="8"/>
    <s v="photobooks"/>
    <x v="1741"/>
    <x v="1740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x v="8"/>
    <s v="photobooks"/>
    <x v="1742"/>
    <x v="1741"/>
  </r>
  <r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x v="8"/>
    <s v="photobooks"/>
    <x v="1743"/>
    <x v="1742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x v="8"/>
    <s v="photobooks"/>
    <x v="1744"/>
    <x v="1743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x v="8"/>
    <s v="photobooks"/>
    <x v="1745"/>
    <x v="1744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207.62"/>
    <x v="8"/>
    <s v="photobooks"/>
    <x v="1746"/>
    <x v="1745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x v="8"/>
    <s v="photobooks"/>
    <x v="1747"/>
    <x v="1746"/>
  </r>
  <r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n v="358.97"/>
    <x v="8"/>
    <s v="photobooks"/>
    <x v="1748"/>
    <x v="1747"/>
  </r>
  <r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94.74"/>
    <x v="8"/>
    <s v="photobooks"/>
    <x v="1749"/>
    <x v="1748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x v="8"/>
    <s v="photobooks"/>
    <x v="1750"/>
    <x v="1749"/>
  </r>
  <r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x v="8"/>
    <s v="photobooks"/>
    <x v="1751"/>
    <x v="1750"/>
  </r>
  <r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x v="8"/>
    <s v="photobooks"/>
    <x v="1752"/>
    <x v="1751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462.86"/>
    <x v="8"/>
    <s v="photobooks"/>
    <x v="1753"/>
    <x v="1752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x v="8"/>
    <s v="photobooks"/>
    <x v="1754"/>
    <x v="1753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8"/>
    <s v="photobooks"/>
    <x v="1755"/>
    <x v="1754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8"/>
    <s v="photobooks"/>
    <x v="1756"/>
    <x v="1755"/>
  </r>
  <r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x v="8"/>
    <s v="photobooks"/>
    <x v="1757"/>
    <x v="1756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x v="8"/>
    <s v="photobooks"/>
    <x v="1758"/>
    <x v="1757"/>
  </r>
  <r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x v="8"/>
    <s v="photobooks"/>
    <x v="1759"/>
    <x v="1758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x v="8"/>
    <s v="photobooks"/>
    <x v="1760"/>
    <x v="1759"/>
  </r>
  <r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x v="8"/>
    <s v="photobooks"/>
    <x v="1761"/>
    <x v="1760"/>
  </r>
  <r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8"/>
    <s v="photobooks"/>
    <x v="1762"/>
    <x v="1761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03.64"/>
    <x v="8"/>
    <s v="photobooks"/>
    <x v="1763"/>
    <x v="1762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8"/>
    <s v="photobooks"/>
    <x v="1764"/>
    <x v="1763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8"/>
    <s v="photobooks"/>
    <x v="1765"/>
    <x v="1764"/>
  </r>
  <r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e v="#DIV/0!"/>
    <x v="8"/>
    <s v="photobooks"/>
    <x v="1766"/>
    <x v="1765"/>
  </r>
  <r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8"/>
    <s v="photobooks"/>
    <x v="1767"/>
    <x v="1766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x v="8"/>
    <s v="photobooks"/>
    <x v="1768"/>
    <x v="1767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x v="8"/>
    <s v="photobooks"/>
    <x v="1769"/>
    <x v="1768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  <x v="1769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1"/>
    <x v="1770"/>
  </r>
  <r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x v="8"/>
    <s v="photobooks"/>
    <x v="1772"/>
    <x v="1771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8"/>
    <s v="photobooks"/>
    <x v="1773"/>
    <x v="1772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x v="8"/>
    <s v="photobooks"/>
    <x v="1774"/>
    <x v="1773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3"/>
    <x v="8"/>
    <s v="photobooks"/>
    <x v="1775"/>
    <x v="1774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6"/>
    <x v="1775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7"/>
    <x v="1776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x v="8"/>
    <s v="photobooks"/>
    <x v="1778"/>
    <x v="1777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8"/>
    <s v="photobooks"/>
    <x v="1779"/>
    <x v="1778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"/>
    <x v="8"/>
    <s v="photobooks"/>
    <x v="1780"/>
    <x v="1779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x v="8"/>
    <s v="photobooks"/>
    <x v="1781"/>
    <x v="1780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8"/>
    <s v="photobooks"/>
    <x v="1782"/>
    <x v="1781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8"/>
    <s v="photobooks"/>
    <x v="1783"/>
    <x v="1782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8"/>
    <s v="photobooks"/>
    <x v="1784"/>
    <x v="1783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8"/>
    <s v="photobooks"/>
    <x v="1785"/>
    <x v="1784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x v="8"/>
    <s v="photobooks"/>
    <x v="1786"/>
    <x v="1785"/>
  </r>
  <r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x v="8"/>
    <s v="photobooks"/>
    <x v="1787"/>
    <x v="1786"/>
  </r>
  <r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8"/>
    <x v="1787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9"/>
    <x v="1788"/>
  </r>
  <r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x v="8"/>
    <s v="photobooks"/>
    <x v="1790"/>
    <x v="1789"/>
  </r>
  <r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1"/>
    <x v="1790"/>
  </r>
  <r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4"/>
    <x v="8"/>
    <s v="photobooks"/>
    <x v="1792"/>
    <x v="1791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3"/>
    <x v="1792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x v="8"/>
    <s v="photobooks"/>
    <x v="1794"/>
    <x v="1793"/>
  </r>
  <r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8"/>
    <s v="photobooks"/>
    <x v="1795"/>
    <x v="1794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8"/>
    <s v="photobooks"/>
    <x v="1796"/>
    <x v="1795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  <x v="1796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8"/>
    <s v="photobooks"/>
    <x v="1798"/>
    <x v="1797"/>
  </r>
  <r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x v="8"/>
    <s v="photobooks"/>
    <x v="1799"/>
    <x v="1798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8"/>
    <s v="photobooks"/>
    <x v="1800"/>
    <x v="1799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8"/>
    <s v="photobooks"/>
    <x v="1801"/>
    <x v="1800"/>
  </r>
  <r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x v="8"/>
    <s v="photobooks"/>
    <x v="1802"/>
    <x v="1801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8"/>
    <s v="photobooks"/>
    <x v="1803"/>
    <x v="1802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8"/>
    <s v="photobooks"/>
    <x v="1804"/>
    <x v="1803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8"/>
    <s v="photobooks"/>
    <x v="1805"/>
    <x v="1804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x v="8"/>
    <s v="photobooks"/>
    <x v="1806"/>
    <x v="1805"/>
  </r>
  <r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x v="8"/>
    <s v="photobooks"/>
    <x v="1807"/>
    <x v="1806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8"/>
    <s v="photobooks"/>
    <x v="1808"/>
    <x v="1807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x v="8"/>
    <s v="photobooks"/>
    <x v="1809"/>
    <x v="1808"/>
  </r>
  <r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10"/>
    <x v="1809"/>
  </r>
  <r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x v="8"/>
    <s v="photobooks"/>
    <x v="1811"/>
    <x v="1810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x v="8"/>
    <s v="photobooks"/>
    <x v="1812"/>
    <x v="1811"/>
  </r>
  <r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e v="#DIV/0!"/>
    <x v="8"/>
    <s v="photobooks"/>
    <x v="1813"/>
    <x v="1812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8"/>
    <s v="photobooks"/>
    <x v="1814"/>
    <x v="1813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e v="#DIV/0!"/>
    <x v="8"/>
    <s v="photobooks"/>
    <x v="1815"/>
    <x v="1814"/>
  </r>
  <r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x v="8"/>
    <s v="photobooks"/>
    <x v="1816"/>
    <x v="1815"/>
  </r>
  <r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  <x v="1816"/>
  </r>
  <r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e v="#DIV/0!"/>
    <x v="8"/>
    <s v="photobooks"/>
    <x v="1818"/>
    <x v="1817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9"/>
    <x v="1818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8"/>
    <s v="photobooks"/>
    <x v="1820"/>
    <x v="1819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x v="4"/>
    <s v="rock"/>
    <x v="1821"/>
    <x v="1820"/>
  </r>
  <r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x v="4"/>
    <s v="rock"/>
    <x v="1822"/>
    <x v="1821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x v="4"/>
    <s v="rock"/>
    <x v="1823"/>
    <x v="1822"/>
  </r>
  <r>
    <s v="cd fund raiser"/>
    <n v="3000"/>
    <n v="3002"/>
    <x v="0"/>
    <s v="US"/>
    <s v="USD"/>
    <n v="1389146880"/>
    <n v="1387403967"/>
    <b v="0"/>
    <n v="40"/>
    <b v="1"/>
    <s v="music/rock"/>
    <m/>
    <n v="75.05"/>
    <x v="4"/>
    <s v="rock"/>
    <x v="1824"/>
    <x v="1823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4"/>
    <s v="rock"/>
    <x v="1825"/>
    <x v="1824"/>
  </r>
  <r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x v="4"/>
    <s v="rock"/>
    <x v="1826"/>
    <x v="1825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x v="4"/>
    <s v="rock"/>
    <x v="1827"/>
    <x v="1826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417.33"/>
    <x v="4"/>
    <s v="rock"/>
    <x v="1828"/>
    <x v="1827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x v="4"/>
    <s v="rock"/>
    <x v="1829"/>
    <x v="1828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67.39"/>
    <x v="4"/>
    <s v="rock"/>
    <x v="1830"/>
    <x v="1829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x v="4"/>
    <s v="rock"/>
    <x v="1831"/>
    <x v="1830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4"/>
    <s v="rock"/>
    <x v="1832"/>
    <x v="1831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4"/>
    <s v="rock"/>
    <x v="1833"/>
    <x v="1832"/>
  </r>
  <r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31.16999999999999"/>
    <x v="4"/>
    <s v="rock"/>
    <x v="1834"/>
    <x v="1833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x v="4"/>
    <s v="rock"/>
    <x v="1835"/>
    <x v="1834"/>
  </r>
  <r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x v="4"/>
    <s v="rock"/>
    <x v="1836"/>
    <x v="1835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x v="4"/>
    <s v="rock"/>
    <x v="1837"/>
    <x v="1836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x v="4"/>
    <s v="rock"/>
    <x v="1838"/>
    <x v="1837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x v="4"/>
    <s v="rock"/>
    <x v="1839"/>
    <x v="1838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x v="4"/>
    <s v="rock"/>
    <x v="1840"/>
    <x v="1839"/>
  </r>
  <r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x v="4"/>
    <s v="rock"/>
    <x v="1841"/>
    <x v="1840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x v="4"/>
    <s v="rock"/>
    <x v="1842"/>
    <x v="1841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92.54"/>
    <x v="4"/>
    <s v="rock"/>
    <x v="1843"/>
    <x v="1842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4"/>
    <s v="rock"/>
    <x v="1844"/>
    <x v="1843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x v="4"/>
    <s v="rock"/>
    <x v="1845"/>
    <x v="1844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98.99"/>
    <x v="4"/>
    <s v="rock"/>
    <x v="1846"/>
    <x v="1845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x v="4"/>
    <s v="rock"/>
    <x v="1847"/>
    <x v="1846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x v="4"/>
    <s v="rock"/>
    <x v="1848"/>
    <x v="1847"/>
  </r>
  <r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x v="4"/>
    <s v="rock"/>
    <x v="1849"/>
    <x v="1848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x v="4"/>
    <s v="rock"/>
    <x v="1850"/>
    <x v="1849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x v="4"/>
    <s v="rock"/>
    <x v="1851"/>
    <x v="1850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33.93"/>
    <x v="4"/>
    <s v="rock"/>
    <x v="1852"/>
    <x v="1851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x v="4"/>
    <s v="rock"/>
    <x v="1853"/>
    <x v="1852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88.04"/>
    <x v="4"/>
    <s v="rock"/>
    <x v="1854"/>
    <x v="1853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70.58"/>
    <x v="4"/>
    <s v="rock"/>
    <x v="1855"/>
    <x v="1854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x v="4"/>
    <s v="rock"/>
    <x v="1856"/>
    <x v="1855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x v="4"/>
    <s v="rock"/>
    <x v="1857"/>
    <x v="1856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x v="4"/>
    <s v="rock"/>
    <x v="1858"/>
    <x v="1857"/>
  </r>
  <r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x v="4"/>
    <s v="rock"/>
    <x v="1859"/>
    <x v="1858"/>
  </r>
  <r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x v="4"/>
    <s v="rock"/>
    <x v="1860"/>
    <x v="1859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e v="#DIV/0!"/>
    <x v="6"/>
    <s v="mobile games"/>
    <x v="1861"/>
    <x v="1860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x v="6"/>
    <s v="mobile games"/>
    <x v="1862"/>
    <x v="1861"/>
  </r>
  <r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3"/>
    <x v="1862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6"/>
    <s v="mobile games"/>
    <x v="1864"/>
    <x v="1863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5"/>
    <x v="1864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6"/>
    <x v="1865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7"/>
    <x v="1866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6"/>
    <s v="mobile games"/>
    <x v="1868"/>
    <x v="1867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e v="#DIV/0!"/>
    <x v="6"/>
    <s v="mobile games"/>
    <x v="1869"/>
    <x v="1868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6"/>
    <s v="mobile games"/>
    <x v="1870"/>
    <x v="1869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6"/>
    <s v="mobile games"/>
    <x v="1871"/>
    <x v="1870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6"/>
    <s v="mobile games"/>
    <x v="1872"/>
    <x v="1871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3"/>
    <x v="1872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4"/>
    <x v="1873"/>
  </r>
  <r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5"/>
    <x v="1874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e v="#DIV/0!"/>
    <x v="6"/>
    <s v="mobile games"/>
    <x v="1876"/>
    <x v="1875"/>
  </r>
  <r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e v="#DIV/0!"/>
    <x v="6"/>
    <s v="mobile games"/>
    <x v="1877"/>
    <x v="1876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e v="#DIV/0!"/>
    <x v="6"/>
    <s v="mobile games"/>
    <x v="1878"/>
    <x v="1877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9"/>
    <x v="1878"/>
  </r>
  <r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6"/>
    <s v="mobile games"/>
    <x v="1880"/>
    <x v="1879"/>
  </r>
  <r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x v="4"/>
    <s v="indie rock"/>
    <x v="1881"/>
    <x v="1880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x v="4"/>
    <s v="indie rock"/>
    <x v="1882"/>
    <x v="1881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x v="4"/>
    <s v="indie rock"/>
    <x v="1883"/>
    <x v="1882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x v="4"/>
    <s v="indie rock"/>
    <x v="1884"/>
    <x v="1883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x v="4"/>
    <s v="indie rock"/>
    <x v="1885"/>
    <x v="1884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x v="4"/>
    <s v="indie rock"/>
    <x v="1886"/>
    <x v="1885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x v="4"/>
    <s v="indie rock"/>
    <x v="1887"/>
    <x v="1886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x v="4"/>
    <s v="indie rock"/>
    <x v="1888"/>
    <x v="1887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x v="4"/>
    <s v="indie rock"/>
    <x v="1889"/>
    <x v="1888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3"/>
    <x v="4"/>
    <s v="indie rock"/>
    <x v="1890"/>
    <x v="1889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x v="4"/>
    <s v="indie rock"/>
    <x v="1891"/>
    <x v="1890"/>
  </r>
  <r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x v="4"/>
    <s v="indie rock"/>
    <x v="1892"/>
    <x v="1891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x v="4"/>
    <s v="indie rock"/>
    <x v="1893"/>
    <x v="1892"/>
  </r>
  <r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4"/>
    <s v="indie rock"/>
    <x v="1894"/>
    <x v="1893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x v="4"/>
    <s v="indie rock"/>
    <x v="1895"/>
    <x v="1894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4"/>
    <s v="indie rock"/>
    <x v="1896"/>
    <x v="1895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x v="4"/>
    <s v="indie rock"/>
    <x v="1897"/>
    <x v="1896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x v="4"/>
    <s v="indie rock"/>
    <x v="1898"/>
    <x v="1897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x v="4"/>
    <s v="indie rock"/>
    <x v="1899"/>
    <x v="1898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x v="4"/>
    <s v="indie rock"/>
    <x v="1900"/>
    <x v="1899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  <x v="1900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2"/>
    <x v="1901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2"/>
    <s v="gadgets"/>
    <x v="1903"/>
    <x v="1902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4"/>
    <x v="1903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5"/>
    <x v="1904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6"/>
    <x v="2"/>
    <s v="gadgets"/>
    <x v="1906"/>
    <x v="1905"/>
  </r>
  <r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7"/>
    <x v="1906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8"/>
    <x v="1907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2"/>
    <s v="gadgets"/>
    <x v="1909"/>
    <x v="1908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"/>
    <x v="2"/>
    <s v="gadgets"/>
    <x v="1910"/>
    <x v="1909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1"/>
    <x v="1910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2"/>
    <s v="gadgets"/>
    <x v="1912"/>
    <x v="1911"/>
  </r>
  <r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3"/>
    <x v="1912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4"/>
    <x v="1913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5"/>
    <x v="1914"/>
  </r>
  <r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6"/>
    <x v="1915"/>
  </r>
  <r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3"/>
    <x v="2"/>
    <s v="gadgets"/>
    <x v="1917"/>
    <x v="1916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2"/>
    <s v="gadgets"/>
    <x v="1918"/>
    <x v="1917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2"/>
    <s v="gadgets"/>
    <x v="1919"/>
    <x v="1918"/>
  </r>
  <r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2"/>
    <s v="gadgets"/>
    <x v="1920"/>
    <x v="1919"/>
  </r>
  <r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4"/>
    <s v="indie rock"/>
    <x v="1921"/>
    <x v="1920"/>
  </r>
  <r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x v="4"/>
    <s v="indie rock"/>
    <x v="1922"/>
    <x v="1921"/>
  </r>
  <r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x v="4"/>
    <s v="indie rock"/>
    <x v="1923"/>
    <x v="1922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4"/>
    <s v="indie rock"/>
    <x v="1924"/>
    <x v="1923"/>
  </r>
  <r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x v="4"/>
    <s v="indie rock"/>
    <x v="1925"/>
    <x v="1924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x v="4"/>
    <s v="indie rock"/>
    <x v="1926"/>
    <x v="1925"/>
  </r>
  <r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x v="4"/>
    <s v="indie rock"/>
    <x v="1927"/>
    <x v="1926"/>
  </r>
  <r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x v="4"/>
    <s v="indie rock"/>
    <x v="1928"/>
    <x v="1927"/>
  </r>
  <r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4"/>
    <s v="indie rock"/>
    <x v="1929"/>
    <x v="1928"/>
  </r>
  <r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x v="4"/>
    <s v="indie rock"/>
    <x v="1930"/>
    <x v="1929"/>
  </r>
  <r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x v="4"/>
    <s v="indie rock"/>
    <x v="1931"/>
    <x v="1930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x v="4"/>
    <s v="indie rock"/>
    <x v="1932"/>
    <x v="1931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x v="4"/>
    <s v="indie rock"/>
    <x v="1933"/>
    <x v="1932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x v="4"/>
    <s v="indie rock"/>
    <x v="1934"/>
    <x v="1933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4"/>
    <s v="indie rock"/>
    <x v="1935"/>
    <x v="1934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x v="4"/>
    <s v="indie rock"/>
    <x v="1936"/>
    <x v="1935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x v="4"/>
    <s v="indie rock"/>
    <x v="1937"/>
    <x v="1936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"/>
    <x v="4"/>
    <s v="indie rock"/>
    <x v="1938"/>
    <x v="1937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x v="4"/>
    <s v="indie rock"/>
    <x v="1939"/>
    <x v="1938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x v="4"/>
    <s v="indie rock"/>
    <x v="1940"/>
    <x v="1939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n v="64.569999999999993"/>
    <x v="2"/>
    <s v="hardware"/>
    <x v="1941"/>
    <x v="1940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x v="2"/>
    <s v="hardware"/>
    <x v="1942"/>
    <x v="1941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n v="68.819999999999993"/>
    <x v="2"/>
    <s v="hardware"/>
    <x v="1943"/>
    <x v="1942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n v="176.2"/>
    <x v="2"/>
    <s v="hardware"/>
    <x v="1944"/>
    <x v="1943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n v="511.79"/>
    <x v="2"/>
    <s v="hardware"/>
    <x v="1945"/>
    <x v="1944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x v="2"/>
    <s v="hardware"/>
    <x v="1946"/>
    <x v="1945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x v="2"/>
    <s v="hardware"/>
    <x v="1947"/>
    <x v="1946"/>
  </r>
  <r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n v="188.51"/>
    <x v="2"/>
    <s v="hardware"/>
    <x v="1948"/>
    <x v="1947"/>
  </r>
  <r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n v="56.2"/>
    <x v="2"/>
    <s v="hardware"/>
    <x v="1949"/>
    <x v="1948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n v="51.31"/>
    <x v="2"/>
    <s v="hardware"/>
    <x v="1950"/>
    <x v="1949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n v="127.36"/>
    <x v="2"/>
    <s v="hardware"/>
    <x v="1951"/>
    <x v="1950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n v="101.86"/>
    <x v="2"/>
    <s v="hardware"/>
    <x v="1952"/>
    <x v="1951"/>
  </r>
  <r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n v="230.56"/>
    <x v="2"/>
    <s v="hardware"/>
    <x v="1953"/>
    <x v="1952"/>
  </r>
  <r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n v="842.11"/>
    <x v="2"/>
    <s v="hardware"/>
    <x v="1954"/>
    <x v="1953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n v="577.28"/>
    <x v="2"/>
    <s v="hardware"/>
    <x v="1955"/>
    <x v="1954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n v="483.34"/>
    <x v="2"/>
    <s v="hardware"/>
    <x v="1956"/>
    <x v="1955"/>
  </r>
  <r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n v="76.14"/>
    <x v="2"/>
    <s v="hardware"/>
    <x v="1957"/>
    <x v="1956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n v="74.11"/>
    <x v="2"/>
    <s v="hardware"/>
    <x v="1958"/>
    <x v="1957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7"/>
    <x v="2"/>
    <s v="hardware"/>
    <x v="1959"/>
    <x v="1958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n v="2500.9699999999998"/>
    <x v="2"/>
    <s v="hardware"/>
    <x v="1960"/>
    <x v="1959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n v="67.69"/>
    <x v="2"/>
    <s v="hardware"/>
    <x v="1961"/>
    <x v="1960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5"/>
    <x v="2"/>
    <s v="hardware"/>
    <x v="1962"/>
    <x v="1961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x v="2"/>
    <s v="hardware"/>
    <x v="1963"/>
    <x v="1962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n v="180.75"/>
    <x v="2"/>
    <s v="hardware"/>
    <x v="1964"/>
    <x v="1963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"/>
    <x v="2"/>
    <s v="hardware"/>
    <x v="1965"/>
    <x v="1964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n v="136.63999999999999"/>
    <x v="2"/>
    <s v="hardware"/>
    <x v="1966"/>
    <x v="1965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n v="182.78"/>
    <x v="2"/>
    <s v="hardware"/>
    <x v="1967"/>
    <x v="1966"/>
  </r>
  <r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n v="279.38"/>
    <x v="2"/>
    <s v="hardware"/>
    <x v="1968"/>
    <x v="1967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n v="61.38"/>
    <x v="2"/>
    <s v="hardware"/>
    <x v="1969"/>
    <x v="1968"/>
  </r>
  <r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n v="80.73"/>
    <x v="2"/>
    <s v="hardware"/>
    <x v="1970"/>
    <x v="1969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n v="272.36"/>
    <x v="2"/>
    <s v="hardware"/>
    <x v="1971"/>
    <x v="1970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9999999999994"/>
    <x v="2"/>
    <s v="hardware"/>
    <x v="1972"/>
    <x v="1971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n v="247.94"/>
    <x v="2"/>
    <s v="hardware"/>
    <x v="1973"/>
    <x v="1972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n v="186.81"/>
    <x v="2"/>
    <s v="hardware"/>
    <x v="1974"/>
    <x v="1973"/>
  </r>
  <r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n v="131.99"/>
    <x v="2"/>
    <s v="hardware"/>
    <x v="1975"/>
    <x v="1974"/>
  </r>
  <r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"/>
    <x v="2"/>
    <s v="hardware"/>
    <x v="1976"/>
    <x v="1975"/>
  </r>
  <r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n v="245.02"/>
    <x v="2"/>
    <s v="hardware"/>
    <x v="1977"/>
    <x v="1976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n v="1323.25"/>
    <x v="2"/>
    <s v="hardware"/>
    <x v="1978"/>
    <x v="1977"/>
  </r>
  <r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n v="282.66000000000003"/>
    <x v="2"/>
    <s v="hardware"/>
    <x v="1979"/>
    <x v="1978"/>
  </r>
  <r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n v="91.21"/>
    <x v="2"/>
    <s v="hardware"/>
    <x v="1980"/>
    <x v="1979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1"/>
    <x v="1980"/>
  </r>
  <r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e v="#DIV/0!"/>
    <x v="8"/>
    <s v="people"/>
    <x v="1982"/>
    <x v="1981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8"/>
    <s v="people"/>
    <x v="1983"/>
    <x v="1982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8"/>
    <s v="people"/>
    <x v="1984"/>
    <x v="1983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5"/>
    <x v="1984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6"/>
    <x v="1985"/>
  </r>
  <r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8"/>
    <s v="people"/>
    <x v="1987"/>
    <x v="1986"/>
  </r>
  <r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8"/>
    <x v="1987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9"/>
    <x v="1988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90"/>
    <x v="1989"/>
  </r>
  <r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8"/>
    <s v="people"/>
    <x v="1991"/>
    <x v="1990"/>
  </r>
  <r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2"/>
    <x v="1991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e v="#DIV/0!"/>
    <x v="8"/>
    <s v="people"/>
    <x v="1993"/>
    <x v="1992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e v="#DIV/0!"/>
    <x v="8"/>
    <s v="people"/>
    <x v="1994"/>
    <x v="1993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5"/>
    <x v="1994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e v="#DIV/0!"/>
    <x v="8"/>
    <s v="people"/>
    <x v="1996"/>
    <x v="1995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e v="#DIV/0!"/>
    <x v="8"/>
    <s v="people"/>
    <x v="1997"/>
    <x v="1996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8"/>
    <s v="people"/>
    <x v="1998"/>
    <x v="1997"/>
  </r>
  <r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8"/>
    <s v="people"/>
    <x v="1999"/>
    <x v="1998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2000"/>
    <x v="1999"/>
  </r>
  <r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n v="128.38999999999999"/>
    <x v="2"/>
    <s v="hardware"/>
    <x v="2001"/>
    <x v="2000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n v="78.83"/>
    <x v="2"/>
    <s v="hardware"/>
    <x v="2002"/>
    <x v="2001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x v="2"/>
    <s v="hardware"/>
    <x v="2003"/>
    <x v="2002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n v="331.1"/>
    <x v="2"/>
    <s v="hardware"/>
    <x v="2004"/>
    <x v="2003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n v="194.26"/>
    <x v="2"/>
    <s v="hardware"/>
    <x v="2005"/>
    <x v="2004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n v="408.98"/>
    <x v="2"/>
    <s v="hardware"/>
    <x v="2006"/>
    <x v="2005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x v="2"/>
    <s v="hardware"/>
    <x v="2007"/>
    <x v="2006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x v="2"/>
    <s v="hardware"/>
    <x v="2008"/>
    <x v="2007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n v="383.36"/>
    <x v="2"/>
    <s v="hardware"/>
    <x v="2009"/>
    <x v="2008"/>
  </r>
  <r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n v="55.28"/>
    <x v="2"/>
    <s v="hardware"/>
    <x v="2010"/>
    <x v="2009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n v="422.02"/>
    <x v="2"/>
    <s v="hardware"/>
    <x v="2011"/>
    <x v="2010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000000000007"/>
    <x v="2"/>
    <s v="hardware"/>
    <x v="2012"/>
    <x v="2011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n v="173.58"/>
    <x v="2"/>
    <s v="hardware"/>
    <x v="2013"/>
    <x v="2012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n v="88.6"/>
    <x v="2"/>
    <s v="hardware"/>
    <x v="2014"/>
    <x v="2013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"/>
    <s v="hardware"/>
    <x v="2015"/>
    <x v="2014"/>
  </r>
  <r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x v="2"/>
    <s v="hardware"/>
    <x v="2016"/>
    <x v="2015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"/>
    <s v="hardware"/>
    <x v="2017"/>
    <x v="2016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x v="2"/>
    <s v="hardware"/>
    <x v="2018"/>
    <x v="2017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x v="2"/>
    <s v="hardware"/>
    <x v="2019"/>
    <x v="2018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"/>
    <s v="hardware"/>
    <x v="2020"/>
    <x v="2019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"/>
    <s v="hardware"/>
    <x v="2021"/>
    <x v="2020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x v="2"/>
    <s v="hardware"/>
    <x v="2022"/>
    <x v="2021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x v="2"/>
    <s v="hardware"/>
    <x v="2023"/>
    <x v="2022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"/>
    <s v="hardware"/>
    <x v="2024"/>
    <x v="2023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x v="2"/>
    <s v="hardware"/>
    <x v="2025"/>
    <x v="2024"/>
  </r>
  <r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x v="2"/>
    <s v="hardware"/>
    <x v="2026"/>
    <x v="2025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x v="2"/>
    <s v="hardware"/>
    <x v="2027"/>
    <x v="2026"/>
  </r>
  <r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"/>
    <s v="hardware"/>
    <x v="2028"/>
    <x v="2027"/>
  </r>
  <r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"/>
    <s v="hardware"/>
    <x v="2029"/>
    <x v="2028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x v="2"/>
    <s v="hardware"/>
    <x v="2030"/>
    <x v="2029"/>
  </r>
  <r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x v="2"/>
    <s v="hardware"/>
    <x v="2031"/>
    <x v="2030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x v="2"/>
    <s v="hardware"/>
    <x v="2032"/>
    <x v="2031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x v="2"/>
    <s v="hardware"/>
    <x v="2033"/>
    <x v="2032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x v="2"/>
    <s v="hardware"/>
    <x v="2034"/>
    <x v="2033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x v="2"/>
    <s v="hardware"/>
    <x v="2035"/>
    <x v="2034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x v="2"/>
    <s v="hardware"/>
    <x v="2036"/>
    <x v="2035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"/>
    <s v="hardware"/>
    <x v="2037"/>
    <x v="2036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x v="2"/>
    <s v="hardware"/>
    <x v="2038"/>
    <x v="2037"/>
  </r>
  <r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x v="2"/>
    <s v="hardware"/>
    <x v="2039"/>
    <x v="2038"/>
  </r>
  <r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"/>
    <s v="hardware"/>
    <x v="2040"/>
    <x v="2039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"/>
    <s v="hardware"/>
    <x v="2041"/>
    <x v="2040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"/>
    <s v="hardware"/>
    <x v="2042"/>
    <x v="2041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"/>
    <s v="hardware"/>
    <x v="2043"/>
    <x v="2042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"/>
    <s v="hardware"/>
    <x v="2044"/>
    <x v="2043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x v="2"/>
    <s v="hardware"/>
    <x v="2045"/>
    <x v="2044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"/>
    <s v="hardware"/>
    <x v="2046"/>
    <x v="2045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x v="2"/>
    <s v="hardware"/>
    <x v="2047"/>
    <x v="2046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x v="2"/>
    <s v="hardware"/>
    <x v="2048"/>
    <x v="2047"/>
  </r>
  <r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x v="2"/>
    <s v="hardware"/>
    <x v="2049"/>
    <x v="2048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x v="2"/>
    <s v="hardware"/>
    <x v="2050"/>
    <x v="2049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"/>
    <s v="hardware"/>
    <x v="2051"/>
    <x v="2050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x v="2"/>
    <s v="hardware"/>
    <x v="2052"/>
    <x v="2051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"/>
    <s v="hardware"/>
    <x v="2053"/>
    <x v="2052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x v="2"/>
    <s v="hardware"/>
    <x v="2054"/>
    <x v="2053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"/>
    <s v="hardware"/>
    <x v="2055"/>
    <x v="2054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x v="2"/>
    <s v="hardware"/>
    <x v="2056"/>
    <x v="2055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"/>
    <s v="hardware"/>
    <x v="2057"/>
    <x v="2056"/>
  </r>
  <r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"/>
    <s v="hardware"/>
    <x v="2058"/>
    <x v="2057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x v="2"/>
    <s v="hardware"/>
    <x v="2059"/>
    <x v="2058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x v="2"/>
    <s v="hardware"/>
    <x v="2060"/>
    <x v="2059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"/>
    <s v="hardware"/>
    <x v="2061"/>
    <x v="2060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x v="2"/>
    <s v="hardware"/>
    <x v="2062"/>
    <x v="2061"/>
  </r>
  <r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"/>
    <s v="hardware"/>
    <x v="2063"/>
    <x v="2062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x v="2"/>
    <s v="hardware"/>
    <x v="2064"/>
    <x v="2063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x v="2"/>
    <s v="hardware"/>
    <x v="2065"/>
    <x v="2064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"/>
    <s v="hardware"/>
    <x v="2066"/>
    <x v="2065"/>
  </r>
  <r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x v="2066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"/>
    <s v="hardware"/>
    <x v="2068"/>
    <x v="2067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x v="2"/>
    <s v="hardware"/>
    <x v="2069"/>
    <x v="2068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x v="2"/>
    <s v="hardware"/>
    <x v="2070"/>
    <x v="2069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x v="2"/>
    <s v="hardware"/>
    <x v="2071"/>
    <x v="2070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x v="2"/>
    <s v="hardware"/>
    <x v="2072"/>
    <x v="2071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x v="2072"/>
  </r>
  <r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x v="2073"/>
  </r>
  <r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x v="2"/>
    <s v="hardware"/>
    <x v="2075"/>
    <x v="2074"/>
  </r>
  <r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x v="2"/>
    <s v="hardware"/>
    <x v="2076"/>
    <x v="2075"/>
  </r>
  <r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x v="2"/>
    <s v="hardware"/>
    <x v="2077"/>
    <x v="2076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"/>
    <s v="hardware"/>
    <x v="2078"/>
    <x v="2077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"/>
    <s v="hardware"/>
    <x v="2079"/>
    <x v="2078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x v="2079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4"/>
    <s v="indie rock"/>
    <x v="2081"/>
    <x v="2080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4"/>
    <s v="indie rock"/>
    <x v="2082"/>
    <x v="2081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x v="2082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4"/>
    <s v="indie rock"/>
    <x v="2084"/>
    <x v="2083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4"/>
    <s v="indie rock"/>
    <x v="2085"/>
    <x v="2084"/>
  </r>
  <r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4"/>
    <s v="indie rock"/>
    <x v="2086"/>
    <x v="2085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x v="2086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4"/>
    <s v="indie rock"/>
    <x v="2088"/>
    <x v="2087"/>
  </r>
  <r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4"/>
    <s v="indie rock"/>
    <x v="2089"/>
    <x v="2088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4"/>
    <s v="indie rock"/>
    <x v="2090"/>
    <x v="2089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4"/>
    <s v="indie rock"/>
    <x v="2091"/>
    <x v="2090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4"/>
    <s v="indie rock"/>
    <x v="2092"/>
    <x v="2091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4"/>
    <s v="indie rock"/>
    <x v="2093"/>
    <x v="2092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4"/>
    <s v="indie rock"/>
    <x v="2094"/>
    <x v="2093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4"/>
    <s v="indie rock"/>
    <x v="2095"/>
    <x v="2094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4"/>
    <s v="indie rock"/>
    <x v="2096"/>
    <x v="2095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4"/>
    <s v="indie rock"/>
    <x v="2097"/>
    <x v="2096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4"/>
    <s v="indie rock"/>
    <x v="2098"/>
    <x v="2097"/>
  </r>
  <r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4"/>
    <s v="indie rock"/>
    <x v="2099"/>
    <x v="2098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4"/>
    <s v="indie rock"/>
    <x v="2100"/>
    <x v="2099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4"/>
    <s v="indie rock"/>
    <x v="2101"/>
    <x v="2100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4"/>
    <s v="indie rock"/>
    <x v="2102"/>
    <x v="2101"/>
  </r>
  <r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4"/>
    <s v="indie rock"/>
    <x v="2103"/>
    <x v="2102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x v="2103"/>
  </r>
  <r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4"/>
    <s v="indie rock"/>
    <x v="2105"/>
    <x v="2104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4"/>
    <s v="indie rock"/>
    <x v="2106"/>
    <x v="2105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4"/>
    <s v="indie rock"/>
    <x v="2107"/>
    <x v="2106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4"/>
    <s v="indie rock"/>
    <x v="2108"/>
    <x v="2107"/>
  </r>
  <r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4"/>
    <s v="indie rock"/>
    <x v="2109"/>
    <x v="2108"/>
  </r>
  <r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4"/>
    <s v="indie rock"/>
    <x v="2110"/>
    <x v="2109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4"/>
    <s v="indie rock"/>
    <x v="2111"/>
    <x v="2110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4"/>
    <s v="indie rock"/>
    <x v="2112"/>
    <x v="2111"/>
  </r>
  <r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4"/>
    <s v="indie rock"/>
    <x v="2113"/>
    <x v="2112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4"/>
    <s v="indie rock"/>
    <x v="2114"/>
    <x v="2113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4"/>
    <s v="indie rock"/>
    <x v="2115"/>
    <x v="2114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x v="4"/>
    <s v="indie rock"/>
    <x v="2116"/>
    <x v="2115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4"/>
    <s v="indie rock"/>
    <x v="2117"/>
    <x v="2116"/>
  </r>
  <r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4"/>
    <s v="indie rock"/>
    <x v="2118"/>
    <x v="2117"/>
  </r>
  <r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4"/>
    <s v="indie rock"/>
    <x v="2119"/>
    <x v="2118"/>
  </r>
  <r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4"/>
    <s v="indie rock"/>
    <x v="2120"/>
    <x v="2119"/>
  </r>
  <r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x v="2120"/>
  </r>
  <r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x v="2122"/>
    <x v="2121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x v="2122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x v="2123"/>
  </r>
  <r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x v="2125"/>
    <x v="2124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x v="2125"/>
  </r>
  <r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  <x v="2126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x v="2127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x v="2129"/>
    <x v="2128"/>
  </r>
  <r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x v="2129"/>
  </r>
  <r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x v="2131"/>
    <x v="2130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  <x v="2131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x v="2133"/>
    <x v="2132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x v="2134"/>
    <x v="2133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x v="2135"/>
    <x v="2134"/>
  </r>
  <r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x v="2136"/>
    <x v="2135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  <x v="2136"/>
  </r>
  <r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x v="2138"/>
    <x v="2137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x v="2139"/>
    <x v="2138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x v="2140"/>
    <x v="2139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e v="#DIV/0!"/>
    <x v="6"/>
    <s v="video games"/>
    <x v="2141"/>
    <x v="2140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x v="2142"/>
    <x v="2141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x v="2142"/>
  </r>
  <r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x v="2144"/>
    <x v="2143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  <x v="2144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x v="2145"/>
  </r>
  <r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  <x v="2146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x v="2147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e v="#DIV/0!"/>
    <x v="6"/>
    <s v="video games"/>
    <x v="2149"/>
    <x v="2148"/>
  </r>
  <r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x v="2149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x v="2151"/>
    <x v="2150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x v="2151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x v="2152"/>
  </r>
  <r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x v="2153"/>
  </r>
  <r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x v="2154"/>
  </r>
  <r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x v="2156"/>
    <x v="2155"/>
  </r>
  <r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  <x v="2156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  <x v="2157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x v="2158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x v="2160"/>
    <x v="2159"/>
  </r>
  <r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4"/>
    <s v="rock"/>
    <x v="2161"/>
    <x v="2160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4"/>
    <s v="rock"/>
    <x v="2162"/>
    <x v="2161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4"/>
    <s v="rock"/>
    <x v="2163"/>
    <x v="2162"/>
  </r>
  <r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4"/>
    <s v="rock"/>
    <x v="2164"/>
    <x v="2163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4"/>
    <s v="rock"/>
    <x v="2165"/>
    <x v="2164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4"/>
    <s v="rock"/>
    <x v="2166"/>
    <x v="2165"/>
  </r>
  <r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x v="2166"/>
  </r>
  <r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4"/>
    <s v="rock"/>
    <x v="2168"/>
    <x v="2167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4"/>
    <s v="rock"/>
    <x v="2169"/>
    <x v="2168"/>
  </r>
  <r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4"/>
    <s v="rock"/>
    <x v="2170"/>
    <x v="2169"/>
  </r>
  <r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4"/>
    <s v="rock"/>
    <x v="2171"/>
    <x v="2170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4"/>
    <s v="rock"/>
    <x v="2172"/>
    <x v="2171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4"/>
    <s v="rock"/>
    <x v="2173"/>
    <x v="2172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4"/>
    <s v="rock"/>
    <x v="2174"/>
    <x v="2173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4"/>
    <s v="rock"/>
    <x v="2175"/>
    <x v="2174"/>
  </r>
  <r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4"/>
    <s v="rock"/>
    <x v="2176"/>
    <x v="2175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4"/>
    <s v="rock"/>
    <x v="2177"/>
    <x v="2176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x v="4"/>
    <s v="rock"/>
    <x v="2178"/>
    <x v="2177"/>
  </r>
  <r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4"/>
    <s v="rock"/>
    <x v="2179"/>
    <x v="2178"/>
  </r>
  <r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4"/>
    <s v="rock"/>
    <x v="2180"/>
    <x v="2179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6"/>
    <s v="tabletop games"/>
    <x v="2181"/>
    <x v="2180"/>
  </r>
  <r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6"/>
    <s v="tabletop games"/>
    <x v="2182"/>
    <x v="2181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6"/>
    <s v="tabletop games"/>
    <x v="2183"/>
    <x v="2182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6"/>
    <s v="tabletop games"/>
    <x v="2184"/>
    <x v="2183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x v="6"/>
    <s v="tabletop games"/>
    <x v="2185"/>
    <x v="2184"/>
  </r>
  <r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6"/>
    <s v="tabletop games"/>
    <x v="2186"/>
    <x v="2185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x v="6"/>
    <s v="tabletop games"/>
    <x v="2187"/>
    <x v="2186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6"/>
    <s v="tabletop games"/>
    <x v="2188"/>
    <x v="2187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6"/>
    <s v="tabletop games"/>
    <x v="2189"/>
    <x v="2188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x v="6"/>
    <s v="tabletop games"/>
    <x v="2190"/>
    <x v="2189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x v="2190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x v="6"/>
    <s v="tabletop games"/>
    <x v="2192"/>
    <x v="2191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x v="6"/>
    <s v="tabletop games"/>
    <x v="2193"/>
    <x v="2192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x v="6"/>
    <s v="tabletop games"/>
    <x v="2194"/>
    <x v="2193"/>
  </r>
  <r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6"/>
    <s v="tabletop games"/>
    <x v="2195"/>
    <x v="2194"/>
  </r>
  <r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6"/>
    <s v="tabletop games"/>
    <x v="2196"/>
    <x v="2195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x v="6"/>
    <s v="tabletop games"/>
    <x v="2197"/>
    <x v="2196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x v="6"/>
    <s v="tabletop games"/>
    <x v="2198"/>
    <x v="2197"/>
  </r>
  <r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6"/>
    <s v="tabletop games"/>
    <x v="2199"/>
    <x v="2198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6"/>
    <s v="tabletop games"/>
    <x v="2200"/>
    <x v="2199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4"/>
    <s v="electronic music"/>
    <x v="2201"/>
    <x v="2200"/>
  </r>
  <r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4"/>
    <s v="electronic music"/>
    <x v="2202"/>
    <x v="2201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x v="2202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4"/>
    <s v="electronic music"/>
    <x v="2204"/>
    <x v="2203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4"/>
    <s v="electronic music"/>
    <x v="2205"/>
    <x v="2204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4"/>
    <s v="electronic music"/>
    <x v="2206"/>
    <x v="2205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4"/>
    <s v="electronic music"/>
    <x v="2207"/>
    <x v="2206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4"/>
    <s v="electronic music"/>
    <x v="2208"/>
    <x v="2207"/>
  </r>
  <r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4"/>
    <s v="electronic music"/>
    <x v="2209"/>
    <x v="2208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4"/>
    <s v="electronic music"/>
    <x v="2210"/>
    <x v="2209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x v="2210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4"/>
    <s v="electronic music"/>
    <x v="2212"/>
    <x v="2211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x v="2212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4"/>
    <s v="electronic music"/>
    <x v="2214"/>
    <x v="2213"/>
  </r>
  <r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4"/>
    <s v="electronic music"/>
    <x v="2215"/>
    <x v="2214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4"/>
    <s v="electronic music"/>
    <x v="2216"/>
    <x v="2215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4"/>
    <s v="electronic music"/>
    <x v="2217"/>
    <x v="2216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4"/>
    <s v="electronic music"/>
    <x v="2218"/>
    <x v="2217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4"/>
    <s v="electronic music"/>
    <x v="2219"/>
    <x v="2218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4"/>
    <s v="electronic music"/>
    <x v="2220"/>
    <x v="2219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6"/>
    <s v="tabletop games"/>
    <x v="2221"/>
    <x v="2220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x v="2221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x v="2222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6"/>
    <s v="tabletop games"/>
    <x v="2224"/>
    <x v="2223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x v="6"/>
    <s v="tabletop games"/>
    <x v="2225"/>
    <x v="2224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6"/>
    <s v="tabletop games"/>
    <x v="2226"/>
    <x v="2225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6"/>
    <s v="tabletop games"/>
    <x v="2227"/>
    <x v="2226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6"/>
    <s v="tabletop games"/>
    <x v="2228"/>
    <x v="2227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6"/>
    <s v="tabletop games"/>
    <x v="2229"/>
    <x v="2228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6"/>
    <s v="tabletop games"/>
    <x v="2230"/>
    <x v="2229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6"/>
    <s v="tabletop games"/>
    <x v="2231"/>
    <x v="2230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6"/>
    <s v="tabletop games"/>
    <x v="2232"/>
    <x v="2231"/>
  </r>
  <r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6"/>
    <s v="tabletop games"/>
    <x v="2233"/>
    <x v="2232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6"/>
    <s v="tabletop games"/>
    <x v="2234"/>
    <x v="2233"/>
  </r>
  <r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6"/>
    <s v="tabletop games"/>
    <x v="2235"/>
    <x v="2234"/>
  </r>
  <r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6"/>
    <s v="tabletop games"/>
    <x v="2236"/>
    <x v="2235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x v="6"/>
    <s v="tabletop games"/>
    <x v="2237"/>
    <x v="2236"/>
  </r>
  <r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6"/>
    <s v="tabletop games"/>
    <x v="2238"/>
    <x v="2237"/>
  </r>
  <r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6"/>
    <s v="tabletop games"/>
    <x v="2239"/>
    <x v="2238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6"/>
    <s v="tabletop games"/>
    <x v="2240"/>
    <x v="2239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6"/>
    <s v="tabletop games"/>
    <x v="2241"/>
    <x v="2240"/>
  </r>
  <r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x v="6"/>
    <s v="tabletop games"/>
    <x v="2242"/>
    <x v="2241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6"/>
    <s v="tabletop games"/>
    <x v="2243"/>
    <x v="2242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4"/>
    <x v="2243"/>
  </r>
  <r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6"/>
    <s v="tabletop games"/>
    <x v="2245"/>
    <x v="2244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6"/>
    <x v="2245"/>
  </r>
  <r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7"/>
    <x v="2246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8"/>
    <x v="2247"/>
  </r>
  <r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9"/>
    <x v="2248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6"/>
    <s v="tabletop games"/>
    <x v="2250"/>
    <x v="2249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1"/>
    <x v="2250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2"/>
    <x v="2251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3"/>
    <x v="2252"/>
  </r>
  <r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4"/>
    <x v="2253"/>
  </r>
  <r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5"/>
    <x v="2254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x v="2255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7"/>
    <x v="2256"/>
  </r>
  <r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8"/>
    <x v="2257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9"/>
    <x v="2258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60"/>
    <x v="2259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1"/>
    <x v="2260"/>
  </r>
  <r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2"/>
    <x v="2261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3"/>
    <x v="2262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4"/>
    <x v="2263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5"/>
    <x v="2264"/>
  </r>
  <r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6"/>
    <x v="2265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6"/>
    <s v="tabletop games"/>
    <x v="2267"/>
    <x v="2266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8"/>
    <x v="2267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6"/>
    <s v="tabletop games"/>
    <x v="2269"/>
    <x v="2268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6"/>
    <s v="tabletop games"/>
    <x v="2270"/>
    <x v="2269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6"/>
    <s v="tabletop games"/>
    <x v="2271"/>
    <x v="2270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2"/>
    <x v="2271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3"/>
    <x v="2272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4"/>
    <x v="2273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5"/>
    <x v="2274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6"/>
    <x v="2275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7"/>
    <x v="2276"/>
  </r>
  <r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8"/>
    <x v="2277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9"/>
    <x v="2278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6"/>
    <s v="tabletop games"/>
    <x v="2280"/>
    <x v="2279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1"/>
    <x v="2280"/>
  </r>
  <r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2"/>
    <x v="2281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3"/>
    <x v="2282"/>
  </r>
  <r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4"/>
    <x v="2283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5"/>
    <x v="2284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6"/>
    <x v="2285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7"/>
    <x v="2286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x v="2287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x v="2288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90"/>
    <x v="2289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1"/>
    <x v="2290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2"/>
    <x v="2291"/>
  </r>
  <r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3"/>
    <x v="2292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4"/>
    <x v="2293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5"/>
    <x v="2294"/>
  </r>
  <r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6"/>
    <x v="2295"/>
  </r>
  <r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7"/>
    <x v="2296"/>
  </r>
  <r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8"/>
    <x v="2297"/>
  </r>
  <r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9"/>
    <x v="2298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300"/>
    <x v="2299"/>
  </r>
  <r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1"/>
    <x v="2300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2"/>
    <x v="2301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3"/>
    <x v="2302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2304"/>
    <x v="1254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5"/>
    <x v="2303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6"/>
    <x v="2304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7"/>
    <x v="2305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4"/>
    <s v="indie rock"/>
    <x v="2308"/>
    <x v="2306"/>
  </r>
  <r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9"/>
    <x v="2307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4"/>
    <s v="indie rock"/>
    <x v="2310"/>
    <x v="2308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11"/>
    <x v="2309"/>
  </r>
  <r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2"/>
    <x v="2310"/>
  </r>
  <r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3"/>
    <x v="2311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4"/>
    <x v="2312"/>
  </r>
  <r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5"/>
    <x v="2313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6"/>
    <x v="2314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7"/>
    <x v="2315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8"/>
    <x v="2316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9"/>
    <x v="2317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20"/>
    <x v="2318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21"/>
    <x v="2319"/>
  </r>
  <r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x v="2320"/>
  </r>
  <r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x v="2321"/>
  </r>
  <r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4"/>
    <x v="2322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5"/>
    <x v="2323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x v="2324"/>
  </r>
  <r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7"/>
    <s v="small batch"/>
    <x v="2327"/>
    <x v="2325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8"/>
    <x v="2326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x v="2327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7"/>
    <s v="small batch"/>
    <x v="2330"/>
    <x v="2328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31"/>
    <x v="2329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2"/>
    <x v="2330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3"/>
    <x v="2331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4"/>
    <x v="2332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5"/>
    <x v="2333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7"/>
    <s v="small batch"/>
    <x v="2336"/>
    <x v="2334"/>
  </r>
  <r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7"/>
    <x v="2335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8"/>
    <x v="2336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7"/>
    <s v="small batch"/>
    <x v="2339"/>
    <x v="2337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7"/>
    <s v="small batch"/>
    <x v="2340"/>
    <x v="2338"/>
  </r>
  <r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e v="#DIV/0!"/>
    <x v="2"/>
    <s v="web"/>
    <x v="2341"/>
    <x v="2339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e v="#DIV/0!"/>
    <x v="2"/>
    <s v="web"/>
    <x v="2342"/>
    <x v="2340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x v="2341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x v="2342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e v="#DIV/0!"/>
    <x v="2"/>
    <s v="web"/>
    <x v="2345"/>
    <x v="2343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x v="2344"/>
  </r>
  <r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x v="2345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x v="2346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e v="#DIV/0!"/>
    <x v="2"/>
    <s v="web"/>
    <x v="2349"/>
    <x v="2347"/>
  </r>
  <r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e v="#DIV/0!"/>
    <x v="2"/>
    <s v="web"/>
    <x v="2350"/>
    <x v="2348"/>
  </r>
  <r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  <x v="2349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e v="#DIV/0!"/>
    <x v="2"/>
    <s v="web"/>
    <x v="2352"/>
    <x v="2350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e v="#DIV/0!"/>
    <x v="2"/>
    <s v="web"/>
    <x v="2353"/>
    <x v="2351"/>
  </r>
  <r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x v="2352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x v="2353"/>
  </r>
  <r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e v="#DIV/0!"/>
    <x v="2"/>
    <s v="web"/>
    <x v="2356"/>
    <x v="2354"/>
  </r>
  <r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e v="#DIV/0!"/>
    <x v="2"/>
    <s v="web"/>
    <x v="2357"/>
    <x v="2355"/>
  </r>
  <r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e v="#DIV/0!"/>
    <x v="2"/>
    <s v="web"/>
    <x v="2358"/>
    <x v="2356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x v="2357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x v="2358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e v="#DIV/0!"/>
    <x v="2"/>
    <s v="web"/>
    <x v="2361"/>
    <x v="2359"/>
  </r>
  <r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x v="2360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e v="#DIV/0!"/>
    <x v="2"/>
    <s v="web"/>
    <x v="2363"/>
    <x v="2361"/>
  </r>
  <r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e v="#DIV/0!"/>
    <x v="2"/>
    <s v="web"/>
    <x v="2364"/>
    <x v="2362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e v="#DIV/0!"/>
    <x v="2"/>
    <s v="web"/>
    <x v="2365"/>
    <x v="2363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  <x v="2364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  <x v="2365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x v="2366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e v="#DIV/0!"/>
    <x v="2"/>
    <s v="web"/>
    <x v="2369"/>
    <x v="2367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x v="2368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e v="#DIV/0!"/>
    <x v="2"/>
    <s v="web"/>
    <x v="2371"/>
    <x v="2369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x v="2370"/>
  </r>
  <r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x v="2371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x v="2372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e v="#DIV/0!"/>
    <x v="2"/>
    <s v="web"/>
    <x v="2375"/>
    <x v="2373"/>
  </r>
  <r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  <x v="2374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e v="#DIV/0!"/>
    <x v="2"/>
    <s v="web"/>
    <x v="2377"/>
    <x v="2375"/>
  </r>
  <r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e v="#DIV/0!"/>
    <x v="2"/>
    <s v="web"/>
    <x v="2378"/>
    <x v="2376"/>
  </r>
  <r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e v="#DIV/0!"/>
    <x v="2"/>
    <s v="web"/>
    <x v="2379"/>
    <x v="2377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  <x v="2378"/>
  </r>
  <r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  <x v="2379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x v="2380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x v="2381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x v="2382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  <x v="2383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e v="#DIV/0!"/>
    <x v="2"/>
    <s v="web"/>
    <x v="2386"/>
    <x v="2384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x v="2385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  <x v="2386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x v="2387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e v="#DIV/0!"/>
    <x v="2"/>
    <s v="web"/>
    <x v="2390"/>
    <x v="2388"/>
  </r>
  <r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x v="2389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e v="#DIV/0!"/>
    <x v="2"/>
    <s v="web"/>
    <x v="2392"/>
    <x v="2390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x v="2391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x v="2392"/>
  </r>
  <r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e v="#DIV/0!"/>
    <x v="2"/>
    <s v="web"/>
    <x v="2395"/>
    <x v="2393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x v="2394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e v="#DIV/0!"/>
    <x v="2"/>
    <s v="web"/>
    <x v="2397"/>
    <x v="2395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e v="#DIV/0!"/>
    <x v="2"/>
    <s v="web"/>
    <x v="2398"/>
    <x v="2396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e v="#DIV/0!"/>
    <x v="2"/>
    <s v="web"/>
    <x v="2399"/>
    <x v="2397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e v="#DIV/0!"/>
    <x v="2"/>
    <s v="web"/>
    <x v="2400"/>
    <x v="2398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401"/>
    <x v="2399"/>
  </r>
  <r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x v="2400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3"/>
    <x v="2401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e v="#DIV/0!"/>
    <x v="7"/>
    <s v="food trucks"/>
    <x v="2404"/>
    <x v="2402"/>
  </r>
  <r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x v="2403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6"/>
    <x v="2404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  <x v="2405"/>
  </r>
  <r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x v="2406"/>
  </r>
  <r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9"/>
    <x v="2407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e v="#DIV/0!"/>
    <x v="7"/>
    <s v="food trucks"/>
    <x v="2410"/>
    <x v="2408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11"/>
    <x v="2409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e v="#DIV/0!"/>
    <x v="7"/>
    <s v="food trucks"/>
    <x v="2412"/>
    <x v="2410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3"/>
    <x v="2411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4"/>
    <x v="2412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5"/>
    <x v="2413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x v="2414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e v="#DIV/0!"/>
    <x v="7"/>
    <s v="food trucks"/>
    <x v="2417"/>
    <x v="2415"/>
  </r>
  <r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x v="2416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e v="#DIV/0!"/>
    <x v="7"/>
    <s v="food trucks"/>
    <x v="2419"/>
    <x v="2417"/>
  </r>
  <r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  <x v="2418"/>
  </r>
  <r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x v="2419"/>
  </r>
  <r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x v="2420"/>
  </r>
  <r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x v="2421"/>
  </r>
  <r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4"/>
    <x v="2422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x v="2423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e v="#DIV/0!"/>
    <x v="7"/>
    <s v="food trucks"/>
    <x v="2426"/>
    <x v="2424"/>
  </r>
  <r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x v="2425"/>
  </r>
  <r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x v="2426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x v="2427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x v="2428"/>
  </r>
  <r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x v="2429"/>
  </r>
  <r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x v="2430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e v="#DIV/0!"/>
    <x v="7"/>
    <s v="food trucks"/>
    <x v="2433"/>
    <x v="2431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x v="2432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x v="2433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x v="2434"/>
  </r>
  <r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e v="#DIV/0!"/>
    <x v="7"/>
    <s v="food trucks"/>
    <x v="2437"/>
    <x v="2435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x v="2436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e v="#DIV/0!"/>
    <x v="7"/>
    <s v="food trucks"/>
    <x v="2439"/>
    <x v="2437"/>
  </r>
  <r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x v="2438"/>
  </r>
  <r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41"/>
    <x v="2439"/>
  </r>
  <r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2"/>
    <x v="2440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7"/>
    <s v="small batch"/>
    <x v="2443"/>
    <x v="2441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4"/>
    <x v="2442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5"/>
    <x v="2443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6"/>
    <x v="2444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7"/>
    <x v="2445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8"/>
    <x v="2446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x v="2447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50"/>
    <x v="2448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51"/>
    <x v="2449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x v="2450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3"/>
    <x v="2451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7"/>
    <s v="small batch"/>
    <x v="2454"/>
    <x v="2452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5"/>
    <x v="2453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6"/>
    <x v="2454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7"/>
    <x v="2455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8"/>
    <x v="2456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9"/>
    <x v="2457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60"/>
    <x v="2458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2461"/>
    <x v="1837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62"/>
    <x v="2459"/>
  </r>
  <r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x v="2460"/>
  </r>
  <r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4"/>
    <x v="2461"/>
  </r>
  <r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5"/>
    <x v="2462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6"/>
    <x v="2463"/>
  </r>
  <r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7"/>
    <x v="2464"/>
  </r>
  <r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8"/>
    <x v="2465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9"/>
    <x v="2466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70"/>
    <x v="2467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71"/>
    <x v="2468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72"/>
    <x v="2469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3"/>
    <x v="2470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4"/>
    <x v="2471"/>
  </r>
  <r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5"/>
    <x v="2472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6"/>
    <x v="2473"/>
  </r>
  <r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7"/>
    <x v="2474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8"/>
    <x v="2475"/>
  </r>
  <r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9"/>
    <x v="2476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x v="2477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81"/>
    <x v="2478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x v="2479"/>
  </r>
  <r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3"/>
    <x v="2480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4"/>
    <x v="2481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5"/>
    <x v="2482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6"/>
    <x v="2483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7"/>
    <x v="2484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8"/>
    <x v="2485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x v="2486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90"/>
    <x v="2487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x v="2488"/>
  </r>
  <r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92"/>
    <x v="2489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3"/>
    <x v="2490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4"/>
    <x v="2491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5"/>
    <x v="2492"/>
  </r>
  <r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x v="2493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7"/>
    <x v="2494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x v="2495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9"/>
    <x v="2496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500"/>
    <x v="2497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501"/>
    <x v="2498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x v="2499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e v="#DIV/0!"/>
    <x v="7"/>
    <s v="restaurants"/>
    <x v="2503"/>
    <x v="2500"/>
  </r>
  <r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e v="#DIV/0!"/>
    <x v="7"/>
    <s v="restaurants"/>
    <x v="2504"/>
    <x v="2501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e v="#DIV/0!"/>
    <x v="7"/>
    <s v="restaurants"/>
    <x v="2505"/>
    <x v="2502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x v="2503"/>
  </r>
  <r>
    <s v="Unique dishes for a unique city!."/>
    <n v="42850"/>
    <n v="0"/>
    <x v="2"/>
    <s v="US"/>
    <s v="USD"/>
    <n v="1431308704"/>
    <n v="1428716704"/>
    <b v="0"/>
    <n v="0"/>
    <b v="0"/>
    <s v="food/restaurants"/>
    <m/>
    <e v="#DIV/0!"/>
    <x v="7"/>
    <s v="restaurants"/>
    <x v="2507"/>
    <x v="2504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e v="#DIV/0!"/>
    <x v="7"/>
    <s v="restaurants"/>
    <x v="2508"/>
    <x v="2505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9"/>
    <x v="2506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x v="2507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e v="#DIV/0!"/>
    <x v="7"/>
    <s v="restaurants"/>
    <x v="2511"/>
    <x v="2508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e v="#DIV/0!"/>
    <x v="7"/>
    <s v="restaurants"/>
    <x v="2512"/>
    <x v="2509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e v="#DIV/0!"/>
    <x v="7"/>
    <s v="restaurants"/>
    <x v="2513"/>
    <x v="2510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x v="2511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x v="2512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e v="#DIV/0!"/>
    <x v="7"/>
    <s v="restaurants"/>
    <x v="2516"/>
    <x v="2513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  <x v="2514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e v="#DIV/0!"/>
    <x v="7"/>
    <s v="restaurants"/>
    <x v="2518"/>
    <x v="2515"/>
  </r>
  <r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x v="2516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e v="#DIV/0!"/>
    <x v="7"/>
    <s v="restaurants"/>
    <x v="2520"/>
    <x v="2517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21"/>
    <x v="2518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22"/>
    <x v="2519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3"/>
    <x v="2520"/>
  </r>
  <r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4"/>
    <x v="2521"/>
  </r>
  <r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5"/>
    <x v="2522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6"/>
    <x v="2523"/>
  </r>
  <r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7"/>
    <x v="2524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8"/>
    <x v="2525"/>
  </r>
  <r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9"/>
    <x v="2526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30"/>
    <x v="2527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31"/>
    <x v="2528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32"/>
    <x v="2529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3"/>
    <x v="2530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x v="2531"/>
  </r>
  <r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5"/>
    <x v="2532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x v="2533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x v="2534"/>
  </r>
  <r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8"/>
    <x v="2535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9"/>
    <x v="2536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40"/>
    <x v="2537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41"/>
    <x v="2538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42"/>
    <x v="2539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3"/>
    <x v="2540"/>
  </r>
  <r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4"/>
    <x v="2541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5"/>
    <x v="2542"/>
  </r>
  <r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6"/>
    <x v="2543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7"/>
    <x v="2544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8"/>
    <x v="2545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9"/>
    <x v="2546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x v="2547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51"/>
    <x v="2548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x v="2549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3"/>
    <x v="2550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4"/>
    <x v="2551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5"/>
    <x v="2552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6"/>
    <x v="2553"/>
  </r>
  <r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7"/>
    <x v="2554"/>
  </r>
  <r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8"/>
    <x v="2555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x v="2556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x v="2557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e v="#DIV/0!"/>
    <x v="7"/>
    <s v="food trucks"/>
    <x v="2561"/>
    <x v="2558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x v="2559"/>
  </r>
  <r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e v="#DIV/0!"/>
    <x v="7"/>
    <s v="food trucks"/>
    <x v="2563"/>
    <x v="2560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e v="#DIV/0!"/>
    <x v="7"/>
    <s v="food trucks"/>
    <x v="2564"/>
    <x v="2561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x v="2562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e v="#DIV/0!"/>
    <x v="7"/>
    <s v="food trucks"/>
    <x v="2566"/>
    <x v="2563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x v="2564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x v="2565"/>
  </r>
  <r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x v="2566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x v="2567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x v="2568"/>
  </r>
  <r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e v="#DIV/0!"/>
    <x v="7"/>
    <s v="food trucks"/>
    <x v="2572"/>
    <x v="2569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e v="#DIV/0!"/>
    <x v="7"/>
    <s v="food trucks"/>
    <x v="2573"/>
    <x v="2570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e v="#DIV/0!"/>
    <x v="7"/>
    <s v="food trucks"/>
    <x v="2574"/>
    <x v="2571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e v="#DIV/0!"/>
    <x v="7"/>
    <s v="food trucks"/>
    <x v="2575"/>
    <x v="2572"/>
  </r>
  <r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e v="#DIV/0!"/>
    <x v="7"/>
    <s v="food trucks"/>
    <x v="2576"/>
    <x v="2573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e v="#DIV/0!"/>
    <x v="7"/>
    <s v="food trucks"/>
    <x v="2577"/>
    <x v="2574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e v="#DIV/0!"/>
    <x v="7"/>
    <s v="food trucks"/>
    <x v="2578"/>
    <x v="2575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  <x v="2576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x v="2577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81"/>
    <x v="2578"/>
  </r>
  <r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x v="2579"/>
  </r>
  <r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x v="2580"/>
  </r>
  <r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e v="#DIV/0!"/>
    <x v="7"/>
    <s v="food trucks"/>
    <x v="2584"/>
    <x v="2581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x v="2582"/>
  </r>
  <r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x v="2583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7"/>
    <x v="2584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8"/>
    <x v="2585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x v="2586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e v="#DIV/0!"/>
    <x v="7"/>
    <s v="food trucks"/>
    <x v="2590"/>
    <x v="2587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x v="2588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x v="2589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e v="#DIV/0!"/>
    <x v="7"/>
    <s v="food trucks"/>
    <x v="2593"/>
    <x v="2590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x v="2591"/>
  </r>
  <r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  <x v="2592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  <x v="2593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7"/>
    <x v="2594"/>
  </r>
  <r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8"/>
    <x v="2595"/>
  </r>
  <r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x v="2596"/>
  </r>
  <r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  <x v="2597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601"/>
    <x v="2598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"/>
    <s v="space exploration"/>
    <x v="2602"/>
    <x v="2599"/>
  </r>
  <r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x v="2600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4"/>
    <x v="2601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"/>
    <s v="space exploration"/>
    <x v="2605"/>
    <x v="2602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6"/>
    <x v="2603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7"/>
    <x v="2604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8"/>
    <x v="2605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"/>
    <s v="space exploration"/>
    <x v="2609"/>
    <x v="2606"/>
  </r>
  <r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10"/>
    <x v="2607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"/>
    <s v="space exploration"/>
    <x v="2611"/>
    <x v="2608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12"/>
    <x v="2609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3"/>
    <x v="2610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x v="2611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5"/>
    <x v="2612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6"/>
    <x v="2613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7"/>
    <x v="2614"/>
  </r>
  <r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8"/>
    <x v="2615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9"/>
    <x v="2616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"/>
    <s v="space exploration"/>
    <x v="2620"/>
    <x v="2617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21"/>
    <x v="2618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22"/>
    <x v="2619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3"/>
    <x v="2620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"/>
    <s v="space exploration"/>
    <x v="2624"/>
    <x v="2621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5"/>
    <x v="2622"/>
  </r>
  <r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x v="2623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7"/>
    <x v="2624"/>
  </r>
  <r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8"/>
    <x v="2625"/>
  </r>
  <r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x v="2626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30"/>
    <x v="2627"/>
  </r>
  <r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31"/>
    <x v="2628"/>
  </r>
  <r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32"/>
    <x v="2629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3"/>
    <x v="2630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x v="2631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5"/>
    <x v="2632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x v="2633"/>
  </r>
  <r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7"/>
    <x v="2634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8"/>
    <x v="2635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9"/>
    <x v="2636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40"/>
    <x v="2637"/>
  </r>
  <r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x v="2638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e v="#DIV/0!"/>
    <x v="2"/>
    <s v="space exploration"/>
    <x v="2642"/>
    <x v="2639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2643"/>
    <x v="323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  <x v="2640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  <x v="2641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6"/>
    <x v="2642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x v="2643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  <x v="2644"/>
  </r>
  <r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  <x v="2645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x v="2646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  <x v="2647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  <x v="2648"/>
  </r>
  <r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  <x v="2649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x v="2650"/>
  </r>
  <r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x v="2651"/>
  </r>
  <r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  <x v="2652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  <x v="2653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x v="2654"/>
  </r>
  <r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x v="2655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x v="2656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x v="2657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x v="2658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63"/>
    <x v="2659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4"/>
    <x v="2660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5"/>
    <x v="2661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6"/>
    <x v="2662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7"/>
    <x v="2663"/>
  </r>
  <r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8"/>
    <x v="2664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x v="2665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  <x v="2666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  <x v="2667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  <x v="2668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  <x v="2669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  <x v="2670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  <x v="2671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6"/>
    <x v="2672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  <x v="2673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x v="2674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x v="2675"/>
  </r>
  <r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x v="2676"/>
  </r>
  <r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x v="2677"/>
  </r>
  <r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x v="2678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x v="2679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x v="2680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x v="2681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e v="#DIV/0!"/>
    <x v="7"/>
    <s v="food trucks"/>
    <x v="2686"/>
    <x v="2682"/>
  </r>
  <r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e v="#DIV/0!"/>
    <x v="7"/>
    <s v="food trucks"/>
    <x v="2687"/>
    <x v="2683"/>
  </r>
  <r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8"/>
    <x v="2684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x v="2685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  <x v="2686"/>
  </r>
  <r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x v="2687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x v="2688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93"/>
    <x v="2689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x v="2690"/>
  </r>
  <r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5"/>
    <x v="2691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  <x v="2692"/>
  </r>
  <r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  <x v="2693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8"/>
    <x v="2694"/>
  </r>
  <r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e v="#DIV/0!"/>
    <x v="7"/>
    <s v="food trucks"/>
    <x v="2699"/>
    <x v="2695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x v="2696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701"/>
    <x v="2697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702"/>
    <x v="2698"/>
  </r>
  <r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x v="2703"/>
    <x v="2699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4"/>
    <x v="2700"/>
  </r>
  <r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5"/>
    <x v="2701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1"/>
    <s v="spaces"/>
    <x v="2706"/>
    <x v="2702"/>
  </r>
  <r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7"/>
    <x v="2703"/>
  </r>
  <r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1"/>
    <s v="spaces"/>
    <x v="2708"/>
    <x v="2704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1"/>
    <s v="spaces"/>
    <x v="2709"/>
    <x v="2705"/>
  </r>
  <r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1"/>
    <s v="spaces"/>
    <x v="2710"/>
    <x v="2706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11"/>
    <x v="2707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12"/>
    <x v="2708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1"/>
    <s v="spaces"/>
    <x v="2713"/>
    <x v="2709"/>
  </r>
  <r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4"/>
    <x v="2710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5"/>
    <x v="2711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6"/>
    <x v="2712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7"/>
    <x v="2713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8"/>
    <x v="2714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9"/>
    <x v="2715"/>
  </r>
  <r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20"/>
    <x v="2716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21"/>
    <x v="2717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22"/>
    <x v="2718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23"/>
    <x v="2719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4"/>
    <x v="2720"/>
  </r>
  <r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"/>
    <s v="hardware"/>
    <x v="2725"/>
    <x v="2721"/>
  </r>
  <r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"/>
    <s v="hardware"/>
    <x v="2726"/>
    <x v="2722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"/>
    <s v="hardware"/>
    <x v="2727"/>
    <x v="2723"/>
  </r>
  <r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8"/>
    <x v="2724"/>
  </r>
  <r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9"/>
    <x v="2725"/>
  </r>
  <r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"/>
    <s v="hardware"/>
    <x v="2730"/>
    <x v="2726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31"/>
    <x v="2727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32"/>
    <x v="2728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"/>
    <s v="hardware"/>
    <x v="2733"/>
    <x v="2729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4"/>
    <x v="2730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5"/>
    <x v="2731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6"/>
    <x v="2732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"/>
    <s v="hardware"/>
    <x v="2737"/>
    <x v="2733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8"/>
    <x v="2734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9"/>
    <x v="2735"/>
  </r>
  <r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40"/>
    <x v="2736"/>
  </r>
  <r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x v="2737"/>
  </r>
  <r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42"/>
    <x v="2738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e v="#DIV/0!"/>
    <x v="3"/>
    <s v="children's books"/>
    <x v="2743"/>
    <x v="2739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4"/>
    <x v="2740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  <x v="2741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6"/>
    <x v="2742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x v="2743"/>
  </r>
  <r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x v="2744"/>
  </r>
  <r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x v="2745"/>
  </r>
  <r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e v="#DIV/0!"/>
    <x v="3"/>
    <s v="children's books"/>
    <x v="2750"/>
    <x v="2746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e v="#DIV/0!"/>
    <x v="3"/>
    <s v="children's books"/>
    <x v="2751"/>
    <x v="2747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52"/>
    <x v="2748"/>
  </r>
  <r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x v="2749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e v="#DIV/0!"/>
    <x v="3"/>
    <s v="children's books"/>
    <x v="2754"/>
    <x v="2750"/>
  </r>
  <r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5"/>
    <x v="2751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6"/>
    <x v="2752"/>
  </r>
  <r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x v="2753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x v="2754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x v="2755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e v="#DIV/0!"/>
    <x v="3"/>
    <s v="children's books"/>
    <x v="2760"/>
    <x v="2756"/>
  </r>
  <r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x v="2757"/>
  </r>
  <r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x v="2758"/>
  </r>
  <r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x v="2759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x v="2760"/>
  </r>
  <r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e v="#DIV/0!"/>
    <x v="3"/>
    <s v="children's books"/>
    <x v="2765"/>
    <x v="2761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x v="2762"/>
  </r>
  <r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7"/>
    <x v="2763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8"/>
    <x v="2764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x v="2765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  <x v="2766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e v="#DIV/0!"/>
    <x v="3"/>
    <s v="children's books"/>
    <x v="2771"/>
    <x v="2767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e v="#DIV/0!"/>
    <x v="3"/>
    <s v="children's books"/>
    <x v="2772"/>
    <x v="2768"/>
  </r>
  <r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x v="2769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4"/>
    <x v="2770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x v="2771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6"/>
    <x v="2772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x v="2773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8"/>
    <x v="2774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x v="2775"/>
  </r>
  <r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e v="#DIV/0!"/>
    <x v="3"/>
    <s v="children's books"/>
    <x v="2780"/>
    <x v="2776"/>
  </r>
  <r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  <x v="2777"/>
  </r>
  <r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x v="2782"/>
    <x v="2778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83"/>
    <x v="2779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x v="2784"/>
    <x v="2780"/>
  </r>
  <r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x v="2785"/>
    <x v="2781"/>
  </r>
  <r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6"/>
    <x v="2782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  <x v="2783"/>
  </r>
  <r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  <x v="2784"/>
  </r>
  <r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x v="2789"/>
    <x v="2785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x v="2790"/>
    <x v="2786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x v="2791"/>
    <x v="2787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x v="2792"/>
    <x v="2788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93"/>
    <x v="2789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x v="2790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  <x v="2791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x v="2792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7"/>
    <x v="2793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8"/>
    <x v="2794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9"/>
    <x v="2795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800"/>
    <x v="2796"/>
  </r>
  <r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801"/>
    <x v="2797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802"/>
    <x v="2798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x v="2803"/>
    <x v="2799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x v="2800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5"/>
    <x v="2801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x v="2802"/>
  </r>
  <r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x v="2807"/>
    <x v="2803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x v="2808"/>
    <x v="2804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x v="2809"/>
    <x v="2805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x v="2810"/>
    <x v="2806"/>
  </r>
  <r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11"/>
    <x v="2807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12"/>
    <x v="2808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x v="2813"/>
    <x v="2809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x v="2810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5"/>
    <x v="2811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6"/>
    <x v="2812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7"/>
    <x v="2813"/>
  </r>
  <r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x v="2818"/>
    <x v="2814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9"/>
    <x v="2815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x v="2816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21"/>
    <x v="2817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x v="2822"/>
    <x v="2818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23"/>
    <x v="2819"/>
  </r>
  <r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x v="2824"/>
    <x v="2820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5"/>
    <x v="2821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x v="2826"/>
    <x v="2822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x v="2827"/>
    <x v="2823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8"/>
    <x v="2824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9"/>
    <x v="2825"/>
  </r>
  <r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x v="2830"/>
    <x v="2826"/>
  </r>
  <r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x v="2831"/>
    <x v="2827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32"/>
    <x v="2828"/>
  </r>
  <r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x v="2833"/>
    <x v="2829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4"/>
    <x v="2830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5"/>
    <x v="2831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x v="2836"/>
    <x v="2832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7"/>
    <x v="2833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x v="2838"/>
    <x v="2834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x v="2839"/>
    <x v="2835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40"/>
    <x v="2836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x v="2837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e v="#DIV/0!"/>
    <x v="1"/>
    <s v="plays"/>
    <x v="2842"/>
    <x v="2838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e v="#DIV/0!"/>
    <x v="1"/>
    <s v="plays"/>
    <x v="2843"/>
    <x v="2839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x v="2840"/>
  </r>
  <r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5"/>
    <x v="2841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e v="#DIV/0!"/>
    <x v="1"/>
    <s v="plays"/>
    <x v="2846"/>
    <x v="2842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e v="#DIV/0!"/>
    <x v="1"/>
    <s v="plays"/>
    <x v="2847"/>
    <x v="2843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8"/>
    <x v="2844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x v="2845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50"/>
    <x v="2846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e v="#DIV/0!"/>
    <x v="1"/>
    <s v="plays"/>
    <x v="2851"/>
    <x v="2847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52"/>
    <x v="2848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e v="#DIV/0!"/>
    <x v="1"/>
    <s v="plays"/>
    <x v="2853"/>
    <x v="2849"/>
  </r>
  <r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4"/>
    <x v="2850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x v="2851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6"/>
    <x v="2852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x v="2853"/>
  </r>
  <r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e v="#DIV/0!"/>
    <x v="1"/>
    <s v="plays"/>
    <x v="2858"/>
    <x v="2854"/>
  </r>
  <r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x v="2855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60"/>
    <x v="2856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61"/>
    <x v="2857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62"/>
    <x v="2858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x v="2859"/>
  </r>
  <r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4"/>
    <x v="2860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e v="#DIV/0!"/>
    <x v="1"/>
    <s v="plays"/>
    <x v="2865"/>
    <x v="2861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x v="2862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x v="2863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8"/>
    <x v="2864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x v="2865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70"/>
    <x v="2866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71"/>
    <x v="2867"/>
  </r>
  <r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e v="#DIV/0!"/>
    <x v="1"/>
    <s v="plays"/>
    <x v="2872"/>
    <x v="2868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73"/>
    <x v="2869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4"/>
    <x v="2870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5"/>
    <x v="2871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e v="#DIV/0!"/>
    <x v="1"/>
    <s v="plays"/>
    <x v="2876"/>
    <x v="2872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7"/>
    <x v="2873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x v="2874"/>
  </r>
  <r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x v="2875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80"/>
    <x v="2876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e v="#DIV/0!"/>
    <x v="1"/>
    <s v="plays"/>
    <x v="2881"/>
    <x v="2877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x v="2878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x v="2879"/>
  </r>
  <r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x v="2880"/>
  </r>
  <r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x v="2881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x v="2882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x v="2883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e v="#DIV/0!"/>
    <x v="1"/>
    <s v="plays"/>
    <x v="2888"/>
    <x v="2884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9"/>
    <x v="2885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x v="2886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x v="2887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92"/>
    <x v="2888"/>
  </r>
  <r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x v="2889"/>
  </r>
  <r>
    <s v="This Is A Story About A Woman A Man And A Woman"/>
    <n v="50000"/>
    <n v="0"/>
    <x v="2"/>
    <s v="US"/>
    <s v="USD"/>
    <n v="1428100815"/>
    <n v="1422920415"/>
    <b v="0"/>
    <n v="0"/>
    <b v="0"/>
    <s v="theater/plays"/>
    <m/>
    <e v="#DIV/0!"/>
    <x v="1"/>
    <s v="plays"/>
    <x v="2894"/>
    <x v="2890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x v="2891"/>
  </r>
  <r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6"/>
    <x v="2892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7"/>
    <x v="2893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8"/>
    <x v="2894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e v="#DIV/0!"/>
    <x v="1"/>
    <s v="plays"/>
    <x v="2899"/>
    <x v="2895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900"/>
    <x v="2896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x v="2897"/>
  </r>
  <r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x v="2898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x v="2899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x v="2900"/>
  </r>
  <r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5"/>
    <x v="2901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6"/>
    <x v="2902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x v="2903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x v="2904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x v="2905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x v="2906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11"/>
    <x v="2907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12"/>
    <x v="2908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x v="2909"/>
  </r>
  <r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x v="2910"/>
  </r>
  <r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5"/>
    <x v="2911"/>
  </r>
  <r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6"/>
    <x v="2912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7"/>
    <x v="2913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x v="2914"/>
  </r>
  <r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x v="2915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20"/>
    <x v="2916"/>
  </r>
  <r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  <x v="2917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x v="2922"/>
    <x v="2918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  <x v="2919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x v="2924"/>
    <x v="2920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x v="1"/>
    <s v="musical"/>
    <x v="2925"/>
    <x v="2921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  <x v="2922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x v="2927"/>
    <x v="2923"/>
  </r>
  <r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x v="2928"/>
    <x v="2924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x v="2929"/>
    <x v="2925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x v="2930"/>
    <x v="2926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x v="2931"/>
    <x v="2927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x v="2932"/>
    <x v="2928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x v="2933"/>
    <x v="2929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x v="2934"/>
    <x v="2930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x v="2935"/>
    <x v="2931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x v="2936"/>
    <x v="2932"/>
  </r>
  <r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x v="2937"/>
    <x v="2933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x v="2938"/>
    <x v="2934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  <x v="2935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x v="2940"/>
    <x v="2936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x v="2937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x v="2942"/>
    <x v="2938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e v="#DIV/0!"/>
    <x v="1"/>
    <s v="spaces"/>
    <x v="2943"/>
    <x v="2939"/>
  </r>
  <r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x v="2940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e v="#DIV/0!"/>
    <x v="1"/>
    <s v="spaces"/>
    <x v="2945"/>
    <x v="2941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x v="2942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7"/>
    <x v="2943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8"/>
    <x v="2944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x v="2945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e v="#DIV/0!"/>
    <x v="1"/>
    <s v="spaces"/>
    <x v="2950"/>
    <x v="2946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  <x v="2947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52"/>
    <x v="2948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53"/>
    <x v="2949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e v="#DIV/0!"/>
    <x v="1"/>
    <s v="spaces"/>
    <x v="2954"/>
    <x v="2950"/>
  </r>
  <r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x v="2951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x v="2952"/>
  </r>
  <r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7"/>
    <x v="2953"/>
  </r>
  <r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e v="#DIV/0!"/>
    <x v="1"/>
    <s v="spaces"/>
    <x v="2958"/>
    <x v="2954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e v="#DIV/0!"/>
    <x v="1"/>
    <s v="spaces"/>
    <x v="2959"/>
    <x v="2955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e v="#DIV/0!"/>
    <x v="1"/>
    <s v="spaces"/>
    <x v="2960"/>
    <x v="2956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  <x v="2957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  <x v="2958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x v="2963"/>
    <x v="2959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x v="2964"/>
    <x v="2960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x v="2965"/>
    <x v="2961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x v="2966"/>
    <x v="2962"/>
  </r>
  <r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x v="2967"/>
    <x v="2963"/>
  </r>
  <r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x v="2968"/>
    <x v="2964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x v="2969"/>
    <x v="2965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x v="2970"/>
    <x v="2966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x v="2971"/>
    <x v="2967"/>
  </r>
  <r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x v="2972"/>
    <x v="2968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x v="2973"/>
    <x v="2969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x v="2974"/>
    <x v="2970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x v="2975"/>
    <x v="2971"/>
  </r>
  <r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x v="2976"/>
    <x v="2972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x v="2977"/>
    <x v="2973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x v="2978"/>
    <x v="2974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x v="2979"/>
    <x v="2975"/>
  </r>
  <r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x v="2980"/>
    <x v="2976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x v="2981"/>
    <x v="2977"/>
  </r>
  <r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x v="2982"/>
    <x v="2978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x v="1"/>
    <s v="spaces"/>
    <x v="2983"/>
    <x v="2979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x v="2984"/>
    <x v="2980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x v="2985"/>
    <x v="2981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x v="2986"/>
    <x v="2982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x v="2987"/>
    <x v="2983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x v="2988"/>
    <x v="2984"/>
  </r>
  <r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x v="1"/>
    <s v="spaces"/>
    <x v="2989"/>
    <x v="2985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x v="2990"/>
    <x v="2986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x v="2991"/>
    <x v="2987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x v="2992"/>
    <x v="2988"/>
  </r>
  <r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x v="2993"/>
    <x v="2989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x v="2994"/>
    <x v="2990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x v="2995"/>
    <x v="2991"/>
  </r>
  <r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x v="1"/>
    <s v="spaces"/>
    <x v="2996"/>
    <x v="2992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x v="2993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x v="1"/>
    <s v="spaces"/>
    <x v="2998"/>
    <x v="2994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x v="807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x v="2995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x v="3001"/>
    <x v="2996"/>
  </r>
  <r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x v="3002"/>
    <x v="2997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x v="3003"/>
    <x v="2998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x v="1"/>
    <s v="spaces"/>
    <x v="3004"/>
    <x v="2999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x v="3005"/>
    <x v="3000"/>
  </r>
  <r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x v="3006"/>
    <x v="3001"/>
  </r>
  <r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x v="3002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x v="3008"/>
    <x v="3003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x v="3009"/>
    <x v="3004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x v="3005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x v="3006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x v="3012"/>
    <x v="3007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x v="3013"/>
    <x v="3008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x v="3014"/>
    <x v="3009"/>
  </r>
  <r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x v="3010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x v="3016"/>
    <x v="3011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x v="3017"/>
    <x v="3012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x v="3018"/>
    <x v="3013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x v="3019"/>
    <x v="3014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x v="3020"/>
    <x v="3015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x v="3021"/>
    <x v="3016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x v="3022"/>
    <x v="3017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x v="3023"/>
    <x v="3018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x v="3024"/>
    <x v="3019"/>
  </r>
  <r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x v="3025"/>
    <x v="3020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x v="3021"/>
  </r>
  <r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x v="3022"/>
  </r>
  <r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x v="3028"/>
    <x v="3023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x v="1"/>
    <s v="spaces"/>
    <x v="3029"/>
    <x v="3024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x v="3030"/>
    <x v="3025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x v="3031"/>
    <x v="3026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x v="3027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x v="3033"/>
    <x v="3028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x v="1"/>
    <s v="spaces"/>
    <x v="3034"/>
    <x v="3029"/>
  </r>
  <r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x v="3035"/>
    <x v="3030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x v="3036"/>
    <x v="3031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x v="3037"/>
    <x v="3032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x v="3038"/>
    <x v="3033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x v="3039"/>
    <x v="3034"/>
  </r>
  <r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x v="3040"/>
    <x v="3035"/>
  </r>
  <r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x v="3041"/>
    <x v="3036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x v="3042"/>
    <x v="3037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x v="3043"/>
    <x v="3038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x v="3044"/>
    <x v="3039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x v="3045"/>
    <x v="3040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x v="3046"/>
    <x v="3041"/>
  </r>
  <r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x v="3042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x v="3048"/>
    <x v="3043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x v="3049"/>
    <x v="3044"/>
  </r>
  <r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x v="3050"/>
    <x v="3045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51"/>
    <x v="3046"/>
  </r>
  <r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x v="3047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53"/>
    <x v="3048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x v="1"/>
    <s v="spaces"/>
    <x v="3054"/>
    <x v="3049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x v="3050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x v="1"/>
    <s v="spaces"/>
    <x v="3056"/>
    <x v="3051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x v="1"/>
    <s v="spaces"/>
    <x v="3057"/>
    <x v="3052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x v="3053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x v="3054"/>
  </r>
  <r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60"/>
    <x v="3055"/>
  </r>
  <r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x v="1"/>
    <s v="spaces"/>
    <x v="3061"/>
    <x v="3056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62"/>
    <x v="3057"/>
  </r>
  <r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63"/>
    <x v="3058"/>
  </r>
  <r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64"/>
    <x v="3059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x v="3060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x v="3066"/>
    <x v="3061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x v="3062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x v="3063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9"/>
    <x v="3064"/>
  </r>
  <r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70"/>
    <x v="3065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71"/>
    <x v="3066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x v="3067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73"/>
    <x v="3068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74"/>
    <x v="3069"/>
  </r>
  <r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x v="3070"/>
  </r>
  <r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x v="3071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x v="3072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8"/>
    <x v="3073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9"/>
    <x v="3074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80"/>
    <x v="3075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x v="3076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x v="1"/>
    <s v="spaces"/>
    <x v="3082"/>
    <x v="3077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83"/>
    <x v="3078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84"/>
    <x v="3079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5"/>
    <x v="3080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6"/>
    <x v="3081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x v="3082"/>
  </r>
  <r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x v="3083"/>
  </r>
  <r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9"/>
    <x v="3084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90"/>
    <x v="3085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91"/>
    <x v="3086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92"/>
    <x v="3087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3093"/>
    <x v="2806"/>
  </r>
  <r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x v="3088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x v="3089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6"/>
    <x v="3090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7"/>
    <x v="3091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8"/>
    <x v="3092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x v="3093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100"/>
    <x v="3094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x v="3095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102"/>
    <x v="3096"/>
  </r>
  <r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x v="3097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x v="3098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5"/>
    <x v="3099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x v="3100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  <x v="3101"/>
  </r>
  <r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x v="3102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9"/>
    <x v="3103"/>
  </r>
  <r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x v="3104"/>
  </r>
  <r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11"/>
    <x v="3105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12"/>
    <x v="3106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13"/>
    <x v="3107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x v="1"/>
    <s v="spaces"/>
    <x v="3114"/>
    <x v="3108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x v="3109"/>
  </r>
  <r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x v="3110"/>
  </r>
  <r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x v="3111"/>
  </r>
  <r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x v="3112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x v="3113"/>
  </r>
  <r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x v="3114"/>
  </r>
  <r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x v="3115"/>
  </r>
  <r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x v="3116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x v="3123"/>
    <x v="3117"/>
  </r>
  <r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x v="3118"/>
  </r>
  <r>
    <s v="N/A"/>
    <n v="1500000"/>
    <n v="0"/>
    <x v="1"/>
    <s v="US"/>
    <s v="USD"/>
    <n v="1452142672"/>
    <n v="1449550672"/>
    <b v="0"/>
    <n v="0"/>
    <b v="0"/>
    <s v="theater/spaces"/>
    <m/>
    <e v="#DIV/0!"/>
    <x v="1"/>
    <s v="spaces"/>
    <x v="3125"/>
    <x v="3119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6"/>
    <x v="3120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x v="1"/>
    <s v="spaces"/>
    <x v="3127"/>
    <x v="3121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3128"/>
    <x v="3122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x v="3123"/>
  </r>
  <r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x v="3124"/>
  </r>
  <r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x v="3125"/>
  </r>
  <r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x v="3126"/>
  </r>
  <r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x v="3127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x v="3128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135"/>
    <x v="3129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136"/>
    <x v="3130"/>
  </r>
  <r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x v="3131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e v="#DIV/0!"/>
    <x v="1"/>
    <s v="plays"/>
    <x v="3138"/>
    <x v="3132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x v="3133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x v="3134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x v="3135"/>
  </r>
  <r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x v="3136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e v="#DIV/0!"/>
    <x v="1"/>
    <s v="plays"/>
    <x v="3143"/>
    <x v="3137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3144"/>
    <x v="3138"/>
  </r>
  <r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e v="#DIV/0!"/>
    <x v="1"/>
    <s v="plays"/>
    <x v="3145"/>
    <x v="3139"/>
  </r>
  <r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x v="3140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x v="3147"/>
    <x v="3141"/>
  </r>
  <r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x v="3148"/>
    <x v="3142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x v="3143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x v="3150"/>
    <x v="3144"/>
  </r>
  <r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x v="3151"/>
    <x v="3145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x v="3152"/>
    <x v="3146"/>
  </r>
  <r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x v="3153"/>
    <x v="3147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x v="3154"/>
    <x v="3148"/>
  </r>
  <r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x v="3155"/>
    <x v="3149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x v="3156"/>
    <x v="3150"/>
  </r>
  <r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x v="3157"/>
    <x v="3151"/>
  </r>
  <r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x v="3158"/>
    <x v="3152"/>
  </r>
  <r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x v="3159"/>
    <x v="3153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x v="3160"/>
    <x v="3154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x v="3161"/>
    <x v="3155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x v="3162"/>
    <x v="3156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x v="3163"/>
    <x v="3157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x v="3164"/>
    <x v="3158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x v="3165"/>
    <x v="73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x v="1"/>
    <s v="plays"/>
    <x v="3166"/>
    <x v="3159"/>
  </r>
  <r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x v="3167"/>
    <x v="3160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x v="3168"/>
    <x v="3161"/>
  </r>
  <r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x v="3162"/>
  </r>
  <r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x v="3170"/>
    <x v="3163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x v="3171"/>
    <x v="3164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x v="3172"/>
    <x v="3165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x v="3173"/>
    <x v="3166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x v="3174"/>
    <x v="3167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x v="3168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x v="3176"/>
    <x v="3169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x v="3177"/>
    <x v="3170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x v="3178"/>
    <x v="3171"/>
  </r>
  <r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x v="3179"/>
    <x v="3172"/>
  </r>
  <r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x v="3180"/>
    <x v="3173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x v="3181"/>
    <x v="3174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x v="3182"/>
    <x v="3175"/>
  </r>
  <r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x v="3183"/>
    <x v="3176"/>
  </r>
  <r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x v="3184"/>
    <x v="3177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x v="3185"/>
    <x v="3178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x v="3186"/>
    <x v="3179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x v="3187"/>
    <x v="3180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  <x v="3181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x v="3182"/>
  </r>
  <r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x v="1"/>
    <s v="musical"/>
    <x v="3190"/>
    <x v="3183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x v="3184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x v="3185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  <x v="3186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x v="1"/>
    <s v="musical"/>
    <x v="3194"/>
    <x v="3187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x v="3188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x v="3189"/>
  </r>
  <r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x v="3190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  <x v="3191"/>
  </r>
  <r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x v="3192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x v="3193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x v="3194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x v="3195"/>
  </r>
  <r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  <x v="3196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x v="1"/>
    <s v="musical"/>
    <x v="3204"/>
    <x v="3197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x v="3198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x v="1"/>
    <s v="musical"/>
    <x v="3206"/>
    <x v="3199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x v="3200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x v="3208"/>
    <x v="3201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x v="3209"/>
    <x v="3202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x v="3210"/>
    <x v="3203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x v="3211"/>
    <x v="3204"/>
  </r>
  <r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x v="3212"/>
    <x v="3205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x v="3213"/>
    <x v="3206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x v="3214"/>
    <x v="3207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x v="1"/>
    <s v="plays"/>
    <x v="3215"/>
    <x v="3208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x v="3216"/>
    <x v="3209"/>
  </r>
  <r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x v="3217"/>
    <x v="3210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x v="3218"/>
    <x v="3211"/>
  </r>
  <r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x v="3219"/>
    <x v="3212"/>
  </r>
  <r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x v="3220"/>
    <x v="3213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x v="3221"/>
    <x v="3214"/>
  </r>
  <r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x v="3222"/>
    <x v="3215"/>
  </r>
  <r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x v="3223"/>
    <x v="3216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x v="3224"/>
    <x v="3217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x v="3225"/>
    <x v="3218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x v="3226"/>
    <x v="3219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x v="3220"/>
  </r>
  <r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x v="3228"/>
    <x v="3221"/>
  </r>
  <r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x v="3229"/>
    <x v="3222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x v="3230"/>
    <x v="341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x v="3223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x v="3232"/>
    <x v="3224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x v="3233"/>
    <x v="3225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x v="3234"/>
    <x v="3226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x v="3235"/>
    <x v="3227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x v="3236"/>
    <x v="3228"/>
  </r>
  <r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x v="1"/>
    <s v="plays"/>
    <x v="3237"/>
    <x v="3229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x v="3238"/>
    <x v="3230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x v="3239"/>
    <x v="3231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x v="3240"/>
    <x v="3232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x v="3241"/>
    <x v="3233"/>
  </r>
  <r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x v="3242"/>
    <x v="3234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x v="3243"/>
    <x v="3235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x v="3244"/>
    <x v="3236"/>
  </r>
  <r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x v="3245"/>
    <x v="3237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x v="3246"/>
    <x v="3238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x v="3247"/>
    <x v="3239"/>
  </r>
  <r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x v="3248"/>
    <x v="3240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x v="3249"/>
    <x v="3241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x v="3250"/>
    <x v="3242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x v="3243"/>
  </r>
  <r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x v="3244"/>
  </r>
  <r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x v="3253"/>
    <x v="3245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x v="3254"/>
    <x v="3246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x v="3255"/>
    <x v="3247"/>
  </r>
  <r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x v="3256"/>
    <x v="3248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x v="3257"/>
    <x v="3249"/>
  </r>
  <r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x v="3250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x v="3259"/>
    <x v="3251"/>
  </r>
  <r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x v="3260"/>
    <x v="3252"/>
  </r>
  <r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x v="3261"/>
    <x v="3253"/>
  </r>
  <r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x v="3262"/>
    <x v="3254"/>
  </r>
  <r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x v="3263"/>
    <x v="3255"/>
  </r>
  <r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x v="3264"/>
    <x v="3256"/>
  </r>
  <r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x v="3265"/>
    <x v="3257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x v="3266"/>
    <x v="3258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x v="3267"/>
    <x v="3259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x v="3268"/>
    <x v="3260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x v="3261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x v="3262"/>
  </r>
  <r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x v="3271"/>
    <x v="3263"/>
  </r>
  <r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x v="3272"/>
    <x v="3264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x v="3273"/>
    <x v="3265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x v="3274"/>
    <x v="3266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x v="3275"/>
    <x v="3267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  <x v="3268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x v="3269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x v="3278"/>
    <x v="3270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x v="3279"/>
    <x v="3271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x v="3280"/>
    <x v="3272"/>
  </r>
  <r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x v="3281"/>
    <x v="3273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x v="3282"/>
    <x v="3274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x v="3283"/>
    <x v="3275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x v="3276"/>
  </r>
  <r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x v="3285"/>
    <x v="3277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x v="3286"/>
    <x v="3278"/>
  </r>
  <r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x v="3287"/>
    <x v="3279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x v="3288"/>
    <x v="3280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x v="3289"/>
    <x v="3281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x v="3290"/>
    <x v="3282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x v="3291"/>
    <x v="3283"/>
  </r>
  <r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x v="3292"/>
    <x v="3284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x v="3293"/>
    <x v="3285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x v="3294"/>
    <x v="3286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x v="3295"/>
    <x v="3287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x v="3296"/>
    <x v="3288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x v="3297"/>
    <x v="3289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x v="3298"/>
    <x v="3290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x v="3299"/>
    <x v="3291"/>
  </r>
  <r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x v="3300"/>
    <x v="3292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x v="3293"/>
  </r>
  <r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x v="3294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x v="3295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x v="3304"/>
    <x v="3296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x v="3297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x v="3306"/>
    <x v="3298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x v="3307"/>
    <x v="3299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x v="3308"/>
    <x v="3300"/>
  </r>
  <r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x v="3301"/>
  </r>
  <r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x v="3310"/>
    <x v="3302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x v="3311"/>
    <x v="3303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x v="3304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x v="3313"/>
    <x v="3305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x v="3314"/>
    <x v="3306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x v="3315"/>
    <x v="3307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x v="3316"/>
    <x v="3308"/>
  </r>
  <r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x v="3317"/>
    <x v="3309"/>
  </r>
  <r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x v="3310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x v="3311"/>
  </r>
  <r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x v="3320"/>
    <x v="3312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x v="3313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x v="3322"/>
    <x v="3314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x v="3323"/>
    <x v="3315"/>
  </r>
  <r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x v="3316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x v="3317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x v="3326"/>
    <x v="3318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x v="3327"/>
    <x v="3319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x v="3328"/>
    <x v="3320"/>
  </r>
  <r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x v="3329"/>
    <x v="3321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x v="3330"/>
    <x v="3322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x v="3323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x v="3332"/>
    <x v="3324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x v="3333"/>
    <x v="3325"/>
  </r>
  <r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x v="3334"/>
    <x v="3326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x v="3335"/>
    <x v="3327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x v="3336"/>
    <x v="3328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x v="3337"/>
    <x v="3329"/>
  </r>
  <r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x v="3338"/>
    <x v="3330"/>
  </r>
  <r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x v="3339"/>
    <x v="3331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x v="3340"/>
    <x v="3332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x v="3341"/>
    <x v="3333"/>
  </r>
  <r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x v="3342"/>
    <x v="3334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x v="3343"/>
    <x v="3335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x v="3344"/>
    <x v="3336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x v="3337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x v="3346"/>
    <x v="3338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x v="3347"/>
    <x v="3339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x v="3348"/>
    <x v="3340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x v="3349"/>
    <x v="3341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x v="3350"/>
    <x v="3342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x v="3351"/>
    <x v="3343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x v="3344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x v="3353"/>
    <x v="3345"/>
  </r>
  <r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x v="3346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x v="3355"/>
    <x v="3347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x v="3356"/>
    <x v="3348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x v="3357"/>
    <x v="3349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x v="3358"/>
    <x v="3350"/>
  </r>
  <r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x v="3359"/>
    <x v="3351"/>
  </r>
  <r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x v="3360"/>
    <x v="3352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x v="3361"/>
    <x v="3353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x v="3354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x v="3363"/>
    <x v="3355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x v="3364"/>
    <x v="3266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x v="3365"/>
    <x v="3356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x v="3366"/>
    <x v="3357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x v="3367"/>
    <x v="3358"/>
  </r>
  <r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x v="3368"/>
    <x v="3359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x v="3369"/>
    <x v="3360"/>
  </r>
  <r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x v="3370"/>
    <x v="3361"/>
  </r>
  <r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x v="3371"/>
    <x v="3362"/>
  </r>
  <r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x v="3372"/>
    <x v="2835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x v="3373"/>
    <x v="3363"/>
  </r>
  <r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x v="3374"/>
    <x v="3364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x v="3375"/>
    <x v="3365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x v="3376"/>
    <x v="3366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x v="3377"/>
    <x v="3367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x v="3378"/>
    <x v="3368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x v="3379"/>
    <x v="3369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x v="3380"/>
    <x v="3370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x v="3381"/>
    <x v="3371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x v="3382"/>
    <x v="3372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x v="3383"/>
    <x v="3373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x v="3384"/>
    <x v="3374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x v="3385"/>
    <x v="3375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x v="3386"/>
    <x v="3376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x v="3387"/>
    <x v="3377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x v="3378"/>
  </r>
  <r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x v="3389"/>
    <x v="3379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x v="3390"/>
    <x v="3380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x v="3391"/>
    <x v="3381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x v="3392"/>
    <x v="3382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x v="3393"/>
    <x v="3383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x v="3384"/>
  </r>
  <r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x v="3395"/>
    <x v="3385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x v="3396"/>
    <x v="2806"/>
  </r>
  <r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x v="3397"/>
    <x v="3386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x v="3398"/>
    <x v="3387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x v="3399"/>
    <x v="3388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x v="3400"/>
    <x v="3389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x v="3401"/>
    <x v="3390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x v="3402"/>
    <x v="3391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x v="3403"/>
    <x v="3392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x v="3404"/>
    <x v="3393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x v="3405"/>
    <x v="3394"/>
  </r>
  <r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x v="3406"/>
    <x v="3395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x v="3407"/>
    <x v="3396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x v="3408"/>
    <x v="3397"/>
  </r>
  <r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x v="3409"/>
    <x v="3398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x v="3410"/>
    <x v="3399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x v="3411"/>
    <x v="3400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x v="3412"/>
    <x v="3401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x v="3413"/>
    <x v="3402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x v="3414"/>
    <x v="3403"/>
  </r>
  <r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x v="3415"/>
    <x v="3404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x v="3416"/>
    <x v="3405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x v="3417"/>
    <x v="3406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x v="3418"/>
    <x v="3407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x v="3419"/>
    <x v="3408"/>
  </r>
  <r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x v="3420"/>
    <x v="3409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x v="3421"/>
    <x v="3410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x v="3422"/>
    <x v="2232"/>
  </r>
  <r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x v="3411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x v="3424"/>
    <x v="3412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x v="3425"/>
    <x v="3413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x v="3426"/>
    <x v="3414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x v="3427"/>
    <x v="3415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x v="3428"/>
    <x v="3416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x v="3417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x v="3430"/>
    <x v="3418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x v="3431"/>
    <x v="3419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x v="3432"/>
    <x v="3420"/>
  </r>
  <r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x v="3433"/>
    <x v="3421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x v="3434"/>
    <x v="3422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x v="3435"/>
    <x v="3423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x v="3436"/>
    <x v="3424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x v="3437"/>
    <x v="3425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x v="3438"/>
    <x v="3426"/>
  </r>
  <r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x v="3439"/>
    <x v="3427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x v="3440"/>
    <x v="3428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x v="3441"/>
    <x v="3429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x v="3430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x v="3443"/>
    <x v="3431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x v="3432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x v="3445"/>
    <x v="3433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x v="3434"/>
  </r>
  <r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x v="3435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x v="3448"/>
    <x v="3436"/>
  </r>
  <r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x v="3437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x v="3450"/>
    <x v="3438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x v="3451"/>
    <x v="3439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x v="3452"/>
    <x v="3440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x v="3441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x v="3454"/>
    <x v="3442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x v="3455"/>
    <x v="3443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x v="3456"/>
    <x v="3444"/>
  </r>
  <r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x v="3457"/>
    <x v="3445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x v="3458"/>
    <x v="3446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x v="3459"/>
    <x v="3447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x v="3448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x v="3461"/>
    <x v="3449"/>
  </r>
  <r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x v="3462"/>
    <x v="3450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x v="3463"/>
    <x v="3451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x v="3464"/>
    <x v="3452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x v="3465"/>
    <x v="3453"/>
  </r>
  <r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x v="3466"/>
    <x v="3454"/>
  </r>
  <r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x v="3467"/>
    <x v="3455"/>
  </r>
  <r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x v="3468"/>
    <x v="3456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x v="3469"/>
    <x v="3457"/>
  </r>
  <r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x v="3470"/>
    <x v="3458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x v="3471"/>
    <x v="3459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x v="3472"/>
    <x v="3460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x v="3473"/>
    <x v="3461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x v="3474"/>
    <x v="3462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x v="3463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x v="3464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x v="3477"/>
    <x v="3465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x v="3478"/>
    <x v="3466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x v="3467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x v="3480"/>
    <x v="3468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x v="3481"/>
    <x v="3469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x v="3482"/>
    <x v="3470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x v="3483"/>
    <x v="3471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x v="3484"/>
    <x v="3472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x v="3485"/>
    <x v="3473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x v="3486"/>
    <x v="3474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x v="3487"/>
    <x v="3475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x v="3488"/>
    <x v="3476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x v="3489"/>
    <x v="3477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x v="3490"/>
    <x v="3478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x v="3479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x v="3492"/>
    <x v="3480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x v="3493"/>
    <x v="3481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x v="3494"/>
    <x v="3482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x v="3495"/>
    <x v="3483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x v="3496"/>
    <x v="3484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x v="3497"/>
    <x v="3485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x v="3498"/>
    <x v="3486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x v="3499"/>
    <x v="3487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x v="3500"/>
    <x v="3488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x v="3501"/>
    <x v="3489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x v="3490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x v="3503"/>
    <x v="3491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x v="3492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x v="3505"/>
    <x v="3493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x v="3494"/>
  </r>
  <r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x v="3495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x v="3496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x v="3509"/>
    <x v="3497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x v="3510"/>
    <x v="3498"/>
  </r>
  <r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x v="3511"/>
    <x v="3499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x v="3512"/>
    <x v="3500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x v="3513"/>
    <x v="3501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x v="3502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x v="3515"/>
    <x v="3503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x v="3516"/>
    <x v="3504"/>
  </r>
  <r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x v="3517"/>
    <x v="3505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x v="3518"/>
    <x v="3506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x v="3519"/>
    <x v="3507"/>
  </r>
  <r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x v="3520"/>
    <x v="3508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x v="3521"/>
    <x v="3509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x v="3522"/>
    <x v="3510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x v="3523"/>
    <x v="3511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x v="3524"/>
    <x v="3512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x v="3525"/>
    <x v="3453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x v="3513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x v="3527"/>
    <x v="3514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x v="3528"/>
    <x v="3515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x v="3529"/>
    <x v="3516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x v="3517"/>
  </r>
  <r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x v="3531"/>
    <x v="3518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x v="3532"/>
    <x v="3519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x v="3533"/>
    <x v="3520"/>
  </r>
  <r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x v="3534"/>
    <x v="3521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x v="3535"/>
    <x v="1804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x v="3536"/>
    <x v="3522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x v="3523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x v="3538"/>
    <x v="3524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x v="3539"/>
    <x v="3525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x v="3540"/>
    <x v="3526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x v="3541"/>
    <x v="3527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x v="3542"/>
    <x v="3528"/>
  </r>
  <r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x v="3543"/>
    <x v="3529"/>
  </r>
  <r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x v="3544"/>
    <x v="3530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x v="3545"/>
    <x v="3531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x v="3546"/>
    <x v="3532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x v="1"/>
    <s v="plays"/>
    <x v="3547"/>
    <x v="3533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x v="3548"/>
    <x v="3534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x v="3549"/>
    <x v="3535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x v="3550"/>
    <x v="3536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x v="3537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x v="3538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x v="3553"/>
    <x v="3539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x v="3554"/>
    <x v="3540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x v="3555"/>
    <x v="3541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x v="3542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x v="1"/>
    <s v="plays"/>
    <x v="3557"/>
    <x v="3543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x v="3558"/>
    <x v="3544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x v="3559"/>
    <x v="3545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x v="3560"/>
    <x v="3546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x v="3561"/>
    <x v="3547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x v="3562"/>
    <x v="3548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x v="3563"/>
    <x v="3549"/>
  </r>
  <r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x v="3564"/>
    <x v="3550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x v="3565"/>
    <x v="3551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x v="3566"/>
    <x v="3552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x v="3567"/>
    <x v="3553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x v="3568"/>
    <x v="3554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x v="3569"/>
    <x v="3555"/>
  </r>
  <r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x v="3570"/>
    <x v="3556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x v="3557"/>
  </r>
  <r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x v="3572"/>
    <x v="3558"/>
  </r>
  <r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x v="3573"/>
    <x v="3559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x v="3574"/>
    <x v="3560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x v="3575"/>
    <x v="3561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x v="3562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x v="3577"/>
    <x v="3563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x v="3578"/>
    <x v="3564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x v="3579"/>
    <x v="3565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x v="3580"/>
    <x v="3566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x v="3581"/>
    <x v="3567"/>
  </r>
  <r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x v="3582"/>
    <x v="3568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x v="3583"/>
    <x v="3569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x v="3584"/>
    <x v="3570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x v="3585"/>
    <x v="3571"/>
  </r>
  <r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x v="3586"/>
    <x v="3572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x v="3587"/>
    <x v="3573"/>
  </r>
  <r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x v="3588"/>
    <x v="3574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x v="3589"/>
    <x v="3575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x v="3590"/>
    <x v="3576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x v="3591"/>
    <x v="3577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x v="3592"/>
    <x v="3578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x v="3593"/>
    <x v="3579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x v="3594"/>
    <x v="3580"/>
  </r>
  <r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x v="3595"/>
    <x v="3581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x v="3582"/>
  </r>
  <r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x v="3597"/>
    <x v="3583"/>
  </r>
  <r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x v="3598"/>
    <x v="3584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x v="3599"/>
    <x v="3585"/>
  </r>
  <r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x v="3586"/>
  </r>
  <r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x v="3601"/>
    <x v="3587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x v="3602"/>
    <x v="3588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x v="3603"/>
    <x v="3589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x v="3604"/>
    <x v="3590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x v="3605"/>
    <x v="3591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x v="3606"/>
    <x v="3592"/>
  </r>
  <r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x v="3593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x v="3608"/>
    <x v="3594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x v="3609"/>
    <x v="3595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x v="3610"/>
    <x v="3596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x v="3611"/>
    <x v="3597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x v="3612"/>
    <x v="3598"/>
  </r>
  <r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x v="3599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x v="3614"/>
    <x v="3600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x v="3615"/>
    <x v="3601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x v="3616"/>
    <x v="3602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x v="3617"/>
    <x v="3603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x v="3618"/>
    <x v="3604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x v="3619"/>
    <x v="3605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x v="3620"/>
    <x v="3606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x v="3621"/>
    <x v="3607"/>
  </r>
  <r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x v="3622"/>
    <x v="3608"/>
  </r>
  <r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x v="3623"/>
    <x v="3609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x v="3624"/>
    <x v="3610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x v="3625"/>
    <x v="3611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x v="3626"/>
    <x v="3612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x v="3627"/>
    <x v="3613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x v="1"/>
    <s v="musical"/>
    <x v="3628"/>
    <x v="3614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x v="3615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x v="3616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31"/>
    <x v="3617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x v="3618"/>
  </r>
  <r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33"/>
    <x v="3619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34"/>
    <x v="3620"/>
  </r>
  <r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x v="3621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x v="1"/>
    <s v="musical"/>
    <x v="3636"/>
    <x v="3622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37"/>
    <x v="3623"/>
  </r>
  <r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x v="3624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x v="3625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40"/>
    <x v="3626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x v="1"/>
    <s v="musical"/>
    <x v="3641"/>
    <x v="3627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x v="3628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x v="1"/>
    <s v="musical"/>
    <x v="3643"/>
    <x v="3629"/>
  </r>
  <r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44"/>
    <x v="3630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x v="3631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46"/>
    <x v="3632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x v="3633"/>
  </r>
  <r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x v="1"/>
    <s v="plays"/>
    <x v="3648"/>
    <x v="3634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x v="3635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x v="3650"/>
    <x v="3636"/>
  </r>
  <r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x v="3651"/>
    <x v="3637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x v="3652"/>
    <x v="3638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x v="3653"/>
    <x v="3639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x v="3654"/>
    <x v="3640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x v="3655"/>
    <x v="3641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x v="3656"/>
    <x v="3642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x v="3643"/>
  </r>
  <r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x v="3644"/>
  </r>
  <r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x v="3659"/>
    <x v="3645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x v="3660"/>
    <x v="3646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x v="3647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x v="3648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x v="3649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x v="3664"/>
    <x v="3650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x v="3651"/>
  </r>
  <r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x v="3666"/>
    <x v="3652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x v="3667"/>
    <x v="3653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x v="3668"/>
    <x v="3654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x v="3669"/>
    <x v="3655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x v="3670"/>
    <x v="3656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x v="3657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x v="3672"/>
    <x v="3658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x v="3673"/>
    <x v="3659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x v="3674"/>
    <x v="3660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x v="3675"/>
    <x v="3661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x v="3676"/>
    <x v="3662"/>
  </r>
  <r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x v="3677"/>
    <x v="3663"/>
  </r>
  <r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x v="3678"/>
    <x v="3664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x v="3665"/>
  </r>
  <r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x v="3666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x v="3681"/>
    <x v="3667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x v="3682"/>
    <x v="3668"/>
  </r>
  <r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x v="3683"/>
    <x v="3669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x v="3684"/>
    <x v="3670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x v="3685"/>
    <x v="3671"/>
  </r>
  <r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x v="3686"/>
    <x v="3672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x v="3673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x v="3688"/>
    <x v="3674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x v="3689"/>
    <x v="3675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x v="3690"/>
    <x v="3676"/>
  </r>
  <r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x v="1"/>
    <s v="plays"/>
    <x v="3691"/>
    <x v="3677"/>
  </r>
  <r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x v="3692"/>
    <x v="3678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x v="3693"/>
    <x v="3679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x v="3694"/>
    <x v="3680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x v="3695"/>
    <x v="3681"/>
  </r>
  <r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x v="3696"/>
    <x v="3682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x v="3683"/>
  </r>
  <r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x v="3698"/>
    <x v="3684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x v="3685"/>
  </r>
  <r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x v="3700"/>
    <x v="3686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x v="3701"/>
    <x v="3687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x v="3702"/>
    <x v="3688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x v="3689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x v="3704"/>
    <x v="3690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x v="3705"/>
    <x v="3691"/>
  </r>
  <r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x v="3692"/>
  </r>
  <r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x v="3707"/>
    <x v="3693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x v="3708"/>
    <x v="3694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x v="3709"/>
    <x v="3695"/>
  </r>
  <r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x v="3710"/>
    <x v="3696"/>
  </r>
  <r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x v="3711"/>
    <x v="3174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x v="3712"/>
    <x v="3697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x v="3713"/>
    <x v="3698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x v="3714"/>
    <x v="3699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x v="3715"/>
    <x v="3700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x v="3716"/>
    <x v="3701"/>
  </r>
  <r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x v="3702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x v="3718"/>
    <x v="3703"/>
  </r>
  <r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x v="3704"/>
  </r>
  <r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x v="3720"/>
    <x v="3705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x v="3721"/>
    <x v="3706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x v="3722"/>
    <x v="3707"/>
  </r>
  <r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x v="3723"/>
    <x v="3708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x v="3724"/>
    <x v="3709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x v="3710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x v="3726"/>
    <x v="3711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x v="3727"/>
    <x v="3712"/>
  </r>
  <r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8"/>
    <x v="3713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x v="3714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x v="3715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31"/>
    <x v="3716"/>
  </r>
  <r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x v="3717"/>
  </r>
  <r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x v="1"/>
    <s v="plays"/>
    <x v="3733"/>
    <x v="3718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x v="3719"/>
  </r>
  <r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x v="3720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x v="3721"/>
  </r>
  <r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x v="3722"/>
  </r>
  <r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x v="3723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39"/>
    <x v="3724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40"/>
    <x v="3725"/>
  </r>
  <r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x v="1"/>
    <s v="plays"/>
    <x v="3741"/>
    <x v="3726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x v="3727"/>
  </r>
  <r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x v="1"/>
    <s v="plays"/>
    <x v="3743"/>
    <x v="3728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x v="1"/>
    <s v="plays"/>
    <x v="3744"/>
    <x v="3729"/>
  </r>
  <r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x v="3730"/>
  </r>
  <r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x v="3731"/>
  </r>
  <r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x v="3732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x v="3748"/>
    <x v="3733"/>
  </r>
  <r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x v="3734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x v="3735"/>
  </r>
  <r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x v="3751"/>
    <x v="3736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x v="3752"/>
    <x v="3737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x v="3753"/>
    <x v="3738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x v="3754"/>
    <x v="3739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x v="3755"/>
    <x v="3740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x v="3756"/>
    <x v="3741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x v="3742"/>
  </r>
  <r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x v="3758"/>
    <x v="3743"/>
  </r>
  <r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x v="3759"/>
    <x v="3744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x v="3760"/>
    <x v="3745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x v="3761"/>
    <x v="3746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x v="3762"/>
    <x v="3747"/>
  </r>
  <r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x v="3763"/>
    <x v="3748"/>
  </r>
  <r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x v="3764"/>
    <x v="3749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x v="3765"/>
    <x v="3750"/>
  </r>
  <r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x v="3766"/>
    <x v="3751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x v="3767"/>
    <x v="3566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x v="3768"/>
    <x v="3752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x v="3769"/>
    <x v="3753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x v="3754"/>
  </r>
  <r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x v="3771"/>
    <x v="3755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x v="3772"/>
    <x v="3756"/>
  </r>
  <r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x v="3773"/>
    <x v="3757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x v="3758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x v="3775"/>
    <x v="3759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x v="3776"/>
    <x v="3760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x v="3777"/>
    <x v="3761"/>
  </r>
  <r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x v="3778"/>
    <x v="3762"/>
  </r>
  <r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x v="3779"/>
    <x v="3763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x v="3764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x v="3781"/>
    <x v="3765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x v="3782"/>
    <x v="3766"/>
  </r>
  <r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x v="3783"/>
    <x v="3767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x v="3768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x v="3769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x v="3786"/>
    <x v="3770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x v="3514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x v="3771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x v="3772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x v="1"/>
    <s v="musical"/>
    <x v="3790"/>
    <x v="3773"/>
  </r>
  <r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x v="1"/>
    <s v="musical"/>
    <x v="3791"/>
    <x v="3774"/>
  </r>
  <r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x v="3775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x v="3776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x v="3777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x v="3778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x v="3779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7"/>
    <x v="3780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x v="3781"/>
  </r>
  <r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x v="3782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800"/>
    <x v="3783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801"/>
    <x v="3784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x v="1"/>
    <s v="musical"/>
    <x v="3802"/>
    <x v="3785"/>
  </r>
  <r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x v="3786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x v="1"/>
    <s v="musical"/>
    <x v="3804"/>
    <x v="3787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x v="3788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x v="3789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807"/>
    <x v="3790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x v="3808"/>
    <x v="3791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x v="3809"/>
    <x v="3792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x v="3810"/>
    <x v="3793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x v="3811"/>
    <x v="3794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x v="3812"/>
    <x v="2551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x v="3813"/>
    <x v="3795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x v="3814"/>
    <x v="3532"/>
  </r>
  <r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x v="3815"/>
    <x v="3796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x v="3816"/>
    <x v="3797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x v="3798"/>
  </r>
  <r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x v="3799"/>
  </r>
  <r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x v="3819"/>
    <x v="3800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x v="3801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x v="3821"/>
    <x v="3802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x v="3822"/>
    <x v="3803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x v="3823"/>
    <x v="3804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x v="3824"/>
    <x v="3805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x v="3825"/>
    <x v="3806"/>
  </r>
  <r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x v="3807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x v="3827"/>
    <x v="3808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x v="3828"/>
    <x v="3809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x v="3829"/>
    <x v="3810"/>
  </r>
  <r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x v="3811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x v="3831"/>
    <x v="3812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x v="3832"/>
    <x v="3813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x v="3814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x v="3834"/>
    <x v="3815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x v="3816"/>
  </r>
  <r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x v="3836"/>
    <x v="3817"/>
  </r>
  <r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x v="3837"/>
    <x v="3818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x v="3819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x v="3839"/>
    <x v="3820"/>
  </r>
  <r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x v="3840"/>
    <x v="3821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41"/>
    <x v="3822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42"/>
    <x v="3823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43"/>
    <x v="3824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x v="3825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45"/>
    <x v="3826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46"/>
    <x v="3827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47"/>
    <x v="3828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8"/>
    <x v="3829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  <x v="3830"/>
  </r>
  <r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x v="3831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x v="3832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x v="3833"/>
  </r>
  <r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x v="3834"/>
  </r>
  <r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x v="3835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x v="3836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x v="3837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x v="3838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x v="3839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x v="3840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60"/>
    <x v="3841"/>
  </r>
  <r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x v="3842"/>
  </r>
  <r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x v="3843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x v="1"/>
    <s v="plays"/>
    <x v="3863"/>
    <x v="3844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x v="3845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65"/>
    <x v="3846"/>
  </r>
  <r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x v="3847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x v="3848"/>
  </r>
  <r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x v="3849"/>
  </r>
  <r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9"/>
    <x v="3850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x v="3851"/>
  </r>
  <r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71"/>
    <x v="3852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x v="1"/>
    <s v="musical"/>
    <x v="3872"/>
    <x v="3853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x v="1"/>
    <s v="musical"/>
    <x v="3873"/>
    <x v="3854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x v="1"/>
    <s v="musical"/>
    <x v="3874"/>
    <x v="3855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x v="1"/>
    <s v="musical"/>
    <x v="3875"/>
    <x v="3856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6"/>
    <x v="3857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7"/>
    <x v="3858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x v="3859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x v="1"/>
    <s v="musical"/>
    <x v="3879"/>
    <x v="3860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80"/>
    <x v="3792"/>
  </r>
  <r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x v="3861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x v="1"/>
    <s v="musical"/>
    <x v="3882"/>
    <x v="3862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x v="1"/>
    <s v="musical"/>
    <x v="3883"/>
    <x v="3863"/>
  </r>
  <r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x v="1"/>
    <s v="musical"/>
    <x v="3884"/>
    <x v="3864"/>
  </r>
  <r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x v="1"/>
    <s v="musical"/>
    <x v="3885"/>
    <x v="3865"/>
  </r>
  <r>
    <n v="1"/>
    <n v="10000"/>
    <n v="0"/>
    <x v="1"/>
    <s v="AU"/>
    <s v="AUD"/>
    <n v="1418275702"/>
    <n v="1415683702"/>
    <b v="0"/>
    <n v="0"/>
    <b v="0"/>
    <s v="theater/musical"/>
    <m/>
    <e v="#DIV/0!"/>
    <x v="1"/>
    <s v="musical"/>
    <x v="3886"/>
    <x v="3866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x v="3867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88"/>
    <x v="3868"/>
  </r>
  <r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89"/>
    <x v="3869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x v="3870"/>
  </r>
  <r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91"/>
    <x v="3871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x v="1"/>
    <s v="plays"/>
    <x v="3892"/>
    <x v="3872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  <x v="3873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94"/>
    <x v="3874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x v="3875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x v="3876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x v="3877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98"/>
    <x v="3878"/>
  </r>
  <r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x v="3879"/>
  </r>
  <r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x v="3880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x v="3881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902"/>
    <x v="3882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x v="1"/>
    <s v="plays"/>
    <x v="3903"/>
    <x v="3883"/>
  </r>
  <r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x v="3884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905"/>
    <x v="3885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906"/>
    <x v="3886"/>
  </r>
  <r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x v="3887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x v="3888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x v="3889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910"/>
    <x v="3890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11"/>
    <x v="3891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x v="3892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913"/>
    <x v="3893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914"/>
    <x v="3894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x v="3895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x v="1"/>
    <s v="plays"/>
    <x v="3916"/>
    <x v="3896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x v="3897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x v="3898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x v="3899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x v="3900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x v="1"/>
    <s v="plays"/>
    <x v="3921"/>
    <x v="3901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22"/>
    <x v="3902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23"/>
    <x v="3903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x v="3904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x v="3905"/>
  </r>
  <r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x v="3906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x v="3907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x v="3908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29"/>
    <x v="3909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x v="1"/>
    <s v="plays"/>
    <x v="3930"/>
    <x v="3910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x v="1"/>
    <s v="plays"/>
    <x v="3931"/>
    <x v="3911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x v="3912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33"/>
    <x v="3913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34"/>
    <x v="3914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35"/>
    <x v="3915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x v="1"/>
    <s v="plays"/>
    <x v="3936"/>
    <x v="3916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x v="3917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x v="3918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x v="3919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x v="3920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x v="3921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x v="1"/>
    <s v="plays"/>
    <x v="3942"/>
    <x v="3922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  <x v="3923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x v="1"/>
    <s v="plays"/>
    <x v="3944"/>
    <x v="3924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x v="3925"/>
  </r>
  <r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x v="3926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x v="3927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x v="1"/>
    <s v="plays"/>
    <x v="3948"/>
    <x v="3928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49"/>
    <x v="3929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x v="3930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x v="3931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x v="3932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x v="1"/>
    <s v="plays"/>
    <x v="3953"/>
    <x v="3933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x v="1"/>
    <s v="plays"/>
    <x v="3954"/>
    <x v="3934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55"/>
    <x v="3935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x v="1"/>
    <s v="plays"/>
    <x v="3956"/>
    <x v="3936"/>
  </r>
  <r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x v="3937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58"/>
    <x v="3938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59"/>
    <x v="3939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x v="3940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x v="3941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x v="3942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x v="1"/>
    <s v="plays"/>
    <x v="3963"/>
    <x v="3943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x v="3944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x v="3945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x v="3946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x v="3947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68"/>
    <x v="3948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69"/>
    <x v="3949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x v="3950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71"/>
    <x v="3951"/>
  </r>
  <r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72"/>
    <x v="3952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73"/>
    <x v="3953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74"/>
    <x v="3954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x v="1"/>
    <s v="plays"/>
    <x v="3975"/>
    <x v="3955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x v="3956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x v="3957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x v="3958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79"/>
    <x v="3959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80"/>
    <x v="3960"/>
  </r>
  <r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x v="3961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x v="3962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83"/>
    <x v="3963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x v="3964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85"/>
    <x v="3965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86"/>
    <x v="3966"/>
  </r>
  <r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87"/>
    <x v="3967"/>
  </r>
  <r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x v="3968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x v="1"/>
    <s v="plays"/>
    <x v="3989"/>
    <x v="3969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x v="3970"/>
  </r>
  <r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x v="3971"/>
  </r>
  <r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92"/>
    <x v="3972"/>
  </r>
  <r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x v="3973"/>
  </r>
  <r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x v="3974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x v="3975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96"/>
    <x v="3976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x v="1"/>
    <s v="plays"/>
    <x v="3997"/>
    <x v="3977"/>
  </r>
  <r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98"/>
    <x v="3978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99"/>
    <x v="3979"/>
  </r>
  <r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x v="3980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4001"/>
    <x v="1748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x v="3981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x v="3982"/>
  </r>
  <r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x v="3983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x v="3984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x v="3985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x v="3986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x v="3987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x v="3988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10"/>
    <x v="3989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x v="3990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x v="1"/>
    <s v="plays"/>
    <x v="4012"/>
    <x v="3991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x v="3992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x v="1"/>
    <s v="plays"/>
    <x v="4014"/>
    <x v="3993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x v="3994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x v="3995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x v="3996"/>
  </r>
  <r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x v="3997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x v="3998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4020"/>
    <x v="3999"/>
  </r>
  <r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x v="4000"/>
  </r>
  <r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22"/>
    <x v="4001"/>
  </r>
  <r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x v="1"/>
    <s v="plays"/>
    <x v="4023"/>
    <x v="4002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x v="4003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x v="4004"/>
  </r>
  <r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x v="1"/>
    <s v="plays"/>
    <x v="4026"/>
    <x v="4005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27"/>
    <x v="4006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x v="4007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x v="1"/>
    <s v="plays"/>
    <x v="4029"/>
    <x v="4008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30"/>
    <x v="4009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x v="1"/>
    <s v="plays"/>
    <x v="4031"/>
    <x v="4010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x v="4011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33"/>
    <x v="4012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x v="4013"/>
  </r>
  <r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x v="4014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6"/>
    <x v="4015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x v="4016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x v="4017"/>
  </r>
  <r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x v="4018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x v="4019"/>
  </r>
  <r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x v="4020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x v="4021"/>
  </r>
  <r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x v="1"/>
    <s v="plays"/>
    <x v="4043"/>
    <x v="4022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x v="4023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x v="4024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46"/>
    <x v="4025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x v="4026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  <x v="4027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x v="4028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x v="4029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x v="1"/>
    <s v="plays"/>
    <x v="4051"/>
    <x v="4030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52"/>
    <x v="4031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x v="4032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x v="1"/>
    <s v="plays"/>
    <x v="4054"/>
    <x v="4033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55"/>
    <x v="4034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56"/>
    <x v="4035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57"/>
    <x v="4036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x v="3268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59"/>
    <x v="4037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x v="4038"/>
  </r>
  <r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x v="1"/>
    <s v="plays"/>
    <x v="4061"/>
    <x v="4039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62"/>
    <x v="4040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x v="4041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64"/>
    <x v="4042"/>
  </r>
  <r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x v="4043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x v="4044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7"/>
    <x v="4045"/>
  </r>
  <r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x v="4046"/>
  </r>
  <r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69"/>
    <x v="4047"/>
  </r>
  <r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x v="4048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x v="1"/>
    <s v="plays"/>
    <x v="4071"/>
    <x v="4049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x v="4050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x v="4051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x v="4052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75"/>
    <x v="4053"/>
  </r>
  <r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x v="1"/>
    <s v="plays"/>
    <x v="4076"/>
    <x v="4054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x v="4055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x v="1"/>
    <s v="plays"/>
    <x v="4078"/>
    <x v="4056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x v="4057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x v="1"/>
    <s v="plays"/>
    <x v="4080"/>
    <x v="4058"/>
  </r>
  <r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81"/>
    <x v="4059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x v="4060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x v="4061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x v="4062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x v="4063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x v="4064"/>
  </r>
  <r>
    <s v="Comedy Stage Play"/>
    <n v="9600"/>
    <n v="0"/>
    <x v="2"/>
    <s v="US"/>
    <s v="USD"/>
    <n v="1468777786"/>
    <n v="1466185786"/>
    <b v="0"/>
    <n v="0"/>
    <b v="0"/>
    <s v="theater/plays"/>
    <m/>
    <e v="#DIV/0!"/>
    <x v="1"/>
    <s v="plays"/>
    <x v="4087"/>
    <x v="4065"/>
  </r>
  <r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x v="4066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x v="4067"/>
  </r>
  <r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90"/>
    <x v="4068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x v="4069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x v="4070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x v="4071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x v="4072"/>
  </r>
  <r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x v="4073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x v="4074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x v="1"/>
    <s v="plays"/>
    <x v="4097"/>
    <x v="4075"/>
  </r>
  <r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x v="1"/>
    <s v="plays"/>
    <x v="4098"/>
    <x v="4076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x v="4077"/>
  </r>
  <r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x v="1"/>
    <s v="plays"/>
    <x v="4100"/>
    <x v="4078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x v="1"/>
    <s v="plays"/>
    <x v="4101"/>
    <x v="4079"/>
  </r>
  <r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102"/>
    <x v="4080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103"/>
    <x v="4081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104"/>
    <x v="4082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5"/>
    <x v="4083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6"/>
    <x v="4084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x v="4085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x v="4086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x v="1"/>
    <s v="plays"/>
    <x v="4109"/>
    <x v="4087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110"/>
    <x v="4088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111"/>
    <x v="4089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x v="4090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28EB0-D98E-43B4-BF62-35C1B438D9FA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502C3-7714-4501-9805-FCDEF04EA84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43EEC-B5C6-4DA4-A232-C4CE401E6374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14" hier="-1"/>
  </pageFields>
  <dataFields count="1">
    <dataField name="Count of state" fld="3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4" zoomScaleNormal="64" workbookViewId="0">
      <selection activeCell="L2016" sqref="L2016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9.73046875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32.1328125" customWidth="1"/>
    <col min="15" max="15" width="21.19921875" customWidth="1"/>
    <col min="16" max="16" width="16.33203125" customWidth="1"/>
    <col min="17" max="17" width="18.59765625" customWidth="1"/>
    <col min="18" max="18" width="20.265625" customWidth="1"/>
    <col min="19" max="19" width="22.9296875" customWidth="1"/>
    <col min="20" max="20" width="20.531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 s="14">
        <v>8500</v>
      </c>
      <c r="E2" s="14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 cm="1">
        <f t="array" ref="O2:O4115">ROUND(((Pledged/GOAL))*100,0)</f>
        <v>137</v>
      </c>
      <c r="P2" s="6" cm="1">
        <f t="array" ref="P2:P4115">IF(Pledged=0,0,ROUND((Pledged/backers),2))</f>
        <v>63.92</v>
      </c>
      <c r="Q2" t="str" cm="1">
        <f t="array" ref="Q2:Q4115">LEFT(CATSUBCAT,FIND("/",CATSUBCAT)-1)</f>
        <v>film &amp; video</v>
      </c>
      <c r="R2" t="str" cm="1">
        <f t="array" ref="R2:R4115">RIGHT(CATSUBCAT,LEN(CATSUBCAT)-FIND("/",CATSUBCAT))</f>
        <v>television</v>
      </c>
      <c r="S2" s="10" cm="1">
        <f t="array" ref="S2:S4115">(((LAUNCH/60)/60/24)+DATE(1970,1,1))</f>
        <v>42177.007071759261</v>
      </c>
      <c r="T2" s="10" cm="1">
        <f t="array" ref="T2:T4115">(((DEADLINE/60)/60)/24)+DATE(1970,1,1)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 s="14">
        <v>10275</v>
      </c>
      <c r="E3" s="14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v>143</v>
      </c>
      <c r="P3" s="6">
        <v>185.48</v>
      </c>
      <c r="Q3" t="str">
        <v>film &amp; video</v>
      </c>
      <c r="R3" t="str">
        <v>television</v>
      </c>
      <c r="S3" s="10">
        <v>42766.600497685184</v>
      </c>
      <c r="T3" s="10"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 s="14">
        <v>500</v>
      </c>
      <c r="E4" s="1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v>105</v>
      </c>
      <c r="P4" s="6">
        <v>15</v>
      </c>
      <c r="Q4" t="str">
        <v>film &amp; video</v>
      </c>
      <c r="R4" t="str">
        <v>television</v>
      </c>
      <c r="S4" s="10">
        <v>42405.702349537038</v>
      </c>
      <c r="T4" s="10"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 s="14">
        <v>10000</v>
      </c>
      <c r="E5" s="14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v>104</v>
      </c>
      <c r="P5" s="6">
        <v>69.27</v>
      </c>
      <c r="Q5" t="str">
        <v>film &amp; video</v>
      </c>
      <c r="R5" t="str">
        <v>television</v>
      </c>
      <c r="S5" s="10">
        <v>41828.515127314815</v>
      </c>
      <c r="T5" s="10"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 s="14">
        <v>44000</v>
      </c>
      <c r="E6" s="14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v>123</v>
      </c>
      <c r="P6" s="6">
        <v>190.55</v>
      </c>
      <c r="Q6" t="str">
        <v>film &amp; video</v>
      </c>
      <c r="R6" t="str">
        <v>television</v>
      </c>
      <c r="S6" s="10">
        <v>42327.834247685183</v>
      </c>
      <c r="T6" s="10"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 s="14">
        <v>3999</v>
      </c>
      <c r="E7" s="14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v>110</v>
      </c>
      <c r="P7" s="6">
        <v>93.4</v>
      </c>
      <c r="Q7" t="str">
        <v>film &amp; video</v>
      </c>
      <c r="R7" t="str">
        <v>television</v>
      </c>
      <c r="S7" s="10">
        <v>42563.932951388888</v>
      </c>
      <c r="T7" s="10"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 s="14">
        <v>8000</v>
      </c>
      <c r="E8" s="14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v>106</v>
      </c>
      <c r="P8" s="6">
        <v>146.88</v>
      </c>
      <c r="Q8" t="str">
        <v>film &amp; video</v>
      </c>
      <c r="R8" t="str">
        <v>television</v>
      </c>
      <c r="S8" s="10">
        <v>41794.072337962964</v>
      </c>
      <c r="T8" s="10"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 s="14">
        <v>9000</v>
      </c>
      <c r="E9" s="14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v>101</v>
      </c>
      <c r="P9" s="6">
        <v>159.82</v>
      </c>
      <c r="Q9" t="str">
        <v>film &amp; video</v>
      </c>
      <c r="R9" t="str">
        <v>television</v>
      </c>
      <c r="S9" s="10">
        <v>42516.047071759262</v>
      </c>
      <c r="T9" s="10"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 s="14">
        <v>3500</v>
      </c>
      <c r="E10" s="14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v>100</v>
      </c>
      <c r="P10" s="6">
        <v>291.79000000000002</v>
      </c>
      <c r="Q10" t="str">
        <v>film &amp; video</v>
      </c>
      <c r="R10" t="str">
        <v>television</v>
      </c>
      <c r="S10" s="10">
        <v>42468.94458333333</v>
      </c>
      <c r="T10" s="10"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 s="14">
        <v>500</v>
      </c>
      <c r="E11" s="14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v>126</v>
      </c>
      <c r="P11" s="6">
        <v>31.5</v>
      </c>
      <c r="Q11" t="str">
        <v>film &amp; video</v>
      </c>
      <c r="R11" t="str">
        <v>television</v>
      </c>
      <c r="S11" s="10">
        <v>42447.103518518517</v>
      </c>
      <c r="T11" s="10"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 s="14">
        <v>3000</v>
      </c>
      <c r="E12" s="14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v>101</v>
      </c>
      <c r="P12" s="6">
        <v>158.68</v>
      </c>
      <c r="Q12" t="str">
        <v>film &amp; video</v>
      </c>
      <c r="R12" t="str">
        <v>television</v>
      </c>
      <c r="S12" s="10">
        <v>41780.068043981482</v>
      </c>
      <c r="T12" s="10"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 s="14">
        <v>5000</v>
      </c>
      <c r="E13" s="14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v>121</v>
      </c>
      <c r="P13" s="6">
        <v>80.33</v>
      </c>
      <c r="Q13" t="str">
        <v>film &amp; video</v>
      </c>
      <c r="R13" t="str">
        <v>television</v>
      </c>
      <c r="S13" s="10">
        <v>42572.778495370367</v>
      </c>
      <c r="T13" s="10"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 s="14">
        <v>30000</v>
      </c>
      <c r="E14" s="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v>165</v>
      </c>
      <c r="P14" s="6">
        <v>59.96</v>
      </c>
      <c r="Q14" t="str">
        <v>film &amp; video</v>
      </c>
      <c r="R14" t="str">
        <v>television</v>
      </c>
      <c r="S14" s="10">
        <v>41791.713252314818</v>
      </c>
      <c r="T14" s="10"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 s="14">
        <v>3500</v>
      </c>
      <c r="E15" s="14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v>160</v>
      </c>
      <c r="P15" s="6">
        <v>109.78</v>
      </c>
      <c r="Q15" t="str">
        <v>film &amp; video</v>
      </c>
      <c r="R15" t="str">
        <v>television</v>
      </c>
      <c r="S15" s="10">
        <v>42508.677187499998</v>
      </c>
      <c r="T15" s="10"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 s="14">
        <v>6000</v>
      </c>
      <c r="E16" s="14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v>101</v>
      </c>
      <c r="P16" s="6">
        <v>147.71</v>
      </c>
      <c r="Q16" t="str">
        <v>film &amp; video</v>
      </c>
      <c r="R16" t="str">
        <v>television</v>
      </c>
      <c r="S16" s="10">
        <v>41808.02648148148</v>
      </c>
      <c r="T16" s="10"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 s="14">
        <v>2000</v>
      </c>
      <c r="E17" s="14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v>107</v>
      </c>
      <c r="P17" s="6">
        <v>21.76</v>
      </c>
      <c r="Q17" t="str">
        <v>film &amp; video</v>
      </c>
      <c r="R17" t="str">
        <v>television</v>
      </c>
      <c r="S17" s="10">
        <v>42256.391875000001</v>
      </c>
      <c r="T17" s="10"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 s="14">
        <v>12000</v>
      </c>
      <c r="E18" s="14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v>100</v>
      </c>
      <c r="P18" s="6">
        <v>171.84</v>
      </c>
      <c r="Q18" t="str">
        <v>film &amp; video</v>
      </c>
      <c r="R18" t="str">
        <v>television</v>
      </c>
      <c r="S18" s="10">
        <v>41760.796423611115</v>
      </c>
      <c r="T18" s="10"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 s="14">
        <v>1500</v>
      </c>
      <c r="E19" s="14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v>101</v>
      </c>
      <c r="P19" s="6">
        <v>41.94</v>
      </c>
      <c r="Q19" t="str">
        <v>film &amp; video</v>
      </c>
      <c r="R19" t="str">
        <v>television</v>
      </c>
      <c r="S19" s="10">
        <v>41917.731736111113</v>
      </c>
      <c r="T19" s="10"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 s="14">
        <v>30000</v>
      </c>
      <c r="E20" s="14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v>106</v>
      </c>
      <c r="P20" s="6">
        <v>93.26</v>
      </c>
      <c r="Q20" t="str">
        <v>film &amp; video</v>
      </c>
      <c r="R20" t="str">
        <v>television</v>
      </c>
      <c r="S20" s="10">
        <v>41869.542314814818</v>
      </c>
      <c r="T20" s="10"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 s="14">
        <v>850</v>
      </c>
      <c r="E21" s="14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v>145</v>
      </c>
      <c r="P21" s="6">
        <v>56.14</v>
      </c>
      <c r="Q21" t="str">
        <v>film &amp; video</v>
      </c>
      <c r="R21" t="str">
        <v>television</v>
      </c>
      <c r="S21" s="10">
        <v>42175.816365740742</v>
      </c>
      <c r="T21" s="10"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 s="14">
        <v>2000</v>
      </c>
      <c r="E22" s="14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v>100</v>
      </c>
      <c r="P22" s="6">
        <v>80.16</v>
      </c>
      <c r="Q22" t="str">
        <v>film &amp; video</v>
      </c>
      <c r="R22" t="str">
        <v>television</v>
      </c>
      <c r="S22" s="10">
        <v>42200.758240740746</v>
      </c>
      <c r="T22" s="10"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 s="14">
        <v>18500</v>
      </c>
      <c r="E23" s="14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v>109</v>
      </c>
      <c r="P23" s="6">
        <v>199.9</v>
      </c>
      <c r="Q23" t="str">
        <v>film &amp; video</v>
      </c>
      <c r="R23" t="str">
        <v>television</v>
      </c>
      <c r="S23" s="10">
        <v>41878.627187500002</v>
      </c>
      <c r="T23" s="10"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 s="14">
        <v>350</v>
      </c>
      <c r="E24" s="1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v>117</v>
      </c>
      <c r="P24" s="6">
        <v>51.25</v>
      </c>
      <c r="Q24" t="str">
        <v>film &amp; video</v>
      </c>
      <c r="R24" t="str">
        <v>television</v>
      </c>
      <c r="S24" s="10">
        <v>41989.91134259259</v>
      </c>
      <c r="T24" s="10"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 s="14">
        <v>2000</v>
      </c>
      <c r="E25" s="14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v>119</v>
      </c>
      <c r="P25" s="6">
        <v>103.04</v>
      </c>
      <c r="Q25" t="str">
        <v>film &amp; video</v>
      </c>
      <c r="R25" t="str">
        <v>television</v>
      </c>
      <c r="S25" s="10">
        <v>42097.778946759259</v>
      </c>
      <c r="T25" s="10"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 s="14">
        <v>35000</v>
      </c>
      <c r="E26" s="14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v>109</v>
      </c>
      <c r="P26" s="6">
        <v>66.349999999999994</v>
      </c>
      <c r="Q26" t="str">
        <v>film &amp; video</v>
      </c>
      <c r="R26" t="str">
        <v>television</v>
      </c>
      <c r="S26" s="10">
        <v>42229.820173611108</v>
      </c>
      <c r="T26" s="10"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 s="14">
        <v>600</v>
      </c>
      <c r="E27" s="14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v>133</v>
      </c>
      <c r="P27" s="6">
        <v>57.14</v>
      </c>
      <c r="Q27" t="str">
        <v>film &amp; video</v>
      </c>
      <c r="R27" t="str">
        <v>television</v>
      </c>
      <c r="S27" s="10">
        <v>42318.025011574078</v>
      </c>
      <c r="T27" s="10"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 s="14">
        <v>1250</v>
      </c>
      <c r="E28" s="14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v>155</v>
      </c>
      <c r="P28" s="6">
        <v>102.11</v>
      </c>
      <c r="Q28" t="str">
        <v>film &amp; video</v>
      </c>
      <c r="R28" t="str">
        <v>television</v>
      </c>
      <c r="S28" s="10">
        <v>41828.515555555554</v>
      </c>
      <c r="T28" s="10"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 s="14">
        <v>20000</v>
      </c>
      <c r="E29" s="14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v>112</v>
      </c>
      <c r="P29" s="6">
        <v>148.97</v>
      </c>
      <c r="Q29" t="str">
        <v>film &amp; video</v>
      </c>
      <c r="R29" t="str">
        <v>television</v>
      </c>
      <c r="S29" s="10">
        <v>41929.164733796293</v>
      </c>
      <c r="T29" s="10"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 s="14">
        <v>12000</v>
      </c>
      <c r="E30" s="14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v>100</v>
      </c>
      <c r="P30" s="6">
        <v>169.61</v>
      </c>
      <c r="Q30" t="str">
        <v>film &amp; video</v>
      </c>
      <c r="R30" t="str">
        <v>television</v>
      </c>
      <c r="S30" s="10">
        <v>42324.96393518518</v>
      </c>
      <c r="T30" s="10"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 s="14">
        <v>3000</v>
      </c>
      <c r="E31" s="14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v>123</v>
      </c>
      <c r="P31" s="6">
        <v>31.62</v>
      </c>
      <c r="Q31" t="str">
        <v>film &amp; video</v>
      </c>
      <c r="R31" t="str">
        <v>television</v>
      </c>
      <c r="S31" s="10">
        <v>41812.67324074074</v>
      </c>
      <c r="T31" s="10"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 s="14">
        <v>4000</v>
      </c>
      <c r="E32" s="14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v>101</v>
      </c>
      <c r="P32" s="6">
        <v>76.45</v>
      </c>
      <c r="Q32" t="str">
        <v>film &amp; video</v>
      </c>
      <c r="R32" t="str">
        <v>television</v>
      </c>
      <c r="S32" s="10">
        <v>41842.292997685188</v>
      </c>
      <c r="T32" s="10"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 s="14">
        <v>13</v>
      </c>
      <c r="E33" s="14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v>100</v>
      </c>
      <c r="P33" s="6">
        <v>13</v>
      </c>
      <c r="Q33" t="str">
        <v>film &amp; video</v>
      </c>
      <c r="R33" t="str">
        <v>television</v>
      </c>
      <c r="S33" s="10">
        <v>42376.79206018518</v>
      </c>
      <c r="T33" s="10"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 s="14">
        <v>28450</v>
      </c>
      <c r="E34" s="1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v>100</v>
      </c>
      <c r="P34" s="6">
        <v>320.45</v>
      </c>
      <c r="Q34" t="str">
        <v>film &amp; video</v>
      </c>
      <c r="R34" t="str">
        <v>television</v>
      </c>
      <c r="S34" s="10">
        <v>42461.627511574072</v>
      </c>
      <c r="T34" s="10"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 s="14">
        <v>5250</v>
      </c>
      <c r="E35" s="14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v>102</v>
      </c>
      <c r="P35" s="6">
        <v>83.75</v>
      </c>
      <c r="Q35" t="str">
        <v>film &amp; video</v>
      </c>
      <c r="R35" t="str">
        <v>television</v>
      </c>
      <c r="S35" s="10">
        <v>42286.660891203705</v>
      </c>
      <c r="T35" s="10"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 s="14">
        <v>2600</v>
      </c>
      <c r="E36" s="14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v>130</v>
      </c>
      <c r="P36" s="6">
        <v>49.88</v>
      </c>
      <c r="Q36" t="str">
        <v>film &amp; video</v>
      </c>
      <c r="R36" t="str">
        <v>television</v>
      </c>
      <c r="S36" s="10">
        <v>41841.321770833332</v>
      </c>
      <c r="T36" s="10"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 s="14">
        <v>1000</v>
      </c>
      <c r="E37" s="14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v>167</v>
      </c>
      <c r="P37" s="6">
        <v>59.46</v>
      </c>
      <c r="Q37" t="str">
        <v>film &amp; video</v>
      </c>
      <c r="R37" t="str">
        <v>television</v>
      </c>
      <c r="S37" s="10">
        <v>42098.291828703703</v>
      </c>
      <c r="T37" s="10"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 s="14">
        <v>6000</v>
      </c>
      <c r="E38" s="14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v>142</v>
      </c>
      <c r="P38" s="6">
        <v>193.84</v>
      </c>
      <c r="Q38" t="str">
        <v>film &amp; video</v>
      </c>
      <c r="R38" t="str">
        <v>television</v>
      </c>
      <c r="S38" s="10">
        <v>42068.307002314818</v>
      </c>
      <c r="T38" s="10"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 s="14">
        <v>22000</v>
      </c>
      <c r="E39" s="14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v>183</v>
      </c>
      <c r="P39" s="6">
        <v>159.51</v>
      </c>
      <c r="Q39" t="str">
        <v>film &amp; video</v>
      </c>
      <c r="R39" t="str">
        <v>television</v>
      </c>
      <c r="S39" s="10">
        <v>42032.693043981482</v>
      </c>
      <c r="T39" s="10"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 s="14">
        <v>2500</v>
      </c>
      <c r="E40" s="14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v>110</v>
      </c>
      <c r="P40" s="6">
        <v>41.68</v>
      </c>
      <c r="Q40" t="str">
        <v>film &amp; video</v>
      </c>
      <c r="R40" t="str">
        <v>television</v>
      </c>
      <c r="S40" s="10">
        <v>41375.057222222218</v>
      </c>
      <c r="T40" s="10"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 s="14">
        <v>25000</v>
      </c>
      <c r="E41" s="14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v>131</v>
      </c>
      <c r="P41" s="6">
        <v>150.9</v>
      </c>
      <c r="Q41" t="str">
        <v>film &amp; video</v>
      </c>
      <c r="R41" t="str">
        <v>television</v>
      </c>
      <c r="S41" s="10">
        <v>41754.047083333331</v>
      </c>
      <c r="T41" s="10"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 s="14">
        <v>2000</v>
      </c>
      <c r="E42" s="14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v>101</v>
      </c>
      <c r="P42" s="6">
        <v>126.69</v>
      </c>
      <c r="Q42" t="str">
        <v>film &amp; video</v>
      </c>
      <c r="R42" t="str">
        <v>television</v>
      </c>
      <c r="S42" s="10">
        <v>41789.21398148148</v>
      </c>
      <c r="T42" s="10"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 s="14">
        <v>2000</v>
      </c>
      <c r="E43" s="14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v>100</v>
      </c>
      <c r="P43" s="6">
        <v>105.26</v>
      </c>
      <c r="Q43" t="str">
        <v>film &amp; video</v>
      </c>
      <c r="R43" t="str">
        <v>television</v>
      </c>
      <c r="S43" s="10">
        <v>41887.568912037037</v>
      </c>
      <c r="T43" s="10"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 s="14">
        <v>14000</v>
      </c>
      <c r="E44" s="1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v>142</v>
      </c>
      <c r="P44" s="6">
        <v>117.51</v>
      </c>
      <c r="Q44" t="str">
        <v>film &amp; video</v>
      </c>
      <c r="R44" t="str">
        <v>television</v>
      </c>
      <c r="S44" s="10">
        <v>41971.639189814814</v>
      </c>
      <c r="T44" s="10"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 s="14">
        <v>10000</v>
      </c>
      <c r="E45" s="14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v>309</v>
      </c>
      <c r="P45" s="6">
        <v>117.36</v>
      </c>
      <c r="Q45" t="str">
        <v>film &amp; video</v>
      </c>
      <c r="R45" t="str">
        <v>television</v>
      </c>
      <c r="S45" s="10">
        <v>41802.790347222224</v>
      </c>
      <c r="T45" s="10"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 s="14">
        <v>2000</v>
      </c>
      <c r="E46" s="14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v>100</v>
      </c>
      <c r="P46" s="6">
        <v>133.33000000000001</v>
      </c>
      <c r="Q46" t="str">
        <v>film &amp; video</v>
      </c>
      <c r="R46" t="str">
        <v>television</v>
      </c>
      <c r="S46" s="10">
        <v>41874.098807870374</v>
      </c>
      <c r="T46" s="10"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 s="14">
        <v>5000</v>
      </c>
      <c r="E47" s="14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v>120</v>
      </c>
      <c r="P47" s="6">
        <v>98.36</v>
      </c>
      <c r="Q47" t="str">
        <v>film &amp; video</v>
      </c>
      <c r="R47" t="str">
        <v>television</v>
      </c>
      <c r="S47" s="10">
        <v>42457.623923611114</v>
      </c>
      <c r="T47" s="10"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 s="14">
        <v>8400</v>
      </c>
      <c r="E48" s="14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v>104</v>
      </c>
      <c r="P48" s="6">
        <v>194.44</v>
      </c>
      <c r="Q48" t="str">
        <v>film &amp; video</v>
      </c>
      <c r="R48" t="str">
        <v>television</v>
      </c>
      <c r="S48" s="10">
        <v>42323.964976851858</v>
      </c>
      <c r="T48" s="10"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 s="14">
        <v>5000</v>
      </c>
      <c r="E49" s="14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v>108</v>
      </c>
      <c r="P49" s="6">
        <v>76.87</v>
      </c>
      <c r="Q49" t="str">
        <v>film &amp; video</v>
      </c>
      <c r="R49" t="str">
        <v>television</v>
      </c>
      <c r="S49" s="10">
        <v>41932.819525462961</v>
      </c>
      <c r="T49" s="10"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 s="14">
        <v>2000</v>
      </c>
      <c r="E50" s="14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v>108</v>
      </c>
      <c r="P50" s="6">
        <v>56.82</v>
      </c>
      <c r="Q50" t="str">
        <v>film &amp; video</v>
      </c>
      <c r="R50" t="str">
        <v>television</v>
      </c>
      <c r="S50" s="10">
        <v>42033.516898148147</v>
      </c>
      <c r="T50" s="10"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 s="14">
        <v>12000</v>
      </c>
      <c r="E51" s="14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v>100</v>
      </c>
      <c r="P51" s="6">
        <v>137.93</v>
      </c>
      <c r="Q51" t="str">
        <v>film &amp; video</v>
      </c>
      <c r="R51" t="str">
        <v>television</v>
      </c>
      <c r="S51" s="10">
        <v>42271.176446759258</v>
      </c>
      <c r="T51" s="10"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 s="14">
        <v>600</v>
      </c>
      <c r="E52" s="14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v>100</v>
      </c>
      <c r="P52" s="6">
        <v>27.27</v>
      </c>
      <c r="Q52" t="str">
        <v>film &amp; video</v>
      </c>
      <c r="R52" t="str">
        <v>television</v>
      </c>
      <c r="S52" s="10">
        <v>41995.752986111111</v>
      </c>
      <c r="T52" s="10"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 s="14">
        <v>11000</v>
      </c>
      <c r="E53" s="14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v>128</v>
      </c>
      <c r="P53" s="6">
        <v>118.34</v>
      </c>
      <c r="Q53" t="str">
        <v>film &amp; video</v>
      </c>
      <c r="R53" t="str">
        <v>television</v>
      </c>
      <c r="S53" s="10">
        <v>42196.928668981483</v>
      </c>
      <c r="T53" s="10"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 s="14">
        <v>10000</v>
      </c>
      <c r="E54" s="1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v>116</v>
      </c>
      <c r="P54" s="6">
        <v>223.48</v>
      </c>
      <c r="Q54" t="str">
        <v>film &amp; video</v>
      </c>
      <c r="R54" t="str">
        <v>television</v>
      </c>
      <c r="S54" s="10">
        <v>41807.701921296299</v>
      </c>
      <c r="T54" s="10"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 s="14">
        <v>3000</v>
      </c>
      <c r="E55" s="14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v>110</v>
      </c>
      <c r="P55" s="6">
        <v>28.11</v>
      </c>
      <c r="Q55" t="str">
        <v>film &amp; video</v>
      </c>
      <c r="R55" t="str">
        <v>television</v>
      </c>
      <c r="S55" s="10">
        <v>41719.549131944441</v>
      </c>
      <c r="T55" s="10"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 s="14">
        <v>10000</v>
      </c>
      <c r="E56" s="14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v>101</v>
      </c>
      <c r="P56" s="6">
        <v>194.23</v>
      </c>
      <c r="Q56" t="str">
        <v>film &amp; video</v>
      </c>
      <c r="R56" t="str">
        <v>television</v>
      </c>
      <c r="S56" s="10">
        <v>42333.713206018518</v>
      </c>
      <c r="T56" s="10"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 s="14">
        <v>8600</v>
      </c>
      <c r="E57" s="14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v>129</v>
      </c>
      <c r="P57" s="6">
        <v>128.94999999999999</v>
      </c>
      <c r="Q57" t="str">
        <v>film &amp; video</v>
      </c>
      <c r="R57" t="str">
        <v>television</v>
      </c>
      <c r="S57" s="10">
        <v>42496.968935185185</v>
      </c>
      <c r="T57" s="10"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 s="14">
        <v>8000</v>
      </c>
      <c r="E58" s="14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v>107</v>
      </c>
      <c r="P58" s="6">
        <v>49.32</v>
      </c>
      <c r="Q58" t="str">
        <v>film &amp; video</v>
      </c>
      <c r="R58" t="str">
        <v>television</v>
      </c>
      <c r="S58" s="10">
        <v>42149.548888888887</v>
      </c>
      <c r="T58" s="10"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 s="14">
        <v>15000</v>
      </c>
      <c r="E59" s="14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v>102</v>
      </c>
      <c r="P59" s="6">
        <v>221.52</v>
      </c>
      <c r="Q59" t="str">
        <v>film &amp; video</v>
      </c>
      <c r="R59" t="str">
        <v>television</v>
      </c>
      <c r="S59" s="10">
        <v>42089.83289351852</v>
      </c>
      <c r="T59" s="10"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 s="14">
        <v>10000</v>
      </c>
      <c r="E60" s="14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v>103</v>
      </c>
      <c r="P60" s="6">
        <v>137.21</v>
      </c>
      <c r="Q60" t="str">
        <v>film &amp; video</v>
      </c>
      <c r="R60" t="str">
        <v>television</v>
      </c>
      <c r="S60" s="10">
        <v>41932.745046296295</v>
      </c>
      <c r="T60" s="10"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 s="14">
        <v>20000</v>
      </c>
      <c r="E61" s="14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v>100</v>
      </c>
      <c r="P61" s="6">
        <v>606.82000000000005</v>
      </c>
      <c r="Q61" t="str">
        <v>film &amp; video</v>
      </c>
      <c r="R61" t="str">
        <v>television</v>
      </c>
      <c r="S61" s="10">
        <v>42230.23583333334</v>
      </c>
      <c r="T61" s="10"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 s="14">
        <v>4500</v>
      </c>
      <c r="E62" s="14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v>103</v>
      </c>
      <c r="P62" s="6">
        <v>43.04</v>
      </c>
      <c r="Q62" t="str">
        <v>film &amp; video</v>
      </c>
      <c r="R62" t="str">
        <v>shorts</v>
      </c>
      <c r="S62" s="10">
        <v>41701.901817129627</v>
      </c>
      <c r="T62" s="10"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 s="14">
        <v>5000</v>
      </c>
      <c r="E63" s="14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v>148</v>
      </c>
      <c r="P63" s="6">
        <v>322.39</v>
      </c>
      <c r="Q63" t="str">
        <v>film &amp; video</v>
      </c>
      <c r="R63" t="str">
        <v>shorts</v>
      </c>
      <c r="S63" s="10">
        <v>41409.814317129632</v>
      </c>
      <c r="T63" s="10"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 s="14">
        <v>3000</v>
      </c>
      <c r="E64" s="1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v>155</v>
      </c>
      <c r="P64" s="6">
        <v>96.71</v>
      </c>
      <c r="Q64" t="str">
        <v>film &amp; video</v>
      </c>
      <c r="R64" t="str">
        <v>shorts</v>
      </c>
      <c r="S64" s="10">
        <v>41311.799513888887</v>
      </c>
      <c r="T64" s="10"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 s="14">
        <v>2000</v>
      </c>
      <c r="E65" s="14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v>114</v>
      </c>
      <c r="P65" s="6">
        <v>35.47</v>
      </c>
      <c r="Q65" t="str">
        <v>film &amp; video</v>
      </c>
      <c r="R65" t="str">
        <v>shorts</v>
      </c>
      <c r="S65" s="10">
        <v>41612.912187499998</v>
      </c>
      <c r="T65" s="10"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 s="14">
        <v>1200</v>
      </c>
      <c r="E66" s="14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v>173</v>
      </c>
      <c r="P66" s="6">
        <v>86.67</v>
      </c>
      <c r="Q66" t="str">
        <v>film &amp; video</v>
      </c>
      <c r="R66" t="str">
        <v>shorts</v>
      </c>
      <c r="S66" s="10">
        <v>41433.01829861111</v>
      </c>
      <c r="T66" s="10"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 s="14">
        <v>7000</v>
      </c>
      <c r="E67" s="14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v>108</v>
      </c>
      <c r="P67" s="6">
        <v>132.05000000000001</v>
      </c>
      <c r="Q67" t="str">
        <v>film &amp; video</v>
      </c>
      <c r="R67" t="str">
        <v>shorts</v>
      </c>
      <c r="S67" s="10">
        <v>41835.821226851855</v>
      </c>
      <c r="T67" s="10"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 s="14">
        <v>2000</v>
      </c>
      <c r="E68" s="14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v>119</v>
      </c>
      <c r="P68" s="6">
        <v>91.23</v>
      </c>
      <c r="Q68" t="str">
        <v>film &amp; video</v>
      </c>
      <c r="R68" t="str">
        <v>shorts</v>
      </c>
      <c r="S68" s="10">
        <v>42539.849768518514</v>
      </c>
      <c r="T68" s="10"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 s="14">
        <v>2000</v>
      </c>
      <c r="E69" s="14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v>116</v>
      </c>
      <c r="P69" s="6">
        <v>116.25</v>
      </c>
      <c r="Q69" t="str">
        <v>film &amp; video</v>
      </c>
      <c r="R69" t="str">
        <v>shorts</v>
      </c>
      <c r="S69" s="10">
        <v>41075.583379629628</v>
      </c>
      <c r="T69" s="10"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 s="14">
        <v>600</v>
      </c>
      <c r="E70" s="14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v>127</v>
      </c>
      <c r="P70" s="6">
        <v>21.19</v>
      </c>
      <c r="Q70" t="str">
        <v>film &amp; video</v>
      </c>
      <c r="R70" t="str">
        <v>shorts</v>
      </c>
      <c r="S70" s="10">
        <v>41663.569340277776</v>
      </c>
      <c r="T70" s="10"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 s="14">
        <v>10000</v>
      </c>
      <c r="E71" s="14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v>111</v>
      </c>
      <c r="P71" s="6">
        <v>62.33</v>
      </c>
      <c r="Q71" t="str">
        <v>film &amp; video</v>
      </c>
      <c r="R71" t="str">
        <v>shorts</v>
      </c>
      <c r="S71" s="10">
        <v>40786.187789351854</v>
      </c>
      <c r="T71" s="10"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 s="14">
        <v>500</v>
      </c>
      <c r="E72" s="14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v>127</v>
      </c>
      <c r="P72" s="6">
        <v>37.409999999999997</v>
      </c>
      <c r="Q72" t="str">
        <v>film &amp; video</v>
      </c>
      <c r="R72" t="str">
        <v>shorts</v>
      </c>
      <c r="S72" s="10">
        <v>40730.896354166667</v>
      </c>
      <c r="T72" s="10"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 s="14">
        <v>1800</v>
      </c>
      <c r="E73" s="14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v>124</v>
      </c>
      <c r="P73" s="6">
        <v>69.72</v>
      </c>
      <c r="Q73" t="str">
        <v>film &amp; video</v>
      </c>
      <c r="R73" t="str">
        <v>shorts</v>
      </c>
      <c r="S73" s="10">
        <v>40997.271493055552</v>
      </c>
      <c r="T73" s="10"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 s="14">
        <v>2200</v>
      </c>
      <c r="E74" s="1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v>108</v>
      </c>
      <c r="P74" s="6">
        <v>58.17</v>
      </c>
      <c r="Q74" t="str">
        <v>film &amp; video</v>
      </c>
      <c r="R74" t="str">
        <v>shorts</v>
      </c>
      <c r="S74" s="10">
        <v>41208.010196759256</v>
      </c>
      <c r="T74" s="10"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 s="14">
        <v>900</v>
      </c>
      <c r="E75" s="14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v>100</v>
      </c>
      <c r="P75" s="6">
        <v>50</v>
      </c>
      <c r="Q75" t="str">
        <v>film &amp; video</v>
      </c>
      <c r="R75" t="str">
        <v>shorts</v>
      </c>
      <c r="S75" s="10">
        <v>40587.75675925926</v>
      </c>
      <c r="T75" s="10"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 s="14">
        <v>500</v>
      </c>
      <c r="E76" s="14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v>113</v>
      </c>
      <c r="P76" s="6">
        <v>19.47</v>
      </c>
      <c r="Q76" t="str">
        <v>film &amp; video</v>
      </c>
      <c r="R76" t="str">
        <v>shorts</v>
      </c>
      <c r="S76" s="10">
        <v>42360.487210648149</v>
      </c>
      <c r="T76" s="10"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 s="14">
        <v>3500</v>
      </c>
      <c r="E77" s="14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v>115</v>
      </c>
      <c r="P77" s="6">
        <v>85.96</v>
      </c>
      <c r="Q77" t="str">
        <v>film &amp; video</v>
      </c>
      <c r="R77" t="str">
        <v>shorts</v>
      </c>
      <c r="S77" s="10">
        <v>41357.209166666667</v>
      </c>
      <c r="T77" s="10"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 s="14">
        <v>300</v>
      </c>
      <c r="E78" s="14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v>153</v>
      </c>
      <c r="P78" s="6">
        <v>30.67</v>
      </c>
      <c r="Q78" t="str">
        <v>film &amp; video</v>
      </c>
      <c r="R78" t="str">
        <v>shorts</v>
      </c>
      <c r="S78" s="10">
        <v>40844.691643518519</v>
      </c>
      <c r="T78" s="10"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 s="14">
        <v>400</v>
      </c>
      <c r="E79" s="14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v>393</v>
      </c>
      <c r="P79" s="6">
        <v>60.38</v>
      </c>
      <c r="Q79" t="str">
        <v>film &amp; video</v>
      </c>
      <c r="R79" t="str">
        <v>shorts</v>
      </c>
      <c r="S79" s="10">
        <v>40997.144872685189</v>
      </c>
      <c r="T79" s="10"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 s="14">
        <v>50</v>
      </c>
      <c r="E80" s="14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v>2702</v>
      </c>
      <c r="P80" s="6">
        <v>38.6</v>
      </c>
      <c r="Q80" t="str">
        <v>film &amp; video</v>
      </c>
      <c r="R80" t="str">
        <v>shorts</v>
      </c>
      <c r="S80" s="10">
        <v>42604.730567129634</v>
      </c>
      <c r="T80" s="10"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 s="14">
        <v>1300</v>
      </c>
      <c r="E81" s="14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v>127</v>
      </c>
      <c r="P81" s="6">
        <v>40.270000000000003</v>
      </c>
      <c r="Q81" t="str">
        <v>film &amp; video</v>
      </c>
      <c r="R81" t="str">
        <v>shorts</v>
      </c>
      <c r="S81" s="10">
        <v>41724.776539351849</v>
      </c>
      <c r="T81" s="10"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 s="14">
        <v>12000</v>
      </c>
      <c r="E82" s="14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v>107</v>
      </c>
      <c r="P82" s="6">
        <v>273.83</v>
      </c>
      <c r="Q82" t="str">
        <v>film &amp; video</v>
      </c>
      <c r="R82" t="str">
        <v>shorts</v>
      </c>
      <c r="S82" s="10">
        <v>41583.083981481483</v>
      </c>
      <c r="T82" s="10"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 s="14">
        <v>750</v>
      </c>
      <c r="E83" s="14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v>198</v>
      </c>
      <c r="P83" s="6">
        <v>53.04</v>
      </c>
      <c r="Q83" t="str">
        <v>film &amp; video</v>
      </c>
      <c r="R83" t="str">
        <v>shorts</v>
      </c>
      <c r="S83" s="10">
        <v>41100.158877314818</v>
      </c>
      <c r="T83" s="10"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 s="14">
        <v>4000</v>
      </c>
      <c r="E84" s="1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v>100</v>
      </c>
      <c r="P84" s="6">
        <v>40.01</v>
      </c>
      <c r="Q84" t="str">
        <v>film &amp; video</v>
      </c>
      <c r="R84" t="str">
        <v>shorts</v>
      </c>
      <c r="S84" s="10">
        <v>40795.820150462961</v>
      </c>
      <c r="T84" s="10"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 s="14">
        <v>200</v>
      </c>
      <c r="E85" s="14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v>103</v>
      </c>
      <c r="P85" s="6">
        <v>15.77</v>
      </c>
      <c r="Q85" t="str">
        <v>film &amp; video</v>
      </c>
      <c r="R85" t="str">
        <v>shorts</v>
      </c>
      <c r="S85" s="10">
        <v>42042.615613425922</v>
      </c>
      <c r="T85" s="10"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 s="14">
        <v>500</v>
      </c>
      <c r="E86" s="14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v>100</v>
      </c>
      <c r="P86" s="6">
        <v>71.430000000000007</v>
      </c>
      <c r="Q86" t="str">
        <v>film &amp; video</v>
      </c>
      <c r="R86" t="str">
        <v>shorts</v>
      </c>
      <c r="S86" s="10">
        <v>40648.757939814815</v>
      </c>
      <c r="T86" s="10"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 s="14">
        <v>1200</v>
      </c>
      <c r="E87" s="14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v>126</v>
      </c>
      <c r="P87" s="6">
        <v>71.709999999999994</v>
      </c>
      <c r="Q87" t="str">
        <v>film &amp; video</v>
      </c>
      <c r="R87" t="str">
        <v>shorts</v>
      </c>
      <c r="S87" s="10">
        <v>40779.125428240739</v>
      </c>
      <c r="T87" s="10"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 s="14">
        <v>6000</v>
      </c>
      <c r="E88" s="14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v>106</v>
      </c>
      <c r="P88" s="6">
        <v>375.76</v>
      </c>
      <c r="Q88" t="str">
        <v>film &amp; video</v>
      </c>
      <c r="R88" t="str">
        <v>shorts</v>
      </c>
      <c r="S88" s="10">
        <v>42291.556076388893</v>
      </c>
      <c r="T88" s="10"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 s="14">
        <v>2500</v>
      </c>
      <c r="E89" s="14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v>105</v>
      </c>
      <c r="P89" s="6">
        <v>104.6</v>
      </c>
      <c r="Q89" t="str">
        <v>film &amp; video</v>
      </c>
      <c r="R89" t="str">
        <v>shorts</v>
      </c>
      <c r="S89" s="10">
        <v>40322.53938657407</v>
      </c>
      <c r="T89" s="10"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 s="14">
        <v>3500</v>
      </c>
      <c r="E90" s="14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v>103</v>
      </c>
      <c r="P90" s="6">
        <v>60</v>
      </c>
      <c r="Q90" t="str">
        <v>film &amp; video</v>
      </c>
      <c r="R90" t="str">
        <v>shorts</v>
      </c>
      <c r="S90" s="10">
        <v>41786.65892361111</v>
      </c>
      <c r="T90" s="10"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 s="14">
        <v>6000</v>
      </c>
      <c r="E91" s="14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v>115</v>
      </c>
      <c r="P91" s="6">
        <v>123.29</v>
      </c>
      <c r="Q91" t="str">
        <v>film &amp; video</v>
      </c>
      <c r="R91" t="str">
        <v>shorts</v>
      </c>
      <c r="S91" s="10">
        <v>41402.752222222225</v>
      </c>
      <c r="T91" s="10"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 s="14">
        <v>500</v>
      </c>
      <c r="E92" s="14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v>100</v>
      </c>
      <c r="P92" s="6">
        <v>31.38</v>
      </c>
      <c r="Q92" t="str">
        <v>film &amp; video</v>
      </c>
      <c r="R92" t="str">
        <v>shorts</v>
      </c>
      <c r="S92" s="10">
        <v>40706.297442129631</v>
      </c>
      <c r="T92" s="10"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 s="14">
        <v>3000</v>
      </c>
      <c r="E93" s="14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v>120</v>
      </c>
      <c r="P93" s="6">
        <v>78.260000000000005</v>
      </c>
      <c r="Q93" t="str">
        <v>film &amp; video</v>
      </c>
      <c r="R93" t="str">
        <v>shorts</v>
      </c>
      <c r="S93" s="10">
        <v>40619.402361111112</v>
      </c>
      <c r="T93" s="10"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 s="14">
        <v>5000</v>
      </c>
      <c r="E94" s="1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v>105</v>
      </c>
      <c r="P94" s="6">
        <v>122.33</v>
      </c>
      <c r="Q94" t="str">
        <v>film &amp; video</v>
      </c>
      <c r="R94" t="str">
        <v>shorts</v>
      </c>
      <c r="S94" s="10">
        <v>42721.198877314819</v>
      </c>
      <c r="T94" s="10"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 s="14">
        <v>1000</v>
      </c>
      <c r="E95" s="14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v>111</v>
      </c>
      <c r="P95" s="6">
        <v>73.73</v>
      </c>
      <c r="Q95" t="str">
        <v>film &amp; video</v>
      </c>
      <c r="R95" t="str">
        <v>shorts</v>
      </c>
      <c r="S95" s="10">
        <v>41065.858067129629</v>
      </c>
      <c r="T95" s="10"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 s="14">
        <v>250</v>
      </c>
      <c r="E96" s="14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v>104</v>
      </c>
      <c r="P96" s="6">
        <v>21.67</v>
      </c>
      <c r="Q96" t="str">
        <v>film &amp; video</v>
      </c>
      <c r="R96" t="str">
        <v>shorts</v>
      </c>
      <c r="S96" s="10">
        <v>41716.717847222222</v>
      </c>
      <c r="T96" s="10"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 s="14">
        <v>350</v>
      </c>
      <c r="E97" s="14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v>131</v>
      </c>
      <c r="P97" s="6">
        <v>21.9</v>
      </c>
      <c r="Q97" t="str">
        <v>film &amp; video</v>
      </c>
      <c r="R97" t="str">
        <v>shorts</v>
      </c>
      <c r="S97" s="10">
        <v>40935.005104166667</v>
      </c>
      <c r="T97" s="10"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 s="14">
        <v>1500</v>
      </c>
      <c r="E98" s="14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v>115</v>
      </c>
      <c r="P98" s="6">
        <v>50.59</v>
      </c>
      <c r="Q98" t="str">
        <v>film &amp; video</v>
      </c>
      <c r="R98" t="str">
        <v>shorts</v>
      </c>
      <c r="S98" s="10">
        <v>40324.662511574075</v>
      </c>
      <c r="T98" s="10"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 s="14">
        <v>400</v>
      </c>
      <c r="E99" s="14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v>106</v>
      </c>
      <c r="P99" s="6">
        <v>53.13</v>
      </c>
      <c r="Q99" t="str">
        <v>film &amp; video</v>
      </c>
      <c r="R99" t="str">
        <v>shorts</v>
      </c>
      <c r="S99" s="10">
        <v>40706.135208333333</v>
      </c>
      <c r="T99" s="10"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14">
        <v>3200</v>
      </c>
      <c r="E100" s="14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v>106</v>
      </c>
      <c r="P100" s="6">
        <v>56.67</v>
      </c>
      <c r="Q100" t="str">
        <v>film &amp; video</v>
      </c>
      <c r="R100" t="str">
        <v>shorts</v>
      </c>
      <c r="S100" s="10">
        <v>41214.79483796296</v>
      </c>
      <c r="T100" s="10"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14">
        <v>1500</v>
      </c>
      <c r="E101" s="14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v>106</v>
      </c>
      <c r="P101" s="6">
        <v>40.78</v>
      </c>
      <c r="Q101" t="str">
        <v>film &amp; video</v>
      </c>
      <c r="R101" t="str">
        <v>shorts</v>
      </c>
      <c r="S101" s="10">
        <v>41631.902766203704</v>
      </c>
      <c r="T101" s="10"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14">
        <v>5000</v>
      </c>
      <c r="E102" s="14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v>100</v>
      </c>
      <c r="P102" s="6">
        <v>192.31</v>
      </c>
      <c r="Q102" t="str">
        <v>film &amp; video</v>
      </c>
      <c r="R102" t="str">
        <v>shorts</v>
      </c>
      <c r="S102" s="10">
        <v>41197.753310185188</v>
      </c>
      <c r="T102" s="10"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14">
        <v>3500</v>
      </c>
      <c r="E103" s="14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v>100</v>
      </c>
      <c r="P103" s="6">
        <v>100</v>
      </c>
      <c r="Q103" t="str">
        <v>film &amp; video</v>
      </c>
      <c r="R103" t="str">
        <v>shorts</v>
      </c>
      <c r="S103" s="10">
        <v>41274.776736111111</v>
      </c>
      <c r="T103" s="10"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14">
        <v>6000</v>
      </c>
      <c r="E104" s="1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v>128</v>
      </c>
      <c r="P104" s="6">
        <v>117.92</v>
      </c>
      <c r="Q104" t="str">
        <v>film &amp; video</v>
      </c>
      <c r="R104" t="str">
        <v>shorts</v>
      </c>
      <c r="S104" s="10">
        <v>40505.131168981483</v>
      </c>
      <c r="T104" s="10"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14">
        <v>1300</v>
      </c>
      <c r="E105" s="14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v>105</v>
      </c>
      <c r="P105" s="6">
        <v>27.9</v>
      </c>
      <c r="Q105" t="str">
        <v>film &amp; video</v>
      </c>
      <c r="R105" t="str">
        <v>shorts</v>
      </c>
      <c r="S105" s="10">
        <v>41682.805902777778</v>
      </c>
      <c r="T105" s="10"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14">
        <v>500</v>
      </c>
      <c r="E106" s="14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v>120</v>
      </c>
      <c r="P106" s="6">
        <v>60</v>
      </c>
      <c r="Q106" t="str">
        <v>film &amp; video</v>
      </c>
      <c r="R106" t="str">
        <v>shorts</v>
      </c>
      <c r="S106" s="10">
        <v>40612.695208333331</v>
      </c>
      <c r="T106" s="10"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14">
        <v>2200</v>
      </c>
      <c r="E107" s="14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v>107</v>
      </c>
      <c r="P107" s="6">
        <v>39.380000000000003</v>
      </c>
      <c r="Q107" t="str">
        <v>film &amp; video</v>
      </c>
      <c r="R107" t="str">
        <v>shorts</v>
      </c>
      <c r="S107" s="10">
        <v>42485.724768518514</v>
      </c>
      <c r="T107" s="10"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 s="14">
        <v>5000</v>
      </c>
      <c r="E108" s="14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v>101</v>
      </c>
      <c r="P108" s="6">
        <v>186.11</v>
      </c>
      <c r="Q108" t="str">
        <v>film &amp; video</v>
      </c>
      <c r="R108" t="str">
        <v>shorts</v>
      </c>
      <c r="S108" s="10">
        <v>40987.776631944449</v>
      </c>
      <c r="T108" s="10"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14">
        <v>7500</v>
      </c>
      <c r="E109" s="14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v>102</v>
      </c>
      <c r="P109" s="6">
        <v>111.38</v>
      </c>
      <c r="Q109" t="str">
        <v>film &amp; video</v>
      </c>
      <c r="R109" t="str">
        <v>shorts</v>
      </c>
      <c r="S109" s="10">
        <v>40635.982488425929</v>
      </c>
      <c r="T109" s="10"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14">
        <v>1500</v>
      </c>
      <c r="E110" s="14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v>247</v>
      </c>
      <c r="P110" s="6">
        <v>78.72</v>
      </c>
      <c r="Q110" t="str">
        <v>film &amp; video</v>
      </c>
      <c r="R110" t="str">
        <v>shorts</v>
      </c>
      <c r="S110" s="10">
        <v>41365.613078703704</v>
      </c>
      <c r="T110" s="10"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14">
        <v>1000</v>
      </c>
      <c r="E111" s="14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v>220</v>
      </c>
      <c r="P111" s="6">
        <v>46.7</v>
      </c>
      <c r="Q111" t="str">
        <v>film &amp; video</v>
      </c>
      <c r="R111" t="str">
        <v>shorts</v>
      </c>
      <c r="S111" s="10">
        <v>40570.025810185187</v>
      </c>
      <c r="T111" s="10"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14">
        <v>1300</v>
      </c>
      <c r="E112" s="14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v>131</v>
      </c>
      <c r="P112" s="6">
        <v>65.38</v>
      </c>
      <c r="Q112" t="str">
        <v>film &amp; video</v>
      </c>
      <c r="R112" t="str">
        <v>shorts</v>
      </c>
      <c r="S112" s="10">
        <v>41557.949687500004</v>
      </c>
      <c r="T112" s="10"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14">
        <v>3500</v>
      </c>
      <c r="E113" s="14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v>155</v>
      </c>
      <c r="P113" s="6">
        <v>102.08</v>
      </c>
      <c r="Q113" t="str">
        <v>film &amp; video</v>
      </c>
      <c r="R113" t="str">
        <v>shorts</v>
      </c>
      <c r="S113" s="10">
        <v>42125.333182870367</v>
      </c>
      <c r="T113" s="10"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14">
        <v>5000</v>
      </c>
      <c r="E114" s="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v>104</v>
      </c>
      <c r="P114" s="6">
        <v>64.2</v>
      </c>
      <c r="Q114" t="str">
        <v>film &amp; video</v>
      </c>
      <c r="R114" t="str">
        <v>shorts</v>
      </c>
      <c r="S114" s="10">
        <v>41718.043032407404</v>
      </c>
      <c r="T114" s="10"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14">
        <v>5000</v>
      </c>
      <c r="E115" s="14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v>141</v>
      </c>
      <c r="P115" s="6">
        <v>90.38</v>
      </c>
      <c r="Q115" t="str">
        <v>film &amp; video</v>
      </c>
      <c r="R115" t="str">
        <v>shorts</v>
      </c>
      <c r="S115" s="10">
        <v>40753.758425925924</v>
      </c>
      <c r="T115" s="10"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14">
        <v>3000</v>
      </c>
      <c r="E116" s="14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v>103</v>
      </c>
      <c r="P116" s="6">
        <v>88.57</v>
      </c>
      <c r="Q116" t="str">
        <v>film &amp; video</v>
      </c>
      <c r="R116" t="str">
        <v>shorts</v>
      </c>
      <c r="S116" s="10">
        <v>40861.27416666667</v>
      </c>
      <c r="T116" s="10"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 s="14">
        <v>450</v>
      </c>
      <c r="E117" s="14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v>140</v>
      </c>
      <c r="P117" s="6">
        <v>28.73</v>
      </c>
      <c r="Q117" t="str">
        <v>film &amp; video</v>
      </c>
      <c r="R117" t="str">
        <v>shorts</v>
      </c>
      <c r="S117" s="10">
        <v>40918.738935185182</v>
      </c>
      <c r="T117" s="10"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14">
        <v>3500</v>
      </c>
      <c r="E118" s="14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v>114</v>
      </c>
      <c r="P118" s="6">
        <v>69.790000000000006</v>
      </c>
      <c r="Q118" t="str">
        <v>film &amp; video</v>
      </c>
      <c r="R118" t="str">
        <v>shorts</v>
      </c>
      <c r="S118" s="10">
        <v>40595.497164351851</v>
      </c>
      <c r="T118" s="10"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 s="14">
        <v>4500</v>
      </c>
      <c r="E119" s="14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v>100</v>
      </c>
      <c r="P119" s="6">
        <v>167.49</v>
      </c>
      <c r="Q119" t="str">
        <v>film &amp; video</v>
      </c>
      <c r="R119" t="str">
        <v>shorts</v>
      </c>
      <c r="S119" s="10">
        <v>40248.834999999999</v>
      </c>
      <c r="T119" s="10"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14">
        <v>5000</v>
      </c>
      <c r="E120" s="14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v>113</v>
      </c>
      <c r="P120" s="6">
        <v>144.91</v>
      </c>
      <c r="Q120" t="str">
        <v>film &amp; video</v>
      </c>
      <c r="R120" t="str">
        <v>shorts</v>
      </c>
      <c r="S120" s="10">
        <v>40723.053657407407</v>
      </c>
      <c r="T120" s="10"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14">
        <v>3250</v>
      </c>
      <c r="E121" s="14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v>105</v>
      </c>
      <c r="P121" s="6">
        <v>91.84</v>
      </c>
      <c r="Q121" t="str">
        <v>film &amp; video</v>
      </c>
      <c r="R121" t="str">
        <v>shorts</v>
      </c>
      <c r="S121" s="10">
        <v>40739.069282407407</v>
      </c>
      <c r="T121" s="10"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14">
        <v>70000</v>
      </c>
      <c r="E122" s="14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v>0</v>
      </c>
      <c r="P122" s="6">
        <v>10</v>
      </c>
      <c r="Q122" t="str">
        <v>film &amp; video</v>
      </c>
      <c r="R122" t="str">
        <v>science fiction</v>
      </c>
      <c r="S122" s="10">
        <v>42616.049849537041</v>
      </c>
      <c r="T122" s="10"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14">
        <v>3000</v>
      </c>
      <c r="E123" s="14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v>0</v>
      </c>
      <c r="P123" s="6">
        <v>1</v>
      </c>
      <c r="Q123" t="str">
        <v>film &amp; video</v>
      </c>
      <c r="R123" t="str">
        <v>science fiction</v>
      </c>
      <c r="S123" s="10">
        <v>42096.704976851848</v>
      </c>
      <c r="T123" s="10"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14">
        <v>100000000</v>
      </c>
      <c r="E124" s="1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v>0</v>
      </c>
      <c r="P124" s="6">
        <v>0</v>
      </c>
      <c r="Q124" t="str">
        <v>film &amp; video</v>
      </c>
      <c r="R124" t="str">
        <v>science fiction</v>
      </c>
      <c r="S124" s="10">
        <v>42593.431793981479</v>
      </c>
      <c r="T124" s="10"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14">
        <v>55000</v>
      </c>
      <c r="E125" s="14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v>0</v>
      </c>
      <c r="P125" s="6">
        <v>25.17</v>
      </c>
      <c r="Q125" t="str">
        <v>film &amp; video</v>
      </c>
      <c r="R125" t="str">
        <v>science fiction</v>
      </c>
      <c r="S125" s="10">
        <v>41904.781990740739</v>
      </c>
      <c r="T125" s="10"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14">
        <v>4000</v>
      </c>
      <c r="E126" s="14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v>0</v>
      </c>
      <c r="P126" s="6">
        <v>0</v>
      </c>
      <c r="Q126" t="str">
        <v>film &amp; video</v>
      </c>
      <c r="R126" t="str">
        <v>science fiction</v>
      </c>
      <c r="S126" s="10">
        <v>42114.928726851853</v>
      </c>
      <c r="T126" s="10"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14">
        <v>500</v>
      </c>
      <c r="E127" s="14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v>14</v>
      </c>
      <c r="P127" s="6">
        <v>11.67</v>
      </c>
      <c r="Q127" t="str">
        <v>film &amp; video</v>
      </c>
      <c r="R127" t="str">
        <v>science fiction</v>
      </c>
      <c r="S127" s="10">
        <v>42709.993981481486</v>
      </c>
      <c r="T127" s="10"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14">
        <v>25000</v>
      </c>
      <c r="E128" s="14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v>6</v>
      </c>
      <c r="P128" s="6">
        <v>106.69</v>
      </c>
      <c r="Q128" t="str">
        <v>film &amp; video</v>
      </c>
      <c r="R128" t="str">
        <v>science fiction</v>
      </c>
      <c r="S128" s="10">
        <v>42135.589548611111</v>
      </c>
      <c r="T128" s="10"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14">
        <v>8000</v>
      </c>
      <c r="E129" s="14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v>2</v>
      </c>
      <c r="P129" s="6">
        <v>47.5</v>
      </c>
      <c r="Q129" t="str">
        <v>film &amp; video</v>
      </c>
      <c r="R129" t="str">
        <v>science fiction</v>
      </c>
      <c r="S129" s="10">
        <v>42067.62431712963</v>
      </c>
      <c r="T129" s="10"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14">
        <v>100000</v>
      </c>
      <c r="E130" s="14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v>2</v>
      </c>
      <c r="P130" s="6">
        <v>311.17</v>
      </c>
      <c r="Q130" t="str">
        <v>film &amp; video</v>
      </c>
      <c r="R130" t="str">
        <v>science fiction</v>
      </c>
      <c r="S130" s="10">
        <v>42628.22792824074</v>
      </c>
      <c r="T130" s="10"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14">
        <v>20000</v>
      </c>
      <c r="E131" s="14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v>0</v>
      </c>
      <c r="P131" s="6">
        <v>0</v>
      </c>
      <c r="Q131" t="str">
        <v>film &amp; video</v>
      </c>
      <c r="R131" t="str">
        <v>science fiction</v>
      </c>
      <c r="S131" s="10">
        <v>41882.937303240738</v>
      </c>
      <c r="T131" s="10"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14">
        <v>600</v>
      </c>
      <c r="E132" s="14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v>0</v>
      </c>
      <c r="P132" s="6">
        <v>0</v>
      </c>
      <c r="Q132" t="str">
        <v>film &amp; video</v>
      </c>
      <c r="R132" t="str">
        <v>science fiction</v>
      </c>
      <c r="S132" s="10">
        <v>41778.915416666663</v>
      </c>
      <c r="T132" s="10"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 s="14">
        <v>1200</v>
      </c>
      <c r="E133" s="14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v>0</v>
      </c>
      <c r="P133" s="6">
        <v>0</v>
      </c>
      <c r="Q133" t="str">
        <v>film &amp; video</v>
      </c>
      <c r="R133" t="str">
        <v>science fiction</v>
      </c>
      <c r="S133" s="10">
        <v>42541.837511574078</v>
      </c>
      <c r="T133" s="10"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14">
        <v>80000</v>
      </c>
      <c r="E134" s="1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v>10</v>
      </c>
      <c r="P134" s="6">
        <v>94.51</v>
      </c>
      <c r="Q134" t="str">
        <v>film &amp; video</v>
      </c>
      <c r="R134" t="str">
        <v>science fiction</v>
      </c>
      <c r="S134" s="10">
        <v>41905.812581018516</v>
      </c>
      <c r="T134" s="10"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14">
        <v>71764</v>
      </c>
      <c r="E135" s="14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v>0</v>
      </c>
      <c r="P135" s="6">
        <v>0</v>
      </c>
      <c r="Q135" t="str">
        <v>film &amp; video</v>
      </c>
      <c r="R135" t="str">
        <v>science fiction</v>
      </c>
      <c r="S135" s="10">
        <v>42491.80768518518</v>
      </c>
      <c r="T135" s="10"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14">
        <v>5000</v>
      </c>
      <c r="E136" s="14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v>0</v>
      </c>
      <c r="P136" s="6">
        <v>0</v>
      </c>
      <c r="Q136" t="str">
        <v>film &amp; video</v>
      </c>
      <c r="R136" t="str">
        <v>science fiction</v>
      </c>
      <c r="S136" s="10">
        <v>42221.909930555557</v>
      </c>
      <c r="T136" s="10"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14">
        <v>3000</v>
      </c>
      <c r="E137" s="14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v>13</v>
      </c>
      <c r="P137" s="6">
        <v>80.599999999999994</v>
      </c>
      <c r="Q137" t="str">
        <v>film &amp; video</v>
      </c>
      <c r="R137" t="str">
        <v>science fiction</v>
      </c>
      <c r="S137" s="10">
        <v>41788.381909722222</v>
      </c>
      <c r="T137" s="10"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14">
        <v>3000</v>
      </c>
      <c r="E138" s="14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v>0</v>
      </c>
      <c r="P138" s="6">
        <v>0</v>
      </c>
      <c r="Q138" t="str">
        <v>film &amp; video</v>
      </c>
      <c r="R138" t="str">
        <v>science fiction</v>
      </c>
      <c r="S138" s="10">
        <v>42096.410115740742</v>
      </c>
      <c r="T138" s="10"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14">
        <v>55000</v>
      </c>
      <c r="E139" s="14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v>0</v>
      </c>
      <c r="P139" s="6">
        <v>0</v>
      </c>
      <c r="Q139" t="str">
        <v>film &amp; video</v>
      </c>
      <c r="R139" t="str">
        <v>science fiction</v>
      </c>
      <c r="S139" s="10">
        <v>42239.573993055557</v>
      </c>
      <c r="T139" s="10"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14">
        <v>150000</v>
      </c>
      <c r="E140" s="14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v>3</v>
      </c>
      <c r="P140" s="6">
        <v>81.239999999999995</v>
      </c>
      <c r="Q140" t="str">
        <v>film &amp; video</v>
      </c>
      <c r="R140" t="str">
        <v>science fiction</v>
      </c>
      <c r="S140" s="10">
        <v>42186.257418981477</v>
      </c>
      <c r="T140" s="10"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14">
        <v>500</v>
      </c>
      <c r="E141" s="14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v>100</v>
      </c>
      <c r="P141" s="6">
        <v>500</v>
      </c>
      <c r="Q141" t="str">
        <v>film &amp; video</v>
      </c>
      <c r="R141" t="str">
        <v>science fiction</v>
      </c>
      <c r="S141" s="10">
        <v>42187.920972222222</v>
      </c>
      <c r="T141" s="10"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14">
        <v>200000</v>
      </c>
      <c r="E142" s="14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v>0</v>
      </c>
      <c r="P142" s="6">
        <v>0</v>
      </c>
      <c r="Q142" t="str">
        <v>film &amp; video</v>
      </c>
      <c r="R142" t="str">
        <v>science fiction</v>
      </c>
      <c r="S142" s="10">
        <v>42053.198287037041</v>
      </c>
      <c r="T142" s="10"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14">
        <v>12000</v>
      </c>
      <c r="E143" s="14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v>11</v>
      </c>
      <c r="P143" s="6">
        <v>46.18</v>
      </c>
      <c r="Q143" t="str">
        <v>film &amp; video</v>
      </c>
      <c r="R143" t="str">
        <v>science fiction</v>
      </c>
      <c r="S143" s="10">
        <v>42110.153043981481</v>
      </c>
      <c r="T143" s="10"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14">
        <v>3000</v>
      </c>
      <c r="E144" s="1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v>0</v>
      </c>
      <c r="P144" s="6">
        <v>10</v>
      </c>
      <c r="Q144" t="str">
        <v>film &amp; video</v>
      </c>
      <c r="R144" t="str">
        <v>science fiction</v>
      </c>
      <c r="S144" s="10">
        <v>41938.893263888887</v>
      </c>
      <c r="T144" s="10"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14">
        <v>5500</v>
      </c>
      <c r="E145" s="14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v>0</v>
      </c>
      <c r="P145" s="6">
        <v>0</v>
      </c>
      <c r="Q145" t="str">
        <v>film &amp; video</v>
      </c>
      <c r="R145" t="str">
        <v>science fiction</v>
      </c>
      <c r="S145" s="10">
        <v>42559.064143518524</v>
      </c>
      <c r="T145" s="10"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14">
        <v>7500</v>
      </c>
      <c r="E146" s="14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v>28</v>
      </c>
      <c r="P146" s="6">
        <v>55.95</v>
      </c>
      <c r="Q146" t="str">
        <v>film &amp; video</v>
      </c>
      <c r="R146" t="str">
        <v>science fiction</v>
      </c>
      <c r="S146" s="10">
        <v>42047.762407407412</v>
      </c>
      <c r="T146" s="10"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14">
        <v>4500</v>
      </c>
      <c r="E147" s="14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v>8</v>
      </c>
      <c r="P147" s="6">
        <v>37.56</v>
      </c>
      <c r="Q147" t="str">
        <v>film &amp; video</v>
      </c>
      <c r="R147" t="str">
        <v>science fiction</v>
      </c>
      <c r="S147" s="10">
        <v>42200.542268518519</v>
      </c>
      <c r="T147" s="10"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14">
        <v>20000</v>
      </c>
      <c r="E148" s="14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v>1</v>
      </c>
      <c r="P148" s="6">
        <v>38.33</v>
      </c>
      <c r="Q148" t="str">
        <v>film &amp; video</v>
      </c>
      <c r="R148" t="str">
        <v>science fiction</v>
      </c>
      <c r="S148" s="10">
        <v>42693.016180555554</v>
      </c>
      <c r="T148" s="10"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14">
        <v>7000</v>
      </c>
      <c r="E149" s="14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v>0</v>
      </c>
      <c r="P149" s="6">
        <v>0</v>
      </c>
      <c r="Q149" t="str">
        <v>film &amp; video</v>
      </c>
      <c r="R149" t="str">
        <v>science fiction</v>
      </c>
      <c r="S149" s="10">
        <v>41969.767824074079</v>
      </c>
      <c r="T149" s="10"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14">
        <v>50000</v>
      </c>
      <c r="E150" s="14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v>0</v>
      </c>
      <c r="P150" s="6">
        <v>20</v>
      </c>
      <c r="Q150" t="str">
        <v>film &amp; video</v>
      </c>
      <c r="R150" t="str">
        <v>science fiction</v>
      </c>
      <c r="S150" s="10">
        <v>42397.281666666662</v>
      </c>
      <c r="T150" s="10"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14">
        <v>10000</v>
      </c>
      <c r="E151" s="14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v>1</v>
      </c>
      <c r="P151" s="6">
        <v>15.33</v>
      </c>
      <c r="Q151" t="str">
        <v>film &amp; video</v>
      </c>
      <c r="R151" t="str">
        <v>science fiction</v>
      </c>
      <c r="S151" s="10">
        <v>41968.172106481477</v>
      </c>
      <c r="T151" s="10"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14">
        <v>130000</v>
      </c>
      <c r="E152" s="14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v>23</v>
      </c>
      <c r="P152" s="6">
        <v>449.43</v>
      </c>
      <c r="Q152" t="str">
        <v>film &amp; video</v>
      </c>
      <c r="R152" t="str">
        <v>science fiction</v>
      </c>
      <c r="S152" s="10">
        <v>42090.161828703705</v>
      </c>
      <c r="T152" s="10"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14">
        <v>250000</v>
      </c>
      <c r="E153" s="14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v>0</v>
      </c>
      <c r="P153" s="6">
        <v>28</v>
      </c>
      <c r="Q153" t="str">
        <v>film &amp; video</v>
      </c>
      <c r="R153" t="str">
        <v>science fiction</v>
      </c>
      <c r="S153" s="10">
        <v>42113.550821759258</v>
      </c>
      <c r="T153" s="10"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14">
        <v>380000</v>
      </c>
      <c r="E154" s="1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v>0</v>
      </c>
      <c r="P154" s="6">
        <v>15</v>
      </c>
      <c r="Q154" t="str">
        <v>film &amp; video</v>
      </c>
      <c r="R154" t="str">
        <v>science fiction</v>
      </c>
      <c r="S154" s="10">
        <v>41875.077546296299</v>
      </c>
      <c r="T154" s="10"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14">
        <v>50000</v>
      </c>
      <c r="E155" s="14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v>1</v>
      </c>
      <c r="P155" s="6">
        <v>35.9</v>
      </c>
      <c r="Q155" t="str">
        <v>film &amp; video</v>
      </c>
      <c r="R155" t="str">
        <v>science fiction</v>
      </c>
      <c r="S155" s="10">
        <v>41933.586157407408</v>
      </c>
      <c r="T155" s="10"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14">
        <v>1500</v>
      </c>
      <c r="E156" s="14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v>3</v>
      </c>
      <c r="P156" s="6">
        <v>13.33</v>
      </c>
      <c r="Q156" t="str">
        <v>film &amp; video</v>
      </c>
      <c r="R156" t="str">
        <v>science fiction</v>
      </c>
      <c r="S156" s="10">
        <v>42115.547395833331</v>
      </c>
      <c r="T156" s="10"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14">
        <v>1350000</v>
      </c>
      <c r="E157" s="14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v>0</v>
      </c>
      <c r="P157" s="6">
        <v>20.25</v>
      </c>
      <c r="Q157" t="str">
        <v>film &amp; video</v>
      </c>
      <c r="R157" t="str">
        <v>science fiction</v>
      </c>
      <c r="S157" s="10">
        <v>42168.559432870374</v>
      </c>
      <c r="T157" s="10"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14">
        <v>35000</v>
      </c>
      <c r="E158" s="14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v>5</v>
      </c>
      <c r="P158" s="6">
        <v>119</v>
      </c>
      <c r="Q158" t="str">
        <v>film &amp; video</v>
      </c>
      <c r="R158" t="str">
        <v>science fiction</v>
      </c>
      <c r="S158" s="10">
        <v>41794.124953703707</v>
      </c>
      <c r="T158" s="10"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14">
        <v>2995</v>
      </c>
      <c r="E159" s="14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v>0</v>
      </c>
      <c r="P159" s="6">
        <v>4</v>
      </c>
      <c r="Q159" t="str">
        <v>film &amp; video</v>
      </c>
      <c r="R159" t="str">
        <v>science fiction</v>
      </c>
      <c r="S159" s="10">
        <v>42396.911712962959</v>
      </c>
      <c r="T159" s="10"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14">
        <v>5000</v>
      </c>
      <c r="E160" s="14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v>0</v>
      </c>
      <c r="P160" s="6">
        <v>0</v>
      </c>
      <c r="Q160" t="str">
        <v>film &amp; video</v>
      </c>
      <c r="R160" t="str">
        <v>science fiction</v>
      </c>
      <c r="S160" s="10">
        <v>41904.07671296296</v>
      </c>
      <c r="T160" s="10"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14">
        <v>500000</v>
      </c>
      <c r="E161" s="14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v>0</v>
      </c>
      <c r="P161" s="6">
        <v>10</v>
      </c>
      <c r="Q161" t="str">
        <v>film &amp; video</v>
      </c>
      <c r="R161" t="str">
        <v>science fiction</v>
      </c>
      <c r="S161" s="10">
        <v>42514.434548611112</v>
      </c>
      <c r="T161" s="10"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14">
        <v>5000</v>
      </c>
      <c r="E162" s="14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v>0</v>
      </c>
      <c r="P162" s="6">
        <v>0</v>
      </c>
      <c r="Q162" t="str">
        <v>film &amp; video</v>
      </c>
      <c r="R162" t="str">
        <v>drama</v>
      </c>
      <c r="S162" s="10">
        <v>42171.913090277783</v>
      </c>
      <c r="T162" s="10"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14">
        <v>50000</v>
      </c>
      <c r="E163" s="14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v>0</v>
      </c>
      <c r="P163" s="6">
        <v>5</v>
      </c>
      <c r="Q163" t="str">
        <v>film &amp; video</v>
      </c>
      <c r="R163" t="str">
        <v>drama</v>
      </c>
      <c r="S163" s="10">
        <v>41792.687442129631</v>
      </c>
      <c r="T163" s="10"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14">
        <v>2800</v>
      </c>
      <c r="E164" s="1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v>16</v>
      </c>
      <c r="P164" s="6">
        <v>43.5</v>
      </c>
      <c r="Q164" t="str">
        <v>film &amp; video</v>
      </c>
      <c r="R164" t="str">
        <v>drama</v>
      </c>
      <c r="S164" s="10">
        <v>41835.126805555556</v>
      </c>
      <c r="T164" s="10"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14">
        <v>2000000</v>
      </c>
      <c r="E165" s="14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v>0</v>
      </c>
      <c r="P165" s="6">
        <v>0</v>
      </c>
      <c r="Q165" t="str">
        <v>film &amp; video</v>
      </c>
      <c r="R165" t="str">
        <v>drama</v>
      </c>
      <c r="S165" s="10">
        <v>42243.961273148147</v>
      </c>
      <c r="T165" s="10"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14">
        <v>120000</v>
      </c>
      <c r="E166" s="14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v>1</v>
      </c>
      <c r="P166" s="6">
        <v>91.43</v>
      </c>
      <c r="Q166" t="str">
        <v>film &amp; video</v>
      </c>
      <c r="R166" t="str">
        <v>drama</v>
      </c>
      <c r="S166" s="10">
        <v>41841.762743055559</v>
      </c>
      <c r="T166" s="10"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14">
        <v>17000</v>
      </c>
      <c r="E167" s="14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v>0</v>
      </c>
      <c r="P167" s="6">
        <v>0</v>
      </c>
      <c r="Q167" t="str">
        <v>film &amp; video</v>
      </c>
      <c r="R167" t="str">
        <v>drama</v>
      </c>
      <c r="S167" s="10">
        <v>42351.658842592587</v>
      </c>
      <c r="T167" s="10"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14">
        <v>5000</v>
      </c>
      <c r="E168" s="14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v>60</v>
      </c>
      <c r="P168" s="6">
        <v>3000</v>
      </c>
      <c r="Q168" t="str">
        <v>film &amp; video</v>
      </c>
      <c r="R168" t="str">
        <v>drama</v>
      </c>
      <c r="S168" s="10">
        <v>42721.075949074075</v>
      </c>
      <c r="T168" s="10"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14">
        <v>110000</v>
      </c>
      <c r="E169" s="14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v>0</v>
      </c>
      <c r="P169" s="6">
        <v>5.5</v>
      </c>
      <c r="Q169" t="str">
        <v>film &amp; video</v>
      </c>
      <c r="R169" t="str">
        <v>drama</v>
      </c>
      <c r="S169" s="10">
        <v>42160.927488425921</v>
      </c>
      <c r="T169" s="10"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14">
        <v>8000</v>
      </c>
      <c r="E170" s="14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v>4</v>
      </c>
      <c r="P170" s="6">
        <v>108.33</v>
      </c>
      <c r="Q170" t="str">
        <v>film &amp; video</v>
      </c>
      <c r="R170" t="str">
        <v>drama</v>
      </c>
      <c r="S170" s="10">
        <v>42052.83530092593</v>
      </c>
      <c r="T170" s="10"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14">
        <v>2500</v>
      </c>
      <c r="E171" s="14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v>22</v>
      </c>
      <c r="P171" s="6">
        <v>56</v>
      </c>
      <c r="Q171" t="str">
        <v>film &amp; video</v>
      </c>
      <c r="R171" t="str">
        <v>drama</v>
      </c>
      <c r="S171" s="10">
        <v>41900.505312499998</v>
      </c>
      <c r="T171" s="10"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14">
        <v>10000</v>
      </c>
      <c r="E172" s="14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v>3</v>
      </c>
      <c r="P172" s="6">
        <v>32.5</v>
      </c>
      <c r="Q172" t="str">
        <v>film &amp; video</v>
      </c>
      <c r="R172" t="str">
        <v>drama</v>
      </c>
      <c r="S172" s="10">
        <v>42216.977812500001</v>
      </c>
      <c r="T172" s="10"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14">
        <v>50000</v>
      </c>
      <c r="E173" s="14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v>0</v>
      </c>
      <c r="P173" s="6">
        <v>1</v>
      </c>
      <c r="Q173" t="str">
        <v>film &amp; video</v>
      </c>
      <c r="R173" t="str">
        <v>drama</v>
      </c>
      <c r="S173" s="10">
        <v>42534.180717592593</v>
      </c>
      <c r="T173" s="10"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14">
        <v>95000</v>
      </c>
      <c r="E174" s="1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v>0</v>
      </c>
      <c r="P174" s="6">
        <v>0</v>
      </c>
      <c r="Q174" t="str">
        <v>film &amp; video</v>
      </c>
      <c r="R174" t="str">
        <v>drama</v>
      </c>
      <c r="S174" s="10">
        <v>42047.394942129627</v>
      </c>
      <c r="T174" s="10"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14">
        <v>1110</v>
      </c>
      <c r="E175" s="14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v>0</v>
      </c>
      <c r="P175" s="6">
        <v>0</v>
      </c>
      <c r="Q175" t="str">
        <v>film &amp; video</v>
      </c>
      <c r="R175" t="str">
        <v>drama</v>
      </c>
      <c r="S175" s="10">
        <v>42033.573009259257</v>
      </c>
      <c r="T175" s="10"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14">
        <v>6000</v>
      </c>
      <c r="E176" s="14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v>0</v>
      </c>
      <c r="P176" s="6">
        <v>0</v>
      </c>
      <c r="Q176" t="str">
        <v>film &amp; video</v>
      </c>
      <c r="R176" t="str">
        <v>drama</v>
      </c>
      <c r="S176" s="10">
        <v>42072.758981481486</v>
      </c>
      <c r="T176" s="10"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14">
        <v>20000</v>
      </c>
      <c r="E177" s="14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v>6</v>
      </c>
      <c r="P177" s="6">
        <v>49.88</v>
      </c>
      <c r="Q177" t="str">
        <v>film &amp; video</v>
      </c>
      <c r="R177" t="str">
        <v>drama</v>
      </c>
      <c r="S177" s="10">
        <v>41855.777905092589</v>
      </c>
      <c r="T177" s="10"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14">
        <v>1500</v>
      </c>
      <c r="E178" s="14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v>0</v>
      </c>
      <c r="P178" s="6">
        <v>0</v>
      </c>
      <c r="Q178" t="str">
        <v>film &amp; video</v>
      </c>
      <c r="R178" t="str">
        <v>drama</v>
      </c>
      <c r="S178" s="10">
        <v>42191.824062500003</v>
      </c>
      <c r="T178" s="10"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14">
        <v>450</v>
      </c>
      <c r="E179" s="14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v>40</v>
      </c>
      <c r="P179" s="6">
        <v>25.71</v>
      </c>
      <c r="Q179" t="str">
        <v>film &amp; video</v>
      </c>
      <c r="R179" t="str">
        <v>drama</v>
      </c>
      <c r="S179" s="10">
        <v>42070.047754629632</v>
      </c>
      <c r="T179" s="10"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14">
        <v>500000</v>
      </c>
      <c r="E180" s="14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v>0</v>
      </c>
      <c r="P180" s="6">
        <v>0</v>
      </c>
      <c r="Q180" t="str">
        <v>film &amp; video</v>
      </c>
      <c r="R180" t="str">
        <v>drama</v>
      </c>
      <c r="S180" s="10">
        <v>42304.955381944441</v>
      </c>
      <c r="T180" s="10"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14">
        <v>1000</v>
      </c>
      <c r="E181" s="14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v>20</v>
      </c>
      <c r="P181" s="6">
        <v>100</v>
      </c>
      <c r="Q181" t="str">
        <v>film &amp; video</v>
      </c>
      <c r="R181" t="str">
        <v>drama</v>
      </c>
      <c r="S181" s="10">
        <v>42403.080497685187</v>
      </c>
      <c r="T181" s="10"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14">
        <v>1200</v>
      </c>
      <c r="E182" s="14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v>33</v>
      </c>
      <c r="P182" s="6">
        <v>30.85</v>
      </c>
      <c r="Q182" t="str">
        <v>film &amp; video</v>
      </c>
      <c r="R182" t="str">
        <v>drama</v>
      </c>
      <c r="S182" s="10">
        <v>42067.991238425922</v>
      </c>
      <c r="T182" s="10"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14">
        <v>3423</v>
      </c>
      <c r="E183" s="14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v>21</v>
      </c>
      <c r="P183" s="6">
        <v>180.5</v>
      </c>
      <c r="Q183" t="str">
        <v>film &amp; video</v>
      </c>
      <c r="R183" t="str">
        <v>drama</v>
      </c>
      <c r="S183" s="10">
        <v>42147.741840277777</v>
      </c>
      <c r="T183" s="10"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14">
        <v>1000</v>
      </c>
      <c r="E184" s="1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v>0</v>
      </c>
      <c r="P184" s="6">
        <v>0</v>
      </c>
      <c r="Q184" t="str">
        <v>film &amp; video</v>
      </c>
      <c r="R184" t="str">
        <v>drama</v>
      </c>
      <c r="S184" s="10">
        <v>42712.011944444443</v>
      </c>
      <c r="T184" s="10"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 s="14">
        <v>12500</v>
      </c>
      <c r="E185" s="14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v>36</v>
      </c>
      <c r="P185" s="6">
        <v>373.5</v>
      </c>
      <c r="Q185" t="str">
        <v>film &amp; video</v>
      </c>
      <c r="R185" t="str">
        <v>drama</v>
      </c>
      <c r="S185" s="10">
        <v>41939.810300925928</v>
      </c>
      <c r="T185" s="10"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14">
        <v>1500</v>
      </c>
      <c r="E186" s="14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v>3</v>
      </c>
      <c r="P186" s="6">
        <v>25.5</v>
      </c>
      <c r="Q186" t="str">
        <v>film &amp; video</v>
      </c>
      <c r="R186" t="str">
        <v>drama</v>
      </c>
      <c r="S186" s="10">
        <v>41825.791226851856</v>
      </c>
      <c r="T186" s="10"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 s="14">
        <v>40000</v>
      </c>
      <c r="E187" s="14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v>6</v>
      </c>
      <c r="P187" s="6">
        <v>220</v>
      </c>
      <c r="Q187" t="str">
        <v>film &amp; video</v>
      </c>
      <c r="R187" t="str">
        <v>drama</v>
      </c>
      <c r="S187" s="10">
        <v>42570.91133101852</v>
      </c>
      <c r="T187" s="10"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14">
        <v>5000</v>
      </c>
      <c r="E188" s="14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v>0</v>
      </c>
      <c r="P188" s="6">
        <v>0</v>
      </c>
      <c r="Q188" t="str">
        <v>film &amp; video</v>
      </c>
      <c r="R188" t="str">
        <v>drama</v>
      </c>
      <c r="S188" s="10">
        <v>42767.812893518523</v>
      </c>
      <c r="T188" s="10"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14">
        <v>5000</v>
      </c>
      <c r="E189" s="14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v>16</v>
      </c>
      <c r="P189" s="6">
        <v>160</v>
      </c>
      <c r="Q189" t="str">
        <v>film &amp; video</v>
      </c>
      <c r="R189" t="str">
        <v>drama</v>
      </c>
      <c r="S189" s="10">
        <v>42182.234456018516</v>
      </c>
      <c r="T189" s="10"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14">
        <v>1500</v>
      </c>
      <c r="E190" s="14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v>0</v>
      </c>
      <c r="P190" s="6">
        <v>0</v>
      </c>
      <c r="Q190" t="str">
        <v>film &amp; video</v>
      </c>
      <c r="R190" t="str">
        <v>drama</v>
      </c>
      <c r="S190" s="10">
        <v>41857.18304398148</v>
      </c>
      <c r="T190" s="10"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14">
        <v>500000</v>
      </c>
      <c r="E191" s="14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v>0</v>
      </c>
      <c r="P191" s="6">
        <v>69</v>
      </c>
      <c r="Q191" t="str">
        <v>film &amp; video</v>
      </c>
      <c r="R191" t="str">
        <v>drama</v>
      </c>
      <c r="S191" s="10">
        <v>42556.690706018519</v>
      </c>
      <c r="T191" s="10"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 s="14">
        <v>12000</v>
      </c>
      <c r="E192" s="14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v>0</v>
      </c>
      <c r="P192" s="6">
        <v>50</v>
      </c>
      <c r="Q192" t="str">
        <v>film &amp; video</v>
      </c>
      <c r="R192" t="str">
        <v>drama</v>
      </c>
      <c r="S192" s="10">
        <v>42527.650995370372</v>
      </c>
      <c r="T192" s="10"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14">
        <v>5000</v>
      </c>
      <c r="E193" s="14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v>5</v>
      </c>
      <c r="P193" s="6">
        <v>83.33</v>
      </c>
      <c r="Q193" t="str">
        <v>film &amp; video</v>
      </c>
      <c r="R193" t="str">
        <v>drama</v>
      </c>
      <c r="S193" s="10">
        <v>42239.441412037035</v>
      </c>
      <c r="T193" s="10"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14">
        <v>1000000</v>
      </c>
      <c r="E194" s="1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v>0</v>
      </c>
      <c r="P194" s="6">
        <v>5.67</v>
      </c>
      <c r="Q194" t="str">
        <v>film &amp; video</v>
      </c>
      <c r="R194" t="str">
        <v>drama</v>
      </c>
      <c r="S194" s="10">
        <v>41899.792037037041</v>
      </c>
      <c r="T194" s="10"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14">
        <v>1000</v>
      </c>
      <c r="E195" s="14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v>0</v>
      </c>
      <c r="P195" s="6">
        <v>0</v>
      </c>
      <c r="Q195" t="str">
        <v>film &amp; video</v>
      </c>
      <c r="R195" t="str">
        <v>drama</v>
      </c>
      <c r="S195" s="10">
        <v>41911.934791666667</v>
      </c>
      <c r="T195" s="10"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14">
        <v>2500</v>
      </c>
      <c r="E196" s="14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v>0</v>
      </c>
      <c r="P196" s="6">
        <v>1</v>
      </c>
      <c r="Q196" t="str">
        <v>film &amp; video</v>
      </c>
      <c r="R196" t="str">
        <v>drama</v>
      </c>
      <c r="S196" s="10">
        <v>42375.996886574074</v>
      </c>
      <c r="T196" s="10"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14">
        <v>2000000</v>
      </c>
      <c r="E197" s="14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v>0</v>
      </c>
      <c r="P197" s="6">
        <v>0</v>
      </c>
      <c r="Q197" t="str">
        <v>film &amp; video</v>
      </c>
      <c r="R197" t="str">
        <v>drama</v>
      </c>
      <c r="S197" s="10">
        <v>42135.67050925926</v>
      </c>
      <c r="T197" s="10"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14">
        <v>3500</v>
      </c>
      <c r="E198" s="14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v>42</v>
      </c>
      <c r="P198" s="6">
        <v>77.11</v>
      </c>
      <c r="Q198" t="str">
        <v>film &amp; video</v>
      </c>
      <c r="R198" t="str">
        <v>drama</v>
      </c>
      <c r="S198" s="10">
        <v>42259.542800925927</v>
      </c>
      <c r="T198" s="10"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14">
        <v>2500</v>
      </c>
      <c r="E199" s="14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v>10</v>
      </c>
      <c r="P199" s="6">
        <v>32.75</v>
      </c>
      <c r="Q199" t="str">
        <v>film &amp; video</v>
      </c>
      <c r="R199" t="str">
        <v>drama</v>
      </c>
      <c r="S199" s="10">
        <v>42741.848379629635</v>
      </c>
      <c r="T199" s="10"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14">
        <v>25000</v>
      </c>
      <c r="E200" s="14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v>1</v>
      </c>
      <c r="P200" s="6">
        <v>46.5</v>
      </c>
      <c r="Q200" t="str">
        <v>film &amp; video</v>
      </c>
      <c r="R200" t="str">
        <v>drama</v>
      </c>
      <c r="S200" s="10">
        <v>41887.383356481485</v>
      </c>
      <c r="T200" s="10"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14">
        <v>10000</v>
      </c>
      <c r="E201" s="14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v>0</v>
      </c>
      <c r="P201" s="6">
        <v>0</v>
      </c>
      <c r="Q201" t="str">
        <v>film &amp; video</v>
      </c>
      <c r="R201" t="str">
        <v>drama</v>
      </c>
      <c r="S201" s="10">
        <v>42584.123865740738</v>
      </c>
      <c r="T201" s="10"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14">
        <v>6000</v>
      </c>
      <c r="E202" s="14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v>26</v>
      </c>
      <c r="P202" s="6">
        <v>87.31</v>
      </c>
      <c r="Q202" t="str">
        <v>film &amp; video</v>
      </c>
      <c r="R202" t="str">
        <v>drama</v>
      </c>
      <c r="S202" s="10">
        <v>41867.083368055559</v>
      </c>
      <c r="T202" s="10"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14">
        <v>650</v>
      </c>
      <c r="E203" s="14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v>58</v>
      </c>
      <c r="P203" s="6">
        <v>54.29</v>
      </c>
      <c r="Q203" t="str">
        <v>film &amp; video</v>
      </c>
      <c r="R203" t="str">
        <v>drama</v>
      </c>
      <c r="S203" s="10">
        <v>42023.818622685183</v>
      </c>
      <c r="T203" s="10"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 s="14">
        <v>6000</v>
      </c>
      <c r="E204" s="1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v>0</v>
      </c>
      <c r="P204" s="6">
        <v>0</v>
      </c>
      <c r="Q204" t="str">
        <v>film &amp; video</v>
      </c>
      <c r="R204" t="str">
        <v>drama</v>
      </c>
      <c r="S204" s="10">
        <v>42255.927824074075</v>
      </c>
      <c r="T204" s="10"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14">
        <v>2500</v>
      </c>
      <c r="E205" s="14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v>30</v>
      </c>
      <c r="P205" s="6">
        <v>93.25</v>
      </c>
      <c r="Q205" t="str">
        <v>film &amp; video</v>
      </c>
      <c r="R205" t="str">
        <v>drama</v>
      </c>
      <c r="S205" s="10">
        <v>41973.847962962958</v>
      </c>
      <c r="T205" s="10"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14">
        <v>300000</v>
      </c>
      <c r="E206" s="14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v>51</v>
      </c>
      <c r="P206" s="6">
        <v>117.68</v>
      </c>
      <c r="Q206" t="str">
        <v>film &amp; video</v>
      </c>
      <c r="R206" t="str">
        <v>drama</v>
      </c>
      <c r="S206" s="10">
        <v>42556.583368055552</v>
      </c>
      <c r="T206" s="10"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14">
        <v>8000</v>
      </c>
      <c r="E207" s="14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v>16</v>
      </c>
      <c r="P207" s="6">
        <v>76.47</v>
      </c>
      <c r="Q207" t="str">
        <v>film &amp; video</v>
      </c>
      <c r="R207" t="str">
        <v>drama</v>
      </c>
      <c r="S207" s="10">
        <v>42248.632199074069</v>
      </c>
      <c r="T207" s="10"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14">
        <v>12700</v>
      </c>
      <c r="E208" s="14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v>0</v>
      </c>
      <c r="P208" s="6">
        <v>0</v>
      </c>
      <c r="Q208" t="str">
        <v>film &amp; video</v>
      </c>
      <c r="R208" t="str">
        <v>drama</v>
      </c>
      <c r="S208" s="10">
        <v>42567.004432870366</v>
      </c>
      <c r="T208" s="10"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14">
        <v>14000</v>
      </c>
      <c r="E209" s="14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v>15</v>
      </c>
      <c r="P209" s="6">
        <v>163.85</v>
      </c>
      <c r="Q209" t="str">
        <v>film &amp; video</v>
      </c>
      <c r="R209" t="str">
        <v>drama</v>
      </c>
      <c r="S209" s="10">
        <v>41978.197199074071</v>
      </c>
      <c r="T209" s="10"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14">
        <v>50000</v>
      </c>
      <c r="E210" s="14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v>0</v>
      </c>
      <c r="P210" s="6">
        <v>0</v>
      </c>
      <c r="Q210" t="str">
        <v>film &amp; video</v>
      </c>
      <c r="R210" t="str">
        <v>drama</v>
      </c>
      <c r="S210" s="10">
        <v>41959.369988425926</v>
      </c>
      <c r="T210" s="10"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14">
        <v>25000</v>
      </c>
      <c r="E211" s="14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v>0</v>
      </c>
      <c r="P211" s="6">
        <v>0</v>
      </c>
      <c r="Q211" t="str">
        <v>film &amp; video</v>
      </c>
      <c r="R211" t="str">
        <v>drama</v>
      </c>
      <c r="S211" s="10">
        <v>42165.922858796301</v>
      </c>
      <c r="T211" s="10"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14">
        <v>12000</v>
      </c>
      <c r="E212" s="14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v>25</v>
      </c>
      <c r="P212" s="6">
        <v>91.82</v>
      </c>
      <c r="Q212" t="str">
        <v>film &amp; video</v>
      </c>
      <c r="R212" t="str">
        <v>drama</v>
      </c>
      <c r="S212" s="10">
        <v>42249.064722222218</v>
      </c>
      <c r="T212" s="10"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14">
        <v>5000</v>
      </c>
      <c r="E213" s="14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v>45</v>
      </c>
      <c r="P213" s="6">
        <v>185.83</v>
      </c>
      <c r="Q213" t="str">
        <v>film &amp; video</v>
      </c>
      <c r="R213" t="str">
        <v>drama</v>
      </c>
      <c r="S213" s="10">
        <v>42236.159918981488</v>
      </c>
      <c r="T213" s="10"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14">
        <v>6300</v>
      </c>
      <c r="E214" s="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v>0</v>
      </c>
      <c r="P214" s="6">
        <v>1</v>
      </c>
      <c r="Q214" t="str">
        <v>film &amp; video</v>
      </c>
      <c r="R214" t="str">
        <v>drama</v>
      </c>
      <c r="S214" s="10">
        <v>42416.881018518514</v>
      </c>
      <c r="T214" s="10"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14">
        <v>50000</v>
      </c>
      <c r="E215" s="14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v>0</v>
      </c>
      <c r="P215" s="6">
        <v>20</v>
      </c>
      <c r="Q215" t="str">
        <v>film &amp; video</v>
      </c>
      <c r="R215" t="str">
        <v>drama</v>
      </c>
      <c r="S215" s="10">
        <v>42202.594293981485</v>
      </c>
      <c r="T215" s="10"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14">
        <v>12500</v>
      </c>
      <c r="E216" s="14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v>0</v>
      </c>
      <c r="P216" s="6">
        <v>1</v>
      </c>
      <c r="Q216" t="str">
        <v>film &amp; video</v>
      </c>
      <c r="R216" t="str">
        <v>drama</v>
      </c>
      <c r="S216" s="10">
        <v>42009.64061342593</v>
      </c>
      <c r="T216" s="10"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14">
        <v>4400</v>
      </c>
      <c r="E217" s="14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v>0</v>
      </c>
      <c r="P217" s="6">
        <v>10</v>
      </c>
      <c r="Q217" t="str">
        <v>film &amp; video</v>
      </c>
      <c r="R217" t="str">
        <v>drama</v>
      </c>
      <c r="S217" s="10">
        <v>42375.230115740742</v>
      </c>
      <c r="T217" s="10"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14">
        <v>50000</v>
      </c>
      <c r="E218" s="14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v>56</v>
      </c>
      <c r="P218" s="6">
        <v>331.54</v>
      </c>
      <c r="Q218" t="str">
        <v>film &amp; video</v>
      </c>
      <c r="R218" t="str">
        <v>drama</v>
      </c>
      <c r="S218" s="10">
        <v>42066.958761574075</v>
      </c>
      <c r="T218" s="10"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 s="14">
        <v>100000</v>
      </c>
      <c r="E219" s="14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v>12</v>
      </c>
      <c r="P219" s="6">
        <v>314.29000000000002</v>
      </c>
      <c r="Q219" t="str">
        <v>film &amp; video</v>
      </c>
      <c r="R219" t="str">
        <v>drama</v>
      </c>
      <c r="S219" s="10">
        <v>41970.64061342593</v>
      </c>
      <c r="T219" s="10"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14">
        <v>5000</v>
      </c>
      <c r="E220" s="14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v>2</v>
      </c>
      <c r="P220" s="6">
        <v>100</v>
      </c>
      <c r="Q220" t="str">
        <v>film &amp; video</v>
      </c>
      <c r="R220" t="str">
        <v>drama</v>
      </c>
      <c r="S220" s="10">
        <v>42079.628344907411</v>
      </c>
      <c r="T220" s="10"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14">
        <v>50000</v>
      </c>
      <c r="E221" s="14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v>18</v>
      </c>
      <c r="P221" s="6">
        <v>115.99</v>
      </c>
      <c r="Q221" t="str">
        <v>film &amp; video</v>
      </c>
      <c r="R221" t="str">
        <v>drama</v>
      </c>
      <c r="S221" s="10">
        <v>42429.326678240745</v>
      </c>
      <c r="T221" s="10"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14">
        <v>50000</v>
      </c>
      <c r="E222" s="14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v>1</v>
      </c>
      <c r="P222" s="6">
        <v>120</v>
      </c>
      <c r="Q222" t="str">
        <v>film &amp; video</v>
      </c>
      <c r="R222" t="str">
        <v>drama</v>
      </c>
      <c r="S222" s="10">
        <v>42195.643865740742</v>
      </c>
      <c r="T222" s="10"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 s="14">
        <v>50000</v>
      </c>
      <c r="E223" s="14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v>0</v>
      </c>
      <c r="P223" s="6">
        <v>0</v>
      </c>
      <c r="Q223" t="str">
        <v>film &amp; video</v>
      </c>
      <c r="R223" t="str">
        <v>drama</v>
      </c>
      <c r="S223" s="10">
        <v>42031.837546296301</v>
      </c>
      <c r="T223" s="10"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14">
        <v>1000</v>
      </c>
      <c r="E224" s="1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v>13</v>
      </c>
      <c r="P224" s="6">
        <v>65</v>
      </c>
      <c r="Q224" t="str">
        <v>film &amp; video</v>
      </c>
      <c r="R224" t="str">
        <v>drama</v>
      </c>
      <c r="S224" s="10">
        <v>42031.769884259258</v>
      </c>
      <c r="T224" s="10"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14">
        <v>1500000</v>
      </c>
      <c r="E225" s="14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v>0</v>
      </c>
      <c r="P225" s="6">
        <v>0</v>
      </c>
      <c r="Q225" t="str">
        <v>film &amp; video</v>
      </c>
      <c r="R225" t="str">
        <v>drama</v>
      </c>
      <c r="S225" s="10">
        <v>42482.048032407409</v>
      </c>
      <c r="T225" s="10"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14">
        <v>6000000</v>
      </c>
      <c r="E226" s="14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v>0</v>
      </c>
      <c r="P226" s="6">
        <v>0</v>
      </c>
      <c r="Q226" t="str">
        <v>film &amp; video</v>
      </c>
      <c r="R226" t="str">
        <v>drama</v>
      </c>
      <c r="S226" s="10">
        <v>42135.235254629632</v>
      </c>
      <c r="T226" s="10"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14">
        <v>200</v>
      </c>
      <c r="E227" s="14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v>0</v>
      </c>
      <c r="P227" s="6">
        <v>0</v>
      </c>
      <c r="Q227" t="str">
        <v>film &amp; video</v>
      </c>
      <c r="R227" t="str">
        <v>drama</v>
      </c>
      <c r="S227" s="10">
        <v>42438.961273148147</v>
      </c>
      <c r="T227" s="10"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14">
        <v>29000</v>
      </c>
      <c r="E228" s="14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v>1</v>
      </c>
      <c r="P228" s="6">
        <v>125</v>
      </c>
      <c r="Q228" t="str">
        <v>film &amp; video</v>
      </c>
      <c r="R228" t="str">
        <v>drama</v>
      </c>
      <c r="S228" s="10">
        <v>42106.666018518517</v>
      </c>
      <c r="T228" s="10"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14">
        <v>28000</v>
      </c>
      <c r="E229" s="14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v>0</v>
      </c>
      <c r="P229" s="6">
        <v>0</v>
      </c>
      <c r="Q229" t="str">
        <v>film &amp; video</v>
      </c>
      <c r="R229" t="str">
        <v>drama</v>
      </c>
      <c r="S229" s="10">
        <v>42164.893993055557</v>
      </c>
      <c r="T229" s="10"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14">
        <v>8000</v>
      </c>
      <c r="E230" s="14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v>0</v>
      </c>
      <c r="P230" s="6">
        <v>0</v>
      </c>
      <c r="Q230" t="str">
        <v>film &amp; video</v>
      </c>
      <c r="R230" t="str">
        <v>drama</v>
      </c>
      <c r="S230" s="10">
        <v>42096.686400462961</v>
      </c>
      <c r="T230" s="10"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14">
        <v>3000</v>
      </c>
      <c r="E231" s="14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v>0</v>
      </c>
      <c r="P231" s="6">
        <v>0</v>
      </c>
      <c r="Q231" t="str">
        <v>film &amp; video</v>
      </c>
      <c r="R231" t="str">
        <v>drama</v>
      </c>
      <c r="S231" s="10">
        <v>42383.933993055558</v>
      </c>
      <c r="T231" s="10"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14">
        <v>15000</v>
      </c>
      <c r="E232" s="14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v>0</v>
      </c>
      <c r="P232" s="6">
        <v>30</v>
      </c>
      <c r="Q232" t="str">
        <v>film &amp; video</v>
      </c>
      <c r="R232" t="str">
        <v>drama</v>
      </c>
      <c r="S232" s="10">
        <v>42129.777210648142</v>
      </c>
      <c r="T232" s="10"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14">
        <v>1500000</v>
      </c>
      <c r="E233" s="14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v>0</v>
      </c>
      <c r="P233" s="6">
        <v>0</v>
      </c>
      <c r="Q233" t="str">
        <v>film &amp; video</v>
      </c>
      <c r="R233" t="str">
        <v>drama</v>
      </c>
      <c r="S233" s="10">
        <v>42341.958923611113</v>
      </c>
      <c r="T233" s="10"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14">
        <v>4000</v>
      </c>
      <c r="E234" s="1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v>3</v>
      </c>
      <c r="P234" s="6">
        <v>15.71</v>
      </c>
      <c r="Q234" t="str">
        <v>film &amp; video</v>
      </c>
      <c r="R234" t="str">
        <v>drama</v>
      </c>
      <c r="S234" s="10">
        <v>42032.82576388889</v>
      </c>
      <c r="T234" s="10"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14">
        <v>350000</v>
      </c>
      <c r="E235" s="14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v>0</v>
      </c>
      <c r="P235" s="6">
        <v>0</v>
      </c>
      <c r="Q235" t="str">
        <v>film &amp; video</v>
      </c>
      <c r="R235" t="str">
        <v>drama</v>
      </c>
      <c r="S235" s="10">
        <v>42612.911712962959</v>
      </c>
      <c r="T235" s="10"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14">
        <v>1000</v>
      </c>
      <c r="E236" s="14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v>40</v>
      </c>
      <c r="P236" s="6">
        <v>80.2</v>
      </c>
      <c r="Q236" t="str">
        <v>film &amp; video</v>
      </c>
      <c r="R236" t="str">
        <v>drama</v>
      </c>
      <c r="S236" s="10">
        <v>42136.035405092596</v>
      </c>
      <c r="T236" s="10"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14">
        <v>10000</v>
      </c>
      <c r="E237" s="14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v>0</v>
      </c>
      <c r="P237" s="6">
        <v>0</v>
      </c>
      <c r="Q237" t="str">
        <v>film &amp; video</v>
      </c>
      <c r="R237" t="str">
        <v>drama</v>
      </c>
      <c r="S237" s="10">
        <v>42164.908530092594</v>
      </c>
      <c r="T237" s="10"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14">
        <v>150000</v>
      </c>
      <c r="E238" s="14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v>0</v>
      </c>
      <c r="P238" s="6">
        <v>0</v>
      </c>
      <c r="Q238" t="str">
        <v>film &amp; video</v>
      </c>
      <c r="R238" t="str">
        <v>drama</v>
      </c>
      <c r="S238" s="10">
        <v>42321.08447916666</v>
      </c>
      <c r="T238" s="10"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 s="14">
        <v>15000</v>
      </c>
      <c r="E239" s="14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v>0</v>
      </c>
      <c r="P239" s="6">
        <v>50</v>
      </c>
      <c r="Q239" t="str">
        <v>film &amp; video</v>
      </c>
      <c r="R239" t="str">
        <v>drama</v>
      </c>
      <c r="S239" s="10">
        <v>42377.577187499999</v>
      </c>
      <c r="T239" s="10"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14">
        <v>26000</v>
      </c>
      <c r="E240" s="14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v>0</v>
      </c>
      <c r="P240" s="6">
        <v>0</v>
      </c>
      <c r="Q240" t="str">
        <v>film &amp; video</v>
      </c>
      <c r="R240" t="str">
        <v>drama</v>
      </c>
      <c r="S240" s="10">
        <v>42713.962499999994</v>
      </c>
      <c r="T240" s="10"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14">
        <v>1000</v>
      </c>
      <c r="E241" s="14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v>25</v>
      </c>
      <c r="P241" s="6">
        <v>50</v>
      </c>
      <c r="Q241" t="str">
        <v>film &amp; video</v>
      </c>
      <c r="R241" t="str">
        <v>drama</v>
      </c>
      <c r="S241" s="10">
        <v>42297.110300925924</v>
      </c>
      <c r="T241" s="10"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14">
        <v>15000</v>
      </c>
      <c r="E242" s="14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v>108</v>
      </c>
      <c r="P242" s="6">
        <v>117.85</v>
      </c>
      <c r="Q242" t="str">
        <v>film &amp; video</v>
      </c>
      <c r="R242" t="str">
        <v>documentary</v>
      </c>
      <c r="S242" s="10">
        <v>41354.708460648151</v>
      </c>
      <c r="T242" s="10"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14">
        <v>36400</v>
      </c>
      <c r="E243" s="14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v>113</v>
      </c>
      <c r="P243" s="6">
        <v>109.04</v>
      </c>
      <c r="Q243" t="str">
        <v>film &amp; video</v>
      </c>
      <c r="R243" t="str">
        <v>documentary</v>
      </c>
      <c r="S243" s="10">
        <v>41949.697962962964</v>
      </c>
      <c r="T243" s="10"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14">
        <v>13000</v>
      </c>
      <c r="E244" s="1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v>113</v>
      </c>
      <c r="P244" s="6">
        <v>73.02</v>
      </c>
      <c r="Q244" t="str">
        <v>film &amp; video</v>
      </c>
      <c r="R244" t="str">
        <v>documentary</v>
      </c>
      <c r="S244" s="10">
        <v>40862.492939814816</v>
      </c>
      <c r="T244" s="10"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14">
        <v>25000</v>
      </c>
      <c r="E245" s="14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v>103</v>
      </c>
      <c r="P245" s="6">
        <v>78.2</v>
      </c>
      <c r="Q245" t="str">
        <v>film &amp; video</v>
      </c>
      <c r="R245" t="str">
        <v>documentary</v>
      </c>
      <c r="S245" s="10">
        <v>41662.047500000001</v>
      </c>
      <c r="T245" s="10"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 s="14">
        <v>3500</v>
      </c>
      <c r="E246" s="14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v>114</v>
      </c>
      <c r="P246" s="6">
        <v>47.4</v>
      </c>
      <c r="Q246" t="str">
        <v>film &amp; video</v>
      </c>
      <c r="R246" t="str">
        <v>documentary</v>
      </c>
      <c r="S246" s="10">
        <v>40213.323599537034</v>
      </c>
      <c r="T246" s="10"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14">
        <v>5000</v>
      </c>
      <c r="E247" s="14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v>104</v>
      </c>
      <c r="P247" s="6">
        <v>54.02</v>
      </c>
      <c r="Q247" t="str">
        <v>film &amp; video</v>
      </c>
      <c r="R247" t="str">
        <v>documentary</v>
      </c>
      <c r="S247" s="10">
        <v>41107.053067129629</v>
      </c>
      <c r="T247" s="10"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14">
        <v>5000</v>
      </c>
      <c r="E248" s="14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v>305</v>
      </c>
      <c r="P248" s="6">
        <v>68.489999999999995</v>
      </c>
      <c r="Q248" t="str">
        <v>film &amp; video</v>
      </c>
      <c r="R248" t="str">
        <v>documentary</v>
      </c>
      <c r="S248" s="10">
        <v>40480.363483796296</v>
      </c>
      <c r="T248" s="10"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14">
        <v>5000</v>
      </c>
      <c r="E249" s="14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v>134</v>
      </c>
      <c r="P249" s="6">
        <v>108.15</v>
      </c>
      <c r="Q249" t="str">
        <v>film &amp; video</v>
      </c>
      <c r="R249" t="str">
        <v>documentary</v>
      </c>
      <c r="S249" s="10">
        <v>40430.604328703703</v>
      </c>
      <c r="T249" s="10"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14">
        <v>85000</v>
      </c>
      <c r="E250" s="14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v>101</v>
      </c>
      <c r="P250" s="6">
        <v>589.95000000000005</v>
      </c>
      <c r="Q250" t="str">
        <v>film &amp; video</v>
      </c>
      <c r="R250" t="str">
        <v>documentary</v>
      </c>
      <c r="S250" s="10">
        <v>40870.774409722224</v>
      </c>
      <c r="T250" s="10"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14">
        <v>10000</v>
      </c>
      <c r="E251" s="14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v>113</v>
      </c>
      <c r="P251" s="6">
        <v>48.05</v>
      </c>
      <c r="Q251" t="str">
        <v>film &amp; video</v>
      </c>
      <c r="R251" t="str">
        <v>documentary</v>
      </c>
      <c r="S251" s="10">
        <v>40332.923842592594</v>
      </c>
      <c r="T251" s="10"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14">
        <v>30000</v>
      </c>
      <c r="E252" s="14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v>106</v>
      </c>
      <c r="P252" s="6">
        <v>72.48</v>
      </c>
      <c r="Q252" t="str">
        <v>film &amp; video</v>
      </c>
      <c r="R252" t="str">
        <v>documentary</v>
      </c>
      <c r="S252" s="10">
        <v>41401.565868055557</v>
      </c>
      <c r="T252" s="10"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14">
        <v>3500</v>
      </c>
      <c r="E253" s="14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v>126</v>
      </c>
      <c r="P253" s="6">
        <v>57.08</v>
      </c>
      <c r="Q253" t="str">
        <v>film &amp; video</v>
      </c>
      <c r="R253" t="str">
        <v>documentary</v>
      </c>
      <c r="S253" s="10">
        <v>41013.787569444445</v>
      </c>
      <c r="T253" s="10"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14">
        <v>5000</v>
      </c>
      <c r="E254" s="1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v>185</v>
      </c>
      <c r="P254" s="6">
        <v>85.44</v>
      </c>
      <c r="Q254" t="str">
        <v>film &amp; video</v>
      </c>
      <c r="R254" t="str">
        <v>documentary</v>
      </c>
      <c r="S254" s="10">
        <v>40266.662708333337</v>
      </c>
      <c r="T254" s="10"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14">
        <v>1500</v>
      </c>
      <c r="E255" s="14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v>101</v>
      </c>
      <c r="P255" s="6">
        <v>215.86</v>
      </c>
      <c r="Q255" t="str">
        <v>film &amp; video</v>
      </c>
      <c r="R255" t="str">
        <v>documentary</v>
      </c>
      <c r="S255" s="10">
        <v>40924.650868055556</v>
      </c>
      <c r="T255" s="10"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14">
        <v>24000</v>
      </c>
      <c r="E256" s="14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v>117</v>
      </c>
      <c r="P256" s="6">
        <v>89.39</v>
      </c>
      <c r="Q256" t="str">
        <v>film &amp; video</v>
      </c>
      <c r="R256" t="str">
        <v>documentary</v>
      </c>
      <c r="S256" s="10">
        <v>42263.952662037031</v>
      </c>
      <c r="T256" s="10"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14">
        <v>8000</v>
      </c>
      <c r="E257" s="14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v>107</v>
      </c>
      <c r="P257" s="6">
        <v>45.42</v>
      </c>
      <c r="Q257" t="str">
        <v>film &amp; video</v>
      </c>
      <c r="R257" t="str">
        <v>documentary</v>
      </c>
      <c r="S257" s="10">
        <v>40588.526412037041</v>
      </c>
      <c r="T257" s="10"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14">
        <v>13000</v>
      </c>
      <c r="E258" s="14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v>139</v>
      </c>
      <c r="P258" s="6">
        <v>65.760000000000005</v>
      </c>
      <c r="Q258" t="str">
        <v>film &amp; video</v>
      </c>
      <c r="R258" t="str">
        <v>documentary</v>
      </c>
      <c r="S258" s="10">
        <v>41319.769293981481</v>
      </c>
      <c r="T258" s="10"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14">
        <v>35000</v>
      </c>
      <c r="E259" s="14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v>107</v>
      </c>
      <c r="P259" s="6">
        <v>66.7</v>
      </c>
      <c r="Q259" t="str">
        <v>film &amp; video</v>
      </c>
      <c r="R259" t="str">
        <v>documentary</v>
      </c>
      <c r="S259" s="10">
        <v>42479.626875000002</v>
      </c>
      <c r="T259" s="10"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14">
        <v>30000</v>
      </c>
      <c r="E260" s="14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v>191</v>
      </c>
      <c r="P260" s="6">
        <v>83.35</v>
      </c>
      <c r="Q260" t="str">
        <v>film &amp; video</v>
      </c>
      <c r="R260" t="str">
        <v>documentary</v>
      </c>
      <c r="S260" s="10">
        <v>40682.051689814813</v>
      </c>
      <c r="T260" s="10"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14">
        <v>75000</v>
      </c>
      <c r="E261" s="14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v>132</v>
      </c>
      <c r="P261" s="6">
        <v>105.05</v>
      </c>
      <c r="Q261" t="str">
        <v>film &amp; video</v>
      </c>
      <c r="R261" t="str">
        <v>documentary</v>
      </c>
      <c r="S261" s="10">
        <v>42072.738067129627</v>
      </c>
      <c r="T261" s="10"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14">
        <v>10000</v>
      </c>
      <c r="E262" s="14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v>106</v>
      </c>
      <c r="P262" s="6">
        <v>120.91</v>
      </c>
      <c r="Q262" t="str">
        <v>film &amp; video</v>
      </c>
      <c r="R262" t="str">
        <v>documentary</v>
      </c>
      <c r="S262" s="10">
        <v>40330.755543981482</v>
      </c>
      <c r="T262" s="10"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14">
        <v>20000</v>
      </c>
      <c r="E263" s="14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v>107</v>
      </c>
      <c r="P263" s="6">
        <v>97.64</v>
      </c>
      <c r="Q263" t="str">
        <v>film &amp; video</v>
      </c>
      <c r="R263" t="str">
        <v>documentary</v>
      </c>
      <c r="S263" s="10">
        <v>41017.885462962964</v>
      </c>
      <c r="T263" s="10"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14">
        <v>2500</v>
      </c>
      <c r="E264" s="1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v>240</v>
      </c>
      <c r="P264" s="6">
        <v>41.38</v>
      </c>
      <c r="Q264" t="str">
        <v>film &amp; video</v>
      </c>
      <c r="R264" t="str">
        <v>documentary</v>
      </c>
      <c r="S264" s="10">
        <v>40555.24800925926</v>
      </c>
      <c r="T264" s="10"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14">
        <v>25000</v>
      </c>
      <c r="E265" s="14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v>118</v>
      </c>
      <c r="P265" s="6">
        <v>30.65</v>
      </c>
      <c r="Q265" t="str">
        <v>film &amp; video</v>
      </c>
      <c r="R265" t="str">
        <v>documentary</v>
      </c>
      <c r="S265" s="10">
        <v>41149.954791666663</v>
      </c>
      <c r="T265" s="10"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14">
        <v>5000</v>
      </c>
      <c r="E266" s="14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v>118</v>
      </c>
      <c r="P266" s="6">
        <v>64.95</v>
      </c>
      <c r="Q266" t="str">
        <v>film &amp; video</v>
      </c>
      <c r="R266" t="str">
        <v>documentary</v>
      </c>
      <c r="S266" s="10">
        <v>41010.620312500003</v>
      </c>
      <c r="T266" s="10"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14">
        <v>5000</v>
      </c>
      <c r="E267" s="14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v>111</v>
      </c>
      <c r="P267" s="6">
        <v>95.78</v>
      </c>
      <c r="Q267" t="str">
        <v>film &amp; video</v>
      </c>
      <c r="R267" t="str">
        <v>documentary</v>
      </c>
      <c r="S267" s="10">
        <v>40267.245717592588</v>
      </c>
      <c r="T267" s="10"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14">
        <v>1000</v>
      </c>
      <c r="E268" s="14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v>146</v>
      </c>
      <c r="P268" s="6">
        <v>40.42</v>
      </c>
      <c r="Q268" t="str">
        <v>film &amp; video</v>
      </c>
      <c r="R268" t="str">
        <v>documentary</v>
      </c>
      <c r="S268" s="10">
        <v>40205.174849537041</v>
      </c>
      <c r="T268" s="10"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14">
        <v>9850</v>
      </c>
      <c r="E269" s="14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v>132</v>
      </c>
      <c r="P269" s="6">
        <v>78.58</v>
      </c>
      <c r="Q269" t="str">
        <v>film &amp; video</v>
      </c>
      <c r="R269" t="str">
        <v>documentary</v>
      </c>
      <c r="S269" s="10">
        <v>41785.452534722222</v>
      </c>
      <c r="T269" s="10"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14">
        <v>5000</v>
      </c>
      <c r="E270" s="14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v>111</v>
      </c>
      <c r="P270" s="6">
        <v>50.18</v>
      </c>
      <c r="Q270" t="str">
        <v>film &amp; video</v>
      </c>
      <c r="R270" t="str">
        <v>documentary</v>
      </c>
      <c r="S270" s="10">
        <v>40809.15252314815</v>
      </c>
      <c r="T270" s="10"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14">
        <v>100000</v>
      </c>
      <c r="E271" s="14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v>147</v>
      </c>
      <c r="P271" s="6">
        <v>92.25</v>
      </c>
      <c r="Q271" t="str">
        <v>film &amp; video</v>
      </c>
      <c r="R271" t="str">
        <v>documentary</v>
      </c>
      <c r="S271" s="10">
        <v>42758.197013888886</v>
      </c>
      <c r="T271" s="10"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14">
        <v>2300</v>
      </c>
      <c r="E272" s="14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v>153</v>
      </c>
      <c r="P272" s="6">
        <v>57.54</v>
      </c>
      <c r="Q272" t="str">
        <v>film &amp; video</v>
      </c>
      <c r="R272" t="str">
        <v>documentary</v>
      </c>
      <c r="S272" s="10">
        <v>40637.866550925923</v>
      </c>
      <c r="T272" s="10"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14">
        <v>30000</v>
      </c>
      <c r="E273" s="14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v>105</v>
      </c>
      <c r="P273" s="6">
        <v>109.42</v>
      </c>
      <c r="Q273" t="str">
        <v>film &amp; video</v>
      </c>
      <c r="R273" t="str">
        <v>documentary</v>
      </c>
      <c r="S273" s="10">
        <v>41612.10024305556</v>
      </c>
      <c r="T273" s="10"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14">
        <v>3000</v>
      </c>
      <c r="E274" s="1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v>177</v>
      </c>
      <c r="P274" s="6">
        <v>81.89</v>
      </c>
      <c r="Q274" t="str">
        <v>film &amp; video</v>
      </c>
      <c r="R274" t="str">
        <v>documentary</v>
      </c>
      <c r="S274" s="10">
        <v>40235.900358796294</v>
      </c>
      <c r="T274" s="10"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14">
        <v>5000</v>
      </c>
      <c r="E275" s="14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v>108</v>
      </c>
      <c r="P275" s="6">
        <v>45.67</v>
      </c>
      <c r="Q275" t="str">
        <v>film &amp; video</v>
      </c>
      <c r="R275" t="str">
        <v>documentary</v>
      </c>
      <c r="S275" s="10">
        <v>40697.498449074075</v>
      </c>
      <c r="T275" s="10"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14">
        <v>4000</v>
      </c>
      <c r="E276" s="14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v>156</v>
      </c>
      <c r="P276" s="6">
        <v>55.22</v>
      </c>
      <c r="Q276" t="str">
        <v>film &amp; video</v>
      </c>
      <c r="R276" t="str">
        <v>documentary</v>
      </c>
      <c r="S276" s="10">
        <v>40969.912372685183</v>
      </c>
      <c r="T276" s="10"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14">
        <v>20000</v>
      </c>
      <c r="E277" s="14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v>108</v>
      </c>
      <c r="P277" s="6">
        <v>65.3</v>
      </c>
      <c r="Q277" t="str">
        <v>film &amp; video</v>
      </c>
      <c r="R277" t="str">
        <v>documentary</v>
      </c>
      <c r="S277" s="10">
        <v>41193.032013888893</v>
      </c>
      <c r="T277" s="10"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14">
        <v>4000</v>
      </c>
      <c r="E278" s="14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v>148</v>
      </c>
      <c r="P278" s="6">
        <v>95.23</v>
      </c>
      <c r="Q278" t="str">
        <v>film &amp; video</v>
      </c>
      <c r="R278" t="str">
        <v>documentary</v>
      </c>
      <c r="S278" s="10">
        <v>40967.081874999996</v>
      </c>
      <c r="T278" s="10"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14">
        <v>65000</v>
      </c>
      <c r="E279" s="14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v>110</v>
      </c>
      <c r="P279" s="6">
        <v>75.44</v>
      </c>
      <c r="Q279" t="str">
        <v>film &amp; video</v>
      </c>
      <c r="R279" t="str">
        <v>documentary</v>
      </c>
      <c r="S279" s="10">
        <v>42117.891423611116</v>
      </c>
      <c r="T279" s="10"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14">
        <v>27000</v>
      </c>
      <c r="E280" s="14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v>150</v>
      </c>
      <c r="P280" s="6">
        <v>97.82</v>
      </c>
      <c r="Q280" t="str">
        <v>film &amp; video</v>
      </c>
      <c r="R280" t="str">
        <v>documentary</v>
      </c>
      <c r="S280" s="10">
        <v>41164.040960648148</v>
      </c>
      <c r="T280" s="10"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14">
        <v>17000</v>
      </c>
      <c r="E281" s="14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v>157</v>
      </c>
      <c r="P281" s="6">
        <v>87.69</v>
      </c>
      <c r="Q281" t="str">
        <v>film &amp; video</v>
      </c>
      <c r="R281" t="str">
        <v>documentary</v>
      </c>
      <c r="S281" s="10">
        <v>42759.244166666671</v>
      </c>
      <c r="T281" s="10"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14">
        <v>75000</v>
      </c>
      <c r="E282" s="14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v>156</v>
      </c>
      <c r="P282" s="6">
        <v>54.75</v>
      </c>
      <c r="Q282" t="str">
        <v>film &amp; video</v>
      </c>
      <c r="R282" t="str">
        <v>documentary</v>
      </c>
      <c r="S282" s="10">
        <v>41744.590682870366</v>
      </c>
      <c r="T282" s="10"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14">
        <v>5500</v>
      </c>
      <c r="E283" s="14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v>121</v>
      </c>
      <c r="P283" s="6">
        <v>83.95</v>
      </c>
      <c r="Q283" t="str">
        <v>film &amp; video</v>
      </c>
      <c r="R283" t="str">
        <v>documentary</v>
      </c>
      <c r="S283" s="10">
        <v>39950.163344907407</v>
      </c>
      <c r="T283" s="10"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14">
        <v>45000</v>
      </c>
      <c r="E284" s="1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v>101</v>
      </c>
      <c r="P284" s="6">
        <v>254.39</v>
      </c>
      <c r="Q284" t="str">
        <v>film &amp; video</v>
      </c>
      <c r="R284" t="str">
        <v>documentary</v>
      </c>
      <c r="S284" s="10">
        <v>40194.920046296298</v>
      </c>
      <c r="T284" s="10"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14">
        <v>18000</v>
      </c>
      <c r="E285" s="14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v>114</v>
      </c>
      <c r="P285" s="6">
        <v>101.83</v>
      </c>
      <c r="Q285" t="str">
        <v>film &amp; video</v>
      </c>
      <c r="R285" t="str">
        <v>documentary</v>
      </c>
      <c r="S285" s="10">
        <v>40675.71</v>
      </c>
      <c r="T285" s="10"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14">
        <v>40000</v>
      </c>
      <c r="E286" s="14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v>105</v>
      </c>
      <c r="P286" s="6">
        <v>55.07</v>
      </c>
      <c r="Q286" t="str">
        <v>film &amp; video</v>
      </c>
      <c r="R286" t="str">
        <v>documentary</v>
      </c>
      <c r="S286" s="10">
        <v>40904.738194444442</v>
      </c>
      <c r="T286" s="10"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14">
        <v>14000</v>
      </c>
      <c r="E287" s="14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v>229</v>
      </c>
      <c r="P287" s="6">
        <v>56.9</v>
      </c>
      <c r="Q287" t="str">
        <v>film &amp; video</v>
      </c>
      <c r="R287" t="str">
        <v>documentary</v>
      </c>
      <c r="S287" s="10">
        <v>41506.756111111114</v>
      </c>
      <c r="T287" s="10"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14">
        <v>15000</v>
      </c>
      <c r="E288" s="14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v>109</v>
      </c>
      <c r="P288" s="6">
        <v>121.28</v>
      </c>
      <c r="Q288" t="str">
        <v>film &amp; video</v>
      </c>
      <c r="R288" t="str">
        <v>documentary</v>
      </c>
      <c r="S288" s="10">
        <v>41313.816249999996</v>
      </c>
      <c r="T288" s="10"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14">
        <v>15000</v>
      </c>
      <c r="E289" s="14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v>176</v>
      </c>
      <c r="P289" s="6">
        <v>91.19</v>
      </c>
      <c r="Q289" t="str">
        <v>film &amp; video</v>
      </c>
      <c r="R289" t="str">
        <v>documentary</v>
      </c>
      <c r="S289" s="10">
        <v>41184.277986111112</v>
      </c>
      <c r="T289" s="10"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14">
        <v>50000</v>
      </c>
      <c r="E290" s="14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v>103</v>
      </c>
      <c r="P290" s="6">
        <v>115.45</v>
      </c>
      <c r="Q290" t="str">
        <v>film &amp; video</v>
      </c>
      <c r="R290" t="str">
        <v>documentary</v>
      </c>
      <c r="S290" s="10">
        <v>41051.168900462959</v>
      </c>
      <c r="T290" s="10"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14">
        <v>15000</v>
      </c>
      <c r="E291" s="14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v>105</v>
      </c>
      <c r="P291" s="6">
        <v>67.77</v>
      </c>
      <c r="Q291" t="str">
        <v>film &amp; video</v>
      </c>
      <c r="R291" t="str">
        <v>documentary</v>
      </c>
      <c r="S291" s="10">
        <v>41550.456412037034</v>
      </c>
      <c r="T291" s="10"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14">
        <v>4500</v>
      </c>
      <c r="E292" s="14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v>107</v>
      </c>
      <c r="P292" s="6">
        <v>28.58</v>
      </c>
      <c r="Q292" t="str">
        <v>film &amp; video</v>
      </c>
      <c r="R292" t="str">
        <v>documentary</v>
      </c>
      <c r="S292" s="10">
        <v>40526.36917824074</v>
      </c>
      <c r="T292" s="10"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14">
        <v>5000</v>
      </c>
      <c r="E293" s="14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v>120</v>
      </c>
      <c r="P293" s="6">
        <v>46.88</v>
      </c>
      <c r="Q293" t="str">
        <v>film &amp; video</v>
      </c>
      <c r="R293" t="str">
        <v>documentary</v>
      </c>
      <c r="S293" s="10">
        <v>41376.769050925926</v>
      </c>
      <c r="T293" s="10"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14">
        <v>75000</v>
      </c>
      <c r="E294" s="1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v>102</v>
      </c>
      <c r="P294" s="6">
        <v>154.41999999999999</v>
      </c>
      <c r="Q294" t="str">
        <v>film &amp; video</v>
      </c>
      <c r="R294" t="str">
        <v>documentary</v>
      </c>
      <c r="S294" s="10">
        <v>40812.803229166668</v>
      </c>
      <c r="T294" s="10"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14">
        <v>26000</v>
      </c>
      <c r="E295" s="14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v>101</v>
      </c>
      <c r="P295" s="6">
        <v>201.22</v>
      </c>
      <c r="Q295" t="str">
        <v>film &amp; video</v>
      </c>
      <c r="R295" t="str">
        <v>documentary</v>
      </c>
      <c r="S295" s="10">
        <v>41719.667986111112</v>
      </c>
      <c r="T295" s="10"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14">
        <v>5000</v>
      </c>
      <c r="E296" s="14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v>100</v>
      </c>
      <c r="P296" s="6">
        <v>100</v>
      </c>
      <c r="Q296" t="str">
        <v>film &amp; video</v>
      </c>
      <c r="R296" t="str">
        <v>documentary</v>
      </c>
      <c r="S296" s="10">
        <v>40343.084421296298</v>
      </c>
      <c r="T296" s="10"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14">
        <v>50000</v>
      </c>
      <c r="E297" s="14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v>133</v>
      </c>
      <c r="P297" s="6">
        <v>100.08</v>
      </c>
      <c r="Q297" t="str">
        <v>film &amp; video</v>
      </c>
      <c r="R297" t="str">
        <v>documentary</v>
      </c>
      <c r="S297" s="10">
        <v>41519.004733796297</v>
      </c>
      <c r="T297" s="10"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14">
        <v>25000</v>
      </c>
      <c r="E298" s="14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v>119</v>
      </c>
      <c r="P298" s="6">
        <v>230.09</v>
      </c>
      <c r="Q298" t="str">
        <v>film &amp; video</v>
      </c>
      <c r="R298" t="str">
        <v>documentary</v>
      </c>
      <c r="S298" s="10">
        <v>41134.475497685184</v>
      </c>
      <c r="T298" s="10"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14">
        <v>20000</v>
      </c>
      <c r="E299" s="14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v>101</v>
      </c>
      <c r="P299" s="6">
        <v>141.75</v>
      </c>
      <c r="Q299" t="str">
        <v>film &amp; video</v>
      </c>
      <c r="R299" t="str">
        <v>documentary</v>
      </c>
      <c r="S299" s="10">
        <v>42089.72802083334</v>
      </c>
      <c r="T299" s="10"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14">
        <v>126000</v>
      </c>
      <c r="E300" s="14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v>109</v>
      </c>
      <c r="P300" s="6">
        <v>56.34</v>
      </c>
      <c r="Q300" t="str">
        <v>film &amp; video</v>
      </c>
      <c r="R300" t="str">
        <v>documentary</v>
      </c>
      <c r="S300" s="10">
        <v>41709.463518518518</v>
      </c>
      <c r="T300" s="10"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14">
        <v>10000</v>
      </c>
      <c r="E301" s="14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v>179</v>
      </c>
      <c r="P301" s="6">
        <v>73.34</v>
      </c>
      <c r="Q301" t="str">
        <v>film &amp; video</v>
      </c>
      <c r="R301" t="str">
        <v>documentary</v>
      </c>
      <c r="S301" s="10">
        <v>40469.225231481483</v>
      </c>
      <c r="T301" s="10"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14">
        <v>25000</v>
      </c>
      <c r="E302" s="14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v>102</v>
      </c>
      <c r="P302" s="6">
        <v>85.34</v>
      </c>
      <c r="Q302" t="str">
        <v>film &amp; video</v>
      </c>
      <c r="R302" t="str">
        <v>documentary</v>
      </c>
      <c r="S302" s="10">
        <v>40626.959930555553</v>
      </c>
      <c r="T302" s="10"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14">
        <v>13000</v>
      </c>
      <c r="E303" s="14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v>119</v>
      </c>
      <c r="P303" s="6">
        <v>61.5</v>
      </c>
      <c r="Q303" t="str">
        <v>film &amp; video</v>
      </c>
      <c r="R303" t="str">
        <v>documentary</v>
      </c>
      <c r="S303" s="10">
        <v>41312.737673611111</v>
      </c>
      <c r="T303" s="10"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14">
        <v>10000</v>
      </c>
      <c r="E304" s="1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v>100</v>
      </c>
      <c r="P304" s="6">
        <v>93.02</v>
      </c>
      <c r="Q304" t="str">
        <v>film &amp; video</v>
      </c>
      <c r="R304" t="str">
        <v>documentary</v>
      </c>
      <c r="S304" s="10">
        <v>40933.856921296298</v>
      </c>
      <c r="T304" s="10"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14">
        <v>3000</v>
      </c>
      <c r="E305" s="14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v>137</v>
      </c>
      <c r="P305" s="6">
        <v>50.29</v>
      </c>
      <c r="Q305" t="str">
        <v>film &amp; video</v>
      </c>
      <c r="R305" t="str">
        <v>documentary</v>
      </c>
      <c r="S305" s="10">
        <v>41032.071134259262</v>
      </c>
      <c r="T305" s="10"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14">
        <v>3400</v>
      </c>
      <c r="E306" s="14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v>232</v>
      </c>
      <c r="P306" s="6">
        <v>106.43</v>
      </c>
      <c r="Q306" t="str">
        <v>film &amp; video</v>
      </c>
      <c r="R306" t="str">
        <v>documentary</v>
      </c>
      <c r="S306" s="10">
        <v>41114.094872685186</v>
      </c>
      <c r="T306" s="10"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14">
        <v>7500</v>
      </c>
      <c r="E307" s="14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v>130</v>
      </c>
      <c r="P307" s="6">
        <v>51.72</v>
      </c>
      <c r="Q307" t="str">
        <v>film &amp; video</v>
      </c>
      <c r="R307" t="str">
        <v>documentary</v>
      </c>
      <c r="S307" s="10">
        <v>40948.630196759259</v>
      </c>
      <c r="T307" s="10"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14">
        <v>1000</v>
      </c>
      <c r="E308" s="14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v>293</v>
      </c>
      <c r="P308" s="6">
        <v>36.61</v>
      </c>
      <c r="Q308" t="str">
        <v>film &amp; video</v>
      </c>
      <c r="R308" t="str">
        <v>documentary</v>
      </c>
      <c r="S308" s="10">
        <v>41333.837187500001</v>
      </c>
      <c r="T308" s="10"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 s="14">
        <v>22000</v>
      </c>
      <c r="E309" s="14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v>111</v>
      </c>
      <c r="P309" s="6">
        <v>42.52</v>
      </c>
      <c r="Q309" t="str">
        <v>film &amp; video</v>
      </c>
      <c r="R309" t="str">
        <v>documentary</v>
      </c>
      <c r="S309" s="10">
        <v>41282.944456018515</v>
      </c>
      <c r="T309" s="10"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14">
        <v>12000</v>
      </c>
      <c r="E310" s="14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v>106</v>
      </c>
      <c r="P310" s="6">
        <v>62.71</v>
      </c>
      <c r="Q310" t="str">
        <v>film &amp; video</v>
      </c>
      <c r="R310" t="str">
        <v>documentary</v>
      </c>
      <c r="S310" s="10">
        <v>40567.694560185184</v>
      </c>
      <c r="T310" s="10"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14">
        <v>18000</v>
      </c>
      <c r="E311" s="14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v>119</v>
      </c>
      <c r="P311" s="6">
        <v>89.96</v>
      </c>
      <c r="Q311" t="str">
        <v>film &amp; video</v>
      </c>
      <c r="R311" t="str">
        <v>documentary</v>
      </c>
      <c r="S311" s="10">
        <v>41134.751550925925</v>
      </c>
      <c r="T311" s="10"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14">
        <v>1000</v>
      </c>
      <c r="E312" s="14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v>104</v>
      </c>
      <c r="P312" s="6">
        <v>28.92</v>
      </c>
      <c r="Q312" t="str">
        <v>film &amp; video</v>
      </c>
      <c r="R312" t="str">
        <v>documentary</v>
      </c>
      <c r="S312" s="10">
        <v>40821.183136574073</v>
      </c>
      <c r="T312" s="10"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14">
        <v>20000</v>
      </c>
      <c r="E313" s="14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v>104</v>
      </c>
      <c r="P313" s="6">
        <v>138.80000000000001</v>
      </c>
      <c r="Q313" t="str">
        <v>film &amp; video</v>
      </c>
      <c r="R313" t="str">
        <v>documentary</v>
      </c>
      <c r="S313" s="10">
        <v>40868.219814814816</v>
      </c>
      <c r="T313" s="10"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14">
        <v>8000</v>
      </c>
      <c r="E314" s="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v>112</v>
      </c>
      <c r="P314" s="6">
        <v>61.3</v>
      </c>
      <c r="Q314" t="str">
        <v>film &amp; video</v>
      </c>
      <c r="R314" t="str">
        <v>documentary</v>
      </c>
      <c r="S314" s="10">
        <v>41348.877685185187</v>
      </c>
      <c r="T314" s="10"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14">
        <v>17000</v>
      </c>
      <c r="E315" s="14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v>105</v>
      </c>
      <c r="P315" s="6">
        <v>80.2</v>
      </c>
      <c r="Q315" t="str">
        <v>film &amp; video</v>
      </c>
      <c r="R315" t="str">
        <v>documentary</v>
      </c>
      <c r="S315" s="10">
        <v>40357.227939814817</v>
      </c>
      <c r="T315" s="10"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14">
        <v>1000</v>
      </c>
      <c r="E316" s="14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v>385</v>
      </c>
      <c r="P316" s="6">
        <v>32.1</v>
      </c>
      <c r="Q316" t="str">
        <v>film &amp; video</v>
      </c>
      <c r="R316" t="str">
        <v>documentary</v>
      </c>
      <c r="S316" s="10">
        <v>41304.833194444444</v>
      </c>
      <c r="T316" s="10"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14">
        <v>25000</v>
      </c>
      <c r="E317" s="14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v>101</v>
      </c>
      <c r="P317" s="6">
        <v>200.89</v>
      </c>
      <c r="Q317" t="str">
        <v>film &amp; video</v>
      </c>
      <c r="R317" t="str">
        <v>documentary</v>
      </c>
      <c r="S317" s="10">
        <v>41113.77238425926</v>
      </c>
      <c r="T317" s="10"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14">
        <v>15000</v>
      </c>
      <c r="E318" s="14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v>114</v>
      </c>
      <c r="P318" s="6">
        <v>108.01</v>
      </c>
      <c r="Q318" t="str">
        <v>film &amp; video</v>
      </c>
      <c r="R318" t="str">
        <v>documentary</v>
      </c>
      <c r="S318" s="10">
        <v>41950.923576388886</v>
      </c>
      <c r="T318" s="10"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14">
        <v>30000</v>
      </c>
      <c r="E319" s="14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v>101</v>
      </c>
      <c r="P319" s="6">
        <v>95.7</v>
      </c>
      <c r="Q319" t="str">
        <v>film &amp; video</v>
      </c>
      <c r="R319" t="str">
        <v>documentary</v>
      </c>
      <c r="S319" s="10">
        <v>41589.676886574074</v>
      </c>
      <c r="T319" s="10"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14">
        <v>5000</v>
      </c>
      <c r="E320" s="14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v>283</v>
      </c>
      <c r="P320" s="6">
        <v>49.88</v>
      </c>
      <c r="Q320" t="str">
        <v>film &amp; video</v>
      </c>
      <c r="R320" t="str">
        <v>documentary</v>
      </c>
      <c r="S320" s="10">
        <v>41330.038784722223</v>
      </c>
      <c r="T320" s="10"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14">
        <v>5000</v>
      </c>
      <c r="E321" s="14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v>113</v>
      </c>
      <c r="P321" s="6">
        <v>110.47</v>
      </c>
      <c r="Q321" t="str">
        <v>film &amp; video</v>
      </c>
      <c r="R321" t="str">
        <v>documentary</v>
      </c>
      <c r="S321" s="10">
        <v>40123.83829861111</v>
      </c>
      <c r="T321" s="10"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14">
        <v>20000</v>
      </c>
      <c r="E322" s="14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v>107</v>
      </c>
      <c r="P322" s="6">
        <v>134.91</v>
      </c>
      <c r="Q322" t="str">
        <v>film &amp; video</v>
      </c>
      <c r="R322" t="str">
        <v>documentary</v>
      </c>
      <c r="S322" s="10">
        <v>42331.551307870366</v>
      </c>
      <c r="T322" s="10"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14">
        <v>35000</v>
      </c>
      <c r="E323" s="14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v>103</v>
      </c>
      <c r="P323" s="6">
        <v>106.62</v>
      </c>
      <c r="Q323" t="str">
        <v>film &amp; video</v>
      </c>
      <c r="R323" t="str">
        <v>documentary</v>
      </c>
      <c r="S323" s="10">
        <v>42647.446597222224</v>
      </c>
      <c r="T323" s="10"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14">
        <v>25000</v>
      </c>
      <c r="E324" s="1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v>108</v>
      </c>
      <c r="P324" s="6">
        <v>145.04</v>
      </c>
      <c r="Q324" t="str">
        <v>film &amp; video</v>
      </c>
      <c r="R324" t="str">
        <v>documentary</v>
      </c>
      <c r="S324" s="10">
        <v>42473.57</v>
      </c>
      <c r="T324" s="10"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14">
        <v>5400</v>
      </c>
      <c r="E325" s="14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v>123</v>
      </c>
      <c r="P325" s="6">
        <v>114.59</v>
      </c>
      <c r="Q325" t="str">
        <v>film &amp; video</v>
      </c>
      <c r="R325" t="str">
        <v>documentary</v>
      </c>
      <c r="S325" s="10">
        <v>42697.32136574074</v>
      </c>
      <c r="T325" s="10"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14">
        <v>8500</v>
      </c>
      <c r="E326" s="14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v>102</v>
      </c>
      <c r="P326" s="6">
        <v>105.32</v>
      </c>
      <c r="Q326" t="str">
        <v>film &amp; video</v>
      </c>
      <c r="R326" t="str">
        <v>documentary</v>
      </c>
      <c r="S326" s="10">
        <v>42184.626250000001</v>
      </c>
      <c r="T326" s="10"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14">
        <v>50000</v>
      </c>
      <c r="E327" s="14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v>104</v>
      </c>
      <c r="P327" s="6">
        <v>70.92</v>
      </c>
      <c r="Q327" t="str">
        <v>film &amp; video</v>
      </c>
      <c r="R327" t="str">
        <v>documentary</v>
      </c>
      <c r="S327" s="10">
        <v>42689.187881944439</v>
      </c>
      <c r="T327" s="10"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14">
        <v>150000</v>
      </c>
      <c r="E328" s="14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v>113</v>
      </c>
      <c r="P328" s="6">
        <v>147.16999999999999</v>
      </c>
      <c r="Q328" t="str">
        <v>film &amp; video</v>
      </c>
      <c r="R328" t="str">
        <v>documentary</v>
      </c>
      <c r="S328" s="10">
        <v>42775.314884259264</v>
      </c>
      <c r="T328" s="10"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14">
        <v>4000</v>
      </c>
      <c r="E329" s="14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v>136</v>
      </c>
      <c r="P329" s="6">
        <v>160.47</v>
      </c>
      <c r="Q329" t="str">
        <v>film &amp; video</v>
      </c>
      <c r="R329" t="str">
        <v>documentary</v>
      </c>
      <c r="S329" s="10">
        <v>42058.235289351855</v>
      </c>
      <c r="T329" s="10"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14">
        <v>75000</v>
      </c>
      <c r="E330" s="14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v>104</v>
      </c>
      <c r="P330" s="6">
        <v>156.05000000000001</v>
      </c>
      <c r="Q330" t="str">
        <v>film &amp; video</v>
      </c>
      <c r="R330" t="str">
        <v>documentary</v>
      </c>
      <c r="S330" s="10">
        <v>42278.946620370371</v>
      </c>
      <c r="T330" s="10"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14">
        <v>10000</v>
      </c>
      <c r="E331" s="14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v>106</v>
      </c>
      <c r="P331" s="6">
        <v>63.17</v>
      </c>
      <c r="Q331" t="str">
        <v>film &amp; video</v>
      </c>
      <c r="R331" t="str">
        <v>documentary</v>
      </c>
      <c r="S331" s="10">
        <v>42291.46674768519</v>
      </c>
      <c r="T331" s="10"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14">
        <v>35000</v>
      </c>
      <c r="E332" s="14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v>102</v>
      </c>
      <c r="P332" s="6">
        <v>104.82</v>
      </c>
      <c r="Q332" t="str">
        <v>film &amp; video</v>
      </c>
      <c r="R332" t="str">
        <v>documentary</v>
      </c>
      <c r="S332" s="10">
        <v>41379.515775462962</v>
      </c>
      <c r="T332" s="10"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14">
        <v>40000</v>
      </c>
      <c r="E333" s="14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v>107</v>
      </c>
      <c r="P333" s="6">
        <v>97.36</v>
      </c>
      <c r="Q333" t="str">
        <v>film &amp; video</v>
      </c>
      <c r="R333" t="str">
        <v>documentary</v>
      </c>
      <c r="S333" s="10">
        <v>42507.581412037034</v>
      </c>
      <c r="T333" s="10"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14">
        <v>100000</v>
      </c>
      <c r="E334" s="1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v>113</v>
      </c>
      <c r="P334" s="6">
        <v>203.63</v>
      </c>
      <c r="Q334" t="str">
        <v>film &amp; video</v>
      </c>
      <c r="R334" t="str">
        <v>documentary</v>
      </c>
      <c r="S334" s="10">
        <v>42263.680289351847</v>
      </c>
      <c r="T334" s="10"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14">
        <v>40000</v>
      </c>
      <c r="E335" s="14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v>125</v>
      </c>
      <c r="P335" s="6">
        <v>188.31</v>
      </c>
      <c r="Q335" t="str">
        <v>film &amp; video</v>
      </c>
      <c r="R335" t="str">
        <v>documentary</v>
      </c>
      <c r="S335" s="10">
        <v>42437.636469907404</v>
      </c>
      <c r="T335" s="10"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14">
        <v>10000</v>
      </c>
      <c r="E336" s="14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v>101</v>
      </c>
      <c r="P336" s="6">
        <v>146.65</v>
      </c>
      <c r="Q336" t="str">
        <v>film &amp; video</v>
      </c>
      <c r="R336" t="str">
        <v>documentary</v>
      </c>
      <c r="S336" s="10">
        <v>42101.682372685187</v>
      </c>
      <c r="T336" s="10"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14">
        <v>8500</v>
      </c>
      <c r="E337" s="14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v>103</v>
      </c>
      <c r="P337" s="6">
        <v>109.19</v>
      </c>
      <c r="Q337" t="str">
        <v>film &amp; video</v>
      </c>
      <c r="R337" t="str">
        <v>documentary</v>
      </c>
      <c r="S337" s="10">
        <v>42101.737442129626</v>
      </c>
      <c r="T337" s="10"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14">
        <v>25000</v>
      </c>
      <c r="E338" s="14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v>117</v>
      </c>
      <c r="P338" s="6">
        <v>59.25</v>
      </c>
      <c r="Q338" t="str">
        <v>film &amp; video</v>
      </c>
      <c r="R338" t="str">
        <v>documentary</v>
      </c>
      <c r="S338" s="10">
        <v>42291.596273148149</v>
      </c>
      <c r="T338" s="10"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14">
        <v>3000</v>
      </c>
      <c r="E339" s="14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v>101</v>
      </c>
      <c r="P339" s="6">
        <v>97.9</v>
      </c>
      <c r="Q339" t="str">
        <v>film &amp; video</v>
      </c>
      <c r="R339" t="str">
        <v>documentary</v>
      </c>
      <c r="S339" s="10">
        <v>42047.128564814819</v>
      </c>
      <c r="T339" s="10"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14">
        <v>15000</v>
      </c>
      <c r="E340" s="14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v>110</v>
      </c>
      <c r="P340" s="6">
        <v>70</v>
      </c>
      <c r="Q340" t="str">
        <v>film &amp; video</v>
      </c>
      <c r="R340" t="str">
        <v>documentary</v>
      </c>
      <c r="S340" s="10">
        <v>42559.755671296298</v>
      </c>
      <c r="T340" s="10"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14">
        <v>6000</v>
      </c>
      <c r="E341" s="14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v>108</v>
      </c>
      <c r="P341" s="6">
        <v>72.87</v>
      </c>
      <c r="Q341" t="str">
        <v>film &amp; video</v>
      </c>
      <c r="R341" t="str">
        <v>documentary</v>
      </c>
      <c r="S341" s="10">
        <v>42093.760046296295</v>
      </c>
      <c r="T341" s="10"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14">
        <v>35000</v>
      </c>
      <c r="E342" s="14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v>125</v>
      </c>
      <c r="P342" s="6">
        <v>146.35</v>
      </c>
      <c r="Q342" t="str">
        <v>film &amp; video</v>
      </c>
      <c r="R342" t="str">
        <v>documentary</v>
      </c>
      <c r="S342" s="10">
        <v>42772.669062500005</v>
      </c>
      <c r="T342" s="10"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14">
        <v>3500</v>
      </c>
      <c r="E343" s="14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v>107</v>
      </c>
      <c r="P343" s="6">
        <v>67.91</v>
      </c>
      <c r="Q343" t="str">
        <v>film &amp; video</v>
      </c>
      <c r="R343" t="str">
        <v>documentary</v>
      </c>
      <c r="S343" s="10">
        <v>41894.879606481481</v>
      </c>
      <c r="T343" s="10"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14">
        <v>55000</v>
      </c>
      <c r="E344" s="1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v>100</v>
      </c>
      <c r="P344" s="6">
        <v>169.85</v>
      </c>
      <c r="Q344" t="str">
        <v>film &amp; video</v>
      </c>
      <c r="R344" t="str">
        <v>documentary</v>
      </c>
      <c r="S344" s="10">
        <v>42459.780844907407</v>
      </c>
      <c r="T344" s="10"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14">
        <v>30000</v>
      </c>
      <c r="E345" s="14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v>102</v>
      </c>
      <c r="P345" s="6">
        <v>58.41</v>
      </c>
      <c r="Q345" t="str">
        <v>film &amp; video</v>
      </c>
      <c r="R345" t="str">
        <v>documentary</v>
      </c>
      <c r="S345" s="10">
        <v>41926.73778935185</v>
      </c>
      <c r="T345" s="10"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14">
        <v>33500</v>
      </c>
      <c r="E346" s="14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v>102</v>
      </c>
      <c r="P346" s="6">
        <v>119.99</v>
      </c>
      <c r="Q346" t="str">
        <v>film &amp; video</v>
      </c>
      <c r="R346" t="str">
        <v>documentary</v>
      </c>
      <c r="S346" s="10">
        <v>42111.970995370371</v>
      </c>
      <c r="T346" s="10"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14">
        <v>14500</v>
      </c>
      <c r="E347" s="14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v>123</v>
      </c>
      <c r="P347" s="6">
        <v>99.86</v>
      </c>
      <c r="Q347" t="str">
        <v>film &amp; video</v>
      </c>
      <c r="R347" t="str">
        <v>documentary</v>
      </c>
      <c r="S347" s="10">
        <v>42114.944328703699</v>
      </c>
      <c r="T347" s="10"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14">
        <v>10000</v>
      </c>
      <c r="E348" s="14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v>170</v>
      </c>
      <c r="P348" s="6">
        <v>90.58</v>
      </c>
      <c r="Q348" t="str">
        <v>film &amp; video</v>
      </c>
      <c r="R348" t="str">
        <v>documentary</v>
      </c>
      <c r="S348" s="10">
        <v>42261.500243055561</v>
      </c>
      <c r="T348" s="10"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14">
        <v>40000</v>
      </c>
      <c r="E349" s="14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v>112</v>
      </c>
      <c r="P349" s="6">
        <v>117.77</v>
      </c>
      <c r="Q349" t="str">
        <v>film &amp; video</v>
      </c>
      <c r="R349" t="str">
        <v>documentary</v>
      </c>
      <c r="S349" s="10">
        <v>42292.495474537034</v>
      </c>
      <c r="T349" s="10"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14">
        <v>10000</v>
      </c>
      <c r="E350" s="14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v>103</v>
      </c>
      <c r="P350" s="6">
        <v>86.55</v>
      </c>
      <c r="Q350" t="str">
        <v>film &amp; video</v>
      </c>
      <c r="R350" t="str">
        <v>documentary</v>
      </c>
      <c r="S350" s="10">
        <v>42207.58699074074</v>
      </c>
      <c r="T350" s="10"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14">
        <v>11260</v>
      </c>
      <c r="E351" s="14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v>107</v>
      </c>
      <c r="P351" s="6">
        <v>71.900000000000006</v>
      </c>
      <c r="Q351" t="str">
        <v>film &amp; video</v>
      </c>
      <c r="R351" t="str">
        <v>documentary</v>
      </c>
      <c r="S351" s="10">
        <v>42760.498935185184</v>
      </c>
      <c r="T351" s="10"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14">
        <v>25000</v>
      </c>
      <c r="E352" s="14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v>115</v>
      </c>
      <c r="P352" s="6">
        <v>129.82</v>
      </c>
      <c r="Q352" t="str">
        <v>film &amp; video</v>
      </c>
      <c r="R352" t="str">
        <v>documentary</v>
      </c>
      <c r="S352" s="10">
        <v>42586.066076388888</v>
      </c>
      <c r="T352" s="10"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14">
        <v>34000</v>
      </c>
      <c r="E353" s="14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v>127</v>
      </c>
      <c r="P353" s="6">
        <v>44.91</v>
      </c>
      <c r="Q353" t="str">
        <v>film &amp; video</v>
      </c>
      <c r="R353" t="str">
        <v>documentary</v>
      </c>
      <c r="S353" s="10">
        <v>42427.964745370366</v>
      </c>
      <c r="T353" s="10"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14">
        <v>10000</v>
      </c>
      <c r="E354" s="1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v>117</v>
      </c>
      <c r="P354" s="6">
        <v>40.76</v>
      </c>
      <c r="Q354" t="str">
        <v>film &amp; video</v>
      </c>
      <c r="R354" t="str">
        <v>documentary</v>
      </c>
      <c r="S354" s="10">
        <v>41890.167453703703</v>
      </c>
      <c r="T354" s="10"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14">
        <v>58425</v>
      </c>
      <c r="E355" s="14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v>109</v>
      </c>
      <c r="P355" s="6">
        <v>103.52</v>
      </c>
      <c r="Q355" t="str">
        <v>film &amp; video</v>
      </c>
      <c r="R355" t="str">
        <v>documentary</v>
      </c>
      <c r="S355" s="10">
        <v>42297.791886574079</v>
      </c>
      <c r="T355" s="10"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14">
        <v>3500</v>
      </c>
      <c r="E356" s="14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v>104</v>
      </c>
      <c r="P356" s="6">
        <v>125.45</v>
      </c>
      <c r="Q356" t="str">
        <v>film &amp; video</v>
      </c>
      <c r="R356" t="str">
        <v>documentary</v>
      </c>
      <c r="S356" s="10">
        <v>42438.827789351853</v>
      </c>
      <c r="T356" s="10"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14">
        <v>35000</v>
      </c>
      <c r="E357" s="14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v>116</v>
      </c>
      <c r="P357" s="6">
        <v>246.61</v>
      </c>
      <c r="Q357" t="str">
        <v>film &amp; video</v>
      </c>
      <c r="R357" t="str">
        <v>documentary</v>
      </c>
      <c r="S357" s="10">
        <v>41943.293912037036</v>
      </c>
      <c r="T357" s="10"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14">
        <v>7500</v>
      </c>
      <c r="E358" s="14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v>103</v>
      </c>
      <c r="P358" s="6">
        <v>79.400000000000006</v>
      </c>
      <c r="Q358" t="str">
        <v>film &amp; video</v>
      </c>
      <c r="R358" t="str">
        <v>documentary</v>
      </c>
      <c r="S358" s="10">
        <v>42415.803159722222</v>
      </c>
      <c r="T358" s="10"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14">
        <v>15000</v>
      </c>
      <c r="E359" s="14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v>174</v>
      </c>
      <c r="P359" s="6">
        <v>86.14</v>
      </c>
      <c r="Q359" t="str">
        <v>film &amp; video</v>
      </c>
      <c r="R359" t="str">
        <v>documentary</v>
      </c>
      <c r="S359" s="10">
        <v>42078.222187499996</v>
      </c>
      <c r="T359" s="10"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14">
        <v>50000</v>
      </c>
      <c r="E360" s="14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v>103</v>
      </c>
      <c r="P360" s="6">
        <v>193.05</v>
      </c>
      <c r="Q360" t="str">
        <v>film &amp; video</v>
      </c>
      <c r="R360" t="str">
        <v>documentary</v>
      </c>
      <c r="S360" s="10">
        <v>42507.860196759255</v>
      </c>
      <c r="T360" s="10"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14">
        <v>24200</v>
      </c>
      <c r="E361" s="14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v>105</v>
      </c>
      <c r="P361" s="6">
        <v>84.02</v>
      </c>
      <c r="Q361" t="str">
        <v>film &amp; video</v>
      </c>
      <c r="R361" t="str">
        <v>documentary</v>
      </c>
      <c r="S361" s="10">
        <v>41935.070486111108</v>
      </c>
      <c r="T361" s="10"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14">
        <v>12000</v>
      </c>
      <c r="E362" s="14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v>101</v>
      </c>
      <c r="P362" s="6">
        <v>139.83000000000001</v>
      </c>
      <c r="Q362" t="str">
        <v>film &amp; video</v>
      </c>
      <c r="R362" t="str">
        <v>documentary</v>
      </c>
      <c r="S362" s="10">
        <v>42163.897916666669</v>
      </c>
      <c r="T362" s="10"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14">
        <v>35000</v>
      </c>
      <c r="E363" s="14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v>111</v>
      </c>
      <c r="P363" s="6">
        <v>109.82</v>
      </c>
      <c r="Q363" t="str">
        <v>film &amp; video</v>
      </c>
      <c r="R363" t="str">
        <v>documentary</v>
      </c>
      <c r="S363" s="10">
        <v>41936.001226851848</v>
      </c>
      <c r="T363" s="10"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14">
        <v>9665</v>
      </c>
      <c r="E364" s="1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v>124</v>
      </c>
      <c r="P364" s="6">
        <v>139.53</v>
      </c>
      <c r="Q364" t="str">
        <v>film &amp; video</v>
      </c>
      <c r="R364" t="str">
        <v>documentary</v>
      </c>
      <c r="S364" s="10">
        <v>41837.210543981484</v>
      </c>
      <c r="T364" s="10"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14">
        <v>8925</v>
      </c>
      <c r="E365" s="14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v>101</v>
      </c>
      <c r="P365" s="6">
        <v>347.85</v>
      </c>
      <c r="Q365" t="str">
        <v>film &amp; video</v>
      </c>
      <c r="R365" t="str">
        <v>documentary</v>
      </c>
      <c r="S365" s="10">
        <v>40255.744629629626</v>
      </c>
      <c r="T365" s="10"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14">
        <v>7000</v>
      </c>
      <c r="E366" s="14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v>110</v>
      </c>
      <c r="P366" s="6">
        <v>68.239999999999995</v>
      </c>
      <c r="Q366" t="str">
        <v>film &amp; video</v>
      </c>
      <c r="R366" t="str">
        <v>documentary</v>
      </c>
      <c r="S366" s="10">
        <v>41780.859629629631</v>
      </c>
      <c r="T366" s="10"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14">
        <v>15000</v>
      </c>
      <c r="E367" s="14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v>104</v>
      </c>
      <c r="P367" s="6">
        <v>239.94</v>
      </c>
      <c r="Q367" t="str">
        <v>film &amp; video</v>
      </c>
      <c r="R367" t="str">
        <v>documentary</v>
      </c>
      <c r="S367" s="10">
        <v>41668.606469907405</v>
      </c>
      <c r="T367" s="10"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14">
        <v>38000</v>
      </c>
      <c r="E368" s="14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v>101</v>
      </c>
      <c r="P368" s="6">
        <v>287.31</v>
      </c>
      <c r="Q368" t="str">
        <v>film &amp; video</v>
      </c>
      <c r="R368" t="str">
        <v>documentary</v>
      </c>
      <c r="S368" s="10">
        <v>41019.793032407404</v>
      </c>
      <c r="T368" s="10"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14">
        <v>10000</v>
      </c>
      <c r="E369" s="14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v>103</v>
      </c>
      <c r="P369" s="6">
        <v>86.85</v>
      </c>
      <c r="Q369" t="str">
        <v>film &amp; video</v>
      </c>
      <c r="R369" t="str">
        <v>documentary</v>
      </c>
      <c r="S369" s="10">
        <v>41355.577291666668</v>
      </c>
      <c r="T369" s="10"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14">
        <v>12500</v>
      </c>
      <c r="E370" s="14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v>104</v>
      </c>
      <c r="P370" s="6">
        <v>81.849999999999994</v>
      </c>
      <c r="Q370" t="str">
        <v>film &amp; video</v>
      </c>
      <c r="R370" t="str">
        <v>documentary</v>
      </c>
      <c r="S370" s="10">
        <v>42043.605578703704</v>
      </c>
      <c r="T370" s="10"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14">
        <v>6500</v>
      </c>
      <c r="E371" s="14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v>110</v>
      </c>
      <c r="P371" s="6">
        <v>42.87</v>
      </c>
      <c r="Q371" t="str">
        <v>film &amp; video</v>
      </c>
      <c r="R371" t="str">
        <v>documentary</v>
      </c>
      <c r="S371" s="10">
        <v>40893.551724537036</v>
      </c>
      <c r="T371" s="10"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14">
        <v>25000</v>
      </c>
      <c r="E372" s="14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v>122</v>
      </c>
      <c r="P372" s="6">
        <v>709.42</v>
      </c>
      <c r="Q372" t="str">
        <v>film &amp; video</v>
      </c>
      <c r="R372" t="str">
        <v>documentary</v>
      </c>
      <c r="S372" s="10">
        <v>42711.795138888891</v>
      </c>
      <c r="T372" s="10"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14">
        <v>150000</v>
      </c>
      <c r="E373" s="14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v>114</v>
      </c>
      <c r="P373" s="6">
        <v>161.26</v>
      </c>
      <c r="Q373" t="str">
        <v>film &amp; video</v>
      </c>
      <c r="R373" t="str">
        <v>documentary</v>
      </c>
      <c r="S373" s="10">
        <v>41261.767812500002</v>
      </c>
      <c r="T373" s="10"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14">
        <v>300</v>
      </c>
      <c r="E374" s="1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v>125</v>
      </c>
      <c r="P374" s="6">
        <v>41.78</v>
      </c>
      <c r="Q374" t="str">
        <v>film &amp; video</v>
      </c>
      <c r="R374" t="str">
        <v>documentary</v>
      </c>
      <c r="S374" s="10">
        <v>42425.576898148152</v>
      </c>
      <c r="T374" s="10"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14">
        <v>7500</v>
      </c>
      <c r="E375" s="14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v>107</v>
      </c>
      <c r="P375" s="6">
        <v>89.89</v>
      </c>
      <c r="Q375" t="str">
        <v>film &amp; video</v>
      </c>
      <c r="R375" t="str">
        <v>documentary</v>
      </c>
      <c r="S375" s="10">
        <v>41078.91201388889</v>
      </c>
      <c r="T375" s="10"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14">
        <v>6000</v>
      </c>
      <c r="E376" s="14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v>131</v>
      </c>
      <c r="P376" s="6">
        <v>45.05</v>
      </c>
      <c r="Q376" t="str">
        <v>film &amp; video</v>
      </c>
      <c r="R376" t="str">
        <v>documentary</v>
      </c>
      <c r="S376" s="10">
        <v>40757.889247685183</v>
      </c>
      <c r="T376" s="10"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14">
        <v>500</v>
      </c>
      <c r="E377" s="14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v>120</v>
      </c>
      <c r="P377" s="6">
        <v>42.86</v>
      </c>
      <c r="Q377" t="str">
        <v>film &amp; video</v>
      </c>
      <c r="R377" t="str">
        <v>documentary</v>
      </c>
      <c r="S377" s="10">
        <v>41657.985081018516</v>
      </c>
      <c r="T377" s="10"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14">
        <v>2450</v>
      </c>
      <c r="E378" s="14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v>106</v>
      </c>
      <c r="P378" s="6">
        <v>54.08</v>
      </c>
      <c r="Q378" t="str">
        <v>film &amp; video</v>
      </c>
      <c r="R378" t="str">
        <v>documentary</v>
      </c>
      <c r="S378" s="10">
        <v>42576.452731481477</v>
      </c>
      <c r="T378" s="10"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14">
        <v>12000</v>
      </c>
      <c r="E379" s="14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v>114</v>
      </c>
      <c r="P379" s="6">
        <v>103.22</v>
      </c>
      <c r="Q379" t="str">
        <v>film &amp; video</v>
      </c>
      <c r="R379" t="str">
        <v>documentary</v>
      </c>
      <c r="S379" s="10">
        <v>42292.250787037032</v>
      </c>
      <c r="T379" s="10"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14">
        <v>3000</v>
      </c>
      <c r="E380" s="14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v>112</v>
      </c>
      <c r="P380" s="6">
        <v>40.4</v>
      </c>
      <c r="Q380" t="str">
        <v>film &amp; video</v>
      </c>
      <c r="R380" t="str">
        <v>documentary</v>
      </c>
      <c r="S380" s="10">
        <v>42370.571851851855</v>
      </c>
      <c r="T380" s="10"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14">
        <v>15000</v>
      </c>
      <c r="E381" s="14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v>116</v>
      </c>
      <c r="P381" s="6">
        <v>116.86</v>
      </c>
      <c r="Q381" t="str">
        <v>film &amp; video</v>
      </c>
      <c r="R381" t="str">
        <v>documentary</v>
      </c>
      <c r="S381" s="10">
        <v>40987.688333333332</v>
      </c>
      <c r="T381" s="10"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14">
        <v>4000</v>
      </c>
      <c r="E382" s="14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v>142</v>
      </c>
      <c r="P382" s="6">
        <v>115.51</v>
      </c>
      <c r="Q382" t="str">
        <v>film &amp; video</v>
      </c>
      <c r="R382" t="str">
        <v>documentary</v>
      </c>
      <c r="S382" s="10">
        <v>42367.719814814816</v>
      </c>
      <c r="T382" s="10"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14">
        <v>25000</v>
      </c>
      <c r="E383" s="14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v>105</v>
      </c>
      <c r="P383" s="6">
        <v>104.31</v>
      </c>
      <c r="Q383" t="str">
        <v>film &amp; video</v>
      </c>
      <c r="R383" t="str">
        <v>documentary</v>
      </c>
      <c r="S383" s="10">
        <v>41085.698113425926</v>
      </c>
      <c r="T383" s="10"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 s="14">
        <v>600</v>
      </c>
      <c r="E384" s="1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v>256</v>
      </c>
      <c r="P384" s="6">
        <v>69.77</v>
      </c>
      <c r="Q384" t="str">
        <v>film &amp; video</v>
      </c>
      <c r="R384" t="str">
        <v>documentary</v>
      </c>
      <c r="S384" s="10">
        <v>41144.709490740745</v>
      </c>
      <c r="T384" s="10"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14">
        <v>999</v>
      </c>
      <c r="E385" s="14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v>207</v>
      </c>
      <c r="P385" s="6">
        <v>43.02</v>
      </c>
      <c r="Q385" t="str">
        <v>film &amp; video</v>
      </c>
      <c r="R385" t="str">
        <v>documentary</v>
      </c>
      <c r="S385" s="10">
        <v>41755.117581018516</v>
      </c>
      <c r="T385" s="10"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14">
        <v>20000</v>
      </c>
      <c r="E386" s="14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v>112</v>
      </c>
      <c r="P386" s="6">
        <v>58.54</v>
      </c>
      <c r="Q386" t="str">
        <v>film &amp; video</v>
      </c>
      <c r="R386" t="str">
        <v>documentary</v>
      </c>
      <c r="S386" s="10">
        <v>41980.781793981485</v>
      </c>
      <c r="T386" s="10"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14">
        <v>25000</v>
      </c>
      <c r="E387" s="14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v>106</v>
      </c>
      <c r="P387" s="6">
        <v>111.8</v>
      </c>
      <c r="Q387" t="str">
        <v>film &amp; video</v>
      </c>
      <c r="R387" t="str">
        <v>documentary</v>
      </c>
      <c r="S387" s="10">
        <v>41934.584502314814</v>
      </c>
      <c r="T387" s="10"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14">
        <v>600</v>
      </c>
      <c r="E388" s="14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v>100</v>
      </c>
      <c r="P388" s="6">
        <v>46.23</v>
      </c>
      <c r="Q388" t="str">
        <v>film &amp; video</v>
      </c>
      <c r="R388" t="str">
        <v>documentary</v>
      </c>
      <c r="S388" s="10">
        <v>42211.951284722221</v>
      </c>
      <c r="T388" s="10"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14">
        <v>38000</v>
      </c>
      <c r="E389" s="14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v>214</v>
      </c>
      <c r="P389" s="6">
        <v>144.69</v>
      </c>
      <c r="Q389" t="str">
        <v>film &amp; video</v>
      </c>
      <c r="R389" t="str">
        <v>documentary</v>
      </c>
      <c r="S389" s="10">
        <v>42200.67659722222</v>
      </c>
      <c r="T389" s="10"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14">
        <v>5000</v>
      </c>
      <c r="E390" s="14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v>126</v>
      </c>
      <c r="P390" s="6">
        <v>88.85</v>
      </c>
      <c r="Q390" t="str">
        <v>film &amp; video</v>
      </c>
      <c r="R390" t="str">
        <v>documentary</v>
      </c>
      <c r="S390" s="10">
        <v>42549.076157407413</v>
      </c>
      <c r="T390" s="10"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14">
        <v>68000</v>
      </c>
      <c r="E391" s="14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v>182</v>
      </c>
      <c r="P391" s="6">
        <v>81.75</v>
      </c>
      <c r="Q391" t="str">
        <v>film &amp; video</v>
      </c>
      <c r="R391" t="str">
        <v>documentary</v>
      </c>
      <c r="S391" s="10">
        <v>41674.063078703701</v>
      </c>
      <c r="T391" s="10"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14">
        <v>1000</v>
      </c>
      <c r="E392" s="14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v>100</v>
      </c>
      <c r="P392" s="6">
        <v>71.430000000000007</v>
      </c>
      <c r="Q392" t="str">
        <v>film &amp; video</v>
      </c>
      <c r="R392" t="str">
        <v>documentary</v>
      </c>
      <c r="S392" s="10">
        <v>42112.036712962959</v>
      </c>
      <c r="T392" s="10"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14">
        <v>20000</v>
      </c>
      <c r="E393" s="14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v>101</v>
      </c>
      <c r="P393" s="6">
        <v>104.26</v>
      </c>
      <c r="Q393" t="str">
        <v>film &amp; video</v>
      </c>
      <c r="R393" t="str">
        <v>documentary</v>
      </c>
      <c r="S393" s="10">
        <v>40865.042256944449</v>
      </c>
      <c r="T393" s="10"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14">
        <v>18500</v>
      </c>
      <c r="E394" s="1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v>101</v>
      </c>
      <c r="P394" s="6">
        <v>90.62</v>
      </c>
      <c r="Q394" t="str">
        <v>film &amp; video</v>
      </c>
      <c r="R394" t="str">
        <v>documentary</v>
      </c>
      <c r="S394" s="10">
        <v>40763.717256944445</v>
      </c>
      <c r="T394" s="10"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14">
        <v>50000</v>
      </c>
      <c r="E395" s="14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v>110</v>
      </c>
      <c r="P395" s="6">
        <v>157.33000000000001</v>
      </c>
      <c r="Q395" t="str">
        <v>film &amp; video</v>
      </c>
      <c r="R395" t="str">
        <v>documentary</v>
      </c>
      <c r="S395" s="10">
        <v>41526.708935185183</v>
      </c>
      <c r="T395" s="10"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14">
        <v>4700</v>
      </c>
      <c r="E396" s="14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v>112</v>
      </c>
      <c r="P396" s="6">
        <v>105.18</v>
      </c>
      <c r="Q396" t="str">
        <v>film &amp; video</v>
      </c>
      <c r="R396" t="str">
        <v>documentary</v>
      </c>
      <c r="S396" s="10">
        <v>42417.818078703705</v>
      </c>
      <c r="T396" s="10"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14">
        <v>10000</v>
      </c>
      <c r="E397" s="14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v>108</v>
      </c>
      <c r="P397" s="6">
        <v>58.72</v>
      </c>
      <c r="Q397" t="str">
        <v>film &amp; video</v>
      </c>
      <c r="R397" t="str">
        <v>documentary</v>
      </c>
      <c r="S397" s="10">
        <v>40990.909259259257</v>
      </c>
      <c r="T397" s="10"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14">
        <v>15000</v>
      </c>
      <c r="E398" s="14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v>107</v>
      </c>
      <c r="P398" s="6">
        <v>81.63</v>
      </c>
      <c r="Q398" t="str">
        <v>film &amp; video</v>
      </c>
      <c r="R398" t="str">
        <v>documentary</v>
      </c>
      <c r="S398" s="10">
        <v>41082.564884259256</v>
      </c>
      <c r="T398" s="10"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14">
        <v>12444</v>
      </c>
      <c r="E399" s="14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v>104</v>
      </c>
      <c r="P399" s="6">
        <v>56.46</v>
      </c>
      <c r="Q399" t="str">
        <v>film &amp; video</v>
      </c>
      <c r="R399" t="str">
        <v>documentary</v>
      </c>
      <c r="S399" s="10">
        <v>40379.776435185187</v>
      </c>
      <c r="T399" s="10"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14">
        <v>7500</v>
      </c>
      <c r="E400" s="14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v>125</v>
      </c>
      <c r="P400" s="6">
        <v>140.1</v>
      </c>
      <c r="Q400" t="str">
        <v>film &amp; video</v>
      </c>
      <c r="R400" t="str">
        <v>documentary</v>
      </c>
      <c r="S400" s="10">
        <v>42078.793124999997</v>
      </c>
      <c r="T400" s="10"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14">
        <v>20000</v>
      </c>
      <c r="E401" s="14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v>107</v>
      </c>
      <c r="P401" s="6">
        <v>224.85</v>
      </c>
      <c r="Q401" t="str">
        <v>film &amp; video</v>
      </c>
      <c r="R401" t="str">
        <v>documentary</v>
      </c>
      <c r="S401" s="10">
        <v>42687.875775462962</v>
      </c>
      <c r="T401" s="10"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14">
        <v>10000</v>
      </c>
      <c r="E402" s="14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v>112</v>
      </c>
      <c r="P402" s="6">
        <v>181.13</v>
      </c>
      <c r="Q402" t="str">
        <v>film &amp; video</v>
      </c>
      <c r="R402" t="str">
        <v>documentary</v>
      </c>
      <c r="S402" s="10">
        <v>41745.635960648149</v>
      </c>
      <c r="T402" s="10"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14">
        <v>50000</v>
      </c>
      <c r="E403" s="14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v>104</v>
      </c>
      <c r="P403" s="6">
        <v>711.04</v>
      </c>
      <c r="Q403" t="str">
        <v>film &amp; video</v>
      </c>
      <c r="R403" t="str">
        <v>documentary</v>
      </c>
      <c r="S403" s="10">
        <v>40732.842245370368</v>
      </c>
      <c r="T403" s="10"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14">
        <v>2000</v>
      </c>
      <c r="E404" s="1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v>142</v>
      </c>
      <c r="P404" s="6">
        <v>65.88</v>
      </c>
      <c r="Q404" t="str">
        <v>film &amp; video</v>
      </c>
      <c r="R404" t="str">
        <v>documentary</v>
      </c>
      <c r="S404" s="10">
        <v>42292.539548611108</v>
      </c>
      <c r="T404" s="10"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14">
        <v>5000</v>
      </c>
      <c r="E405" s="14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v>105</v>
      </c>
      <c r="P405" s="6">
        <v>75.19</v>
      </c>
      <c r="Q405" t="str">
        <v>film &amp; video</v>
      </c>
      <c r="R405" t="str">
        <v>documentary</v>
      </c>
      <c r="S405" s="10">
        <v>40718.310659722221</v>
      </c>
      <c r="T405" s="10"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14">
        <v>35000</v>
      </c>
      <c r="E406" s="14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v>103</v>
      </c>
      <c r="P406" s="6">
        <v>133.13999999999999</v>
      </c>
      <c r="Q406" t="str">
        <v>film &amp; video</v>
      </c>
      <c r="R406" t="str">
        <v>documentary</v>
      </c>
      <c r="S406" s="10">
        <v>41646.628032407411</v>
      </c>
      <c r="T406" s="10"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14">
        <v>2820</v>
      </c>
      <c r="E407" s="14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v>108</v>
      </c>
      <c r="P407" s="6">
        <v>55.2</v>
      </c>
      <c r="Q407" t="str">
        <v>film &amp; video</v>
      </c>
      <c r="R407" t="str">
        <v>documentary</v>
      </c>
      <c r="S407" s="10">
        <v>41674.08494212963</v>
      </c>
      <c r="T407" s="10"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14">
        <v>2800</v>
      </c>
      <c r="E408" s="14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v>108</v>
      </c>
      <c r="P408" s="6">
        <v>86.16</v>
      </c>
      <c r="Q408" t="str">
        <v>film &amp; video</v>
      </c>
      <c r="R408" t="str">
        <v>documentary</v>
      </c>
      <c r="S408" s="10">
        <v>40638.162465277775</v>
      </c>
      <c r="T408" s="10"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14">
        <v>2000</v>
      </c>
      <c r="E409" s="14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v>102</v>
      </c>
      <c r="P409" s="6">
        <v>92.32</v>
      </c>
      <c r="Q409" t="str">
        <v>film &amp; video</v>
      </c>
      <c r="R409" t="str">
        <v>documentary</v>
      </c>
      <c r="S409" s="10">
        <v>40806.870949074073</v>
      </c>
      <c r="T409" s="10"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14">
        <v>6000</v>
      </c>
      <c r="E410" s="14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v>101</v>
      </c>
      <c r="P410" s="6">
        <v>160.16</v>
      </c>
      <c r="Q410" t="str">
        <v>film &amp; video</v>
      </c>
      <c r="R410" t="str">
        <v>documentary</v>
      </c>
      <c r="S410" s="10">
        <v>41543.735995370371</v>
      </c>
      <c r="T410" s="10"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14">
        <v>500</v>
      </c>
      <c r="E411" s="14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v>137</v>
      </c>
      <c r="P411" s="6">
        <v>45.6</v>
      </c>
      <c r="Q411" t="str">
        <v>film &amp; video</v>
      </c>
      <c r="R411" t="str">
        <v>documentary</v>
      </c>
      <c r="S411" s="10">
        <v>42543.862777777773</v>
      </c>
      <c r="T411" s="10"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14">
        <v>1000</v>
      </c>
      <c r="E412" s="14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v>128</v>
      </c>
      <c r="P412" s="6">
        <v>183.29</v>
      </c>
      <c r="Q412" t="str">
        <v>film &amp; video</v>
      </c>
      <c r="R412" t="str">
        <v>documentary</v>
      </c>
      <c r="S412" s="10">
        <v>42113.981446759266</v>
      </c>
      <c r="T412" s="10"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14">
        <v>30000</v>
      </c>
      <c r="E413" s="14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v>101</v>
      </c>
      <c r="P413" s="6">
        <v>125.79</v>
      </c>
      <c r="Q413" t="str">
        <v>film &amp; video</v>
      </c>
      <c r="R413" t="str">
        <v>documentary</v>
      </c>
      <c r="S413" s="10">
        <v>41598.17597222222</v>
      </c>
      <c r="T413" s="10"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14">
        <v>2500</v>
      </c>
      <c r="E414" s="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v>127</v>
      </c>
      <c r="P414" s="6">
        <v>57.65</v>
      </c>
      <c r="Q414" t="str">
        <v>film &amp; video</v>
      </c>
      <c r="R414" t="str">
        <v>documentary</v>
      </c>
      <c r="S414" s="10">
        <v>41099.742800925924</v>
      </c>
      <c r="T414" s="10"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14">
        <v>12800</v>
      </c>
      <c r="E415" s="14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v>105</v>
      </c>
      <c r="P415" s="6">
        <v>78.66</v>
      </c>
      <c r="Q415" t="str">
        <v>film &amp; video</v>
      </c>
      <c r="R415" t="str">
        <v>documentary</v>
      </c>
      <c r="S415" s="10">
        <v>41079.877442129626</v>
      </c>
      <c r="T415" s="10"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14">
        <v>18500</v>
      </c>
      <c r="E416" s="14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v>103</v>
      </c>
      <c r="P416" s="6">
        <v>91.48</v>
      </c>
      <c r="Q416" t="str">
        <v>film &amp; video</v>
      </c>
      <c r="R416" t="str">
        <v>documentary</v>
      </c>
      <c r="S416" s="10">
        <v>41529.063252314816</v>
      </c>
      <c r="T416" s="10"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14">
        <v>1400</v>
      </c>
      <c r="E417" s="14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v>102</v>
      </c>
      <c r="P417" s="6">
        <v>68.099999999999994</v>
      </c>
      <c r="Q417" t="str">
        <v>film &amp; video</v>
      </c>
      <c r="R417" t="str">
        <v>documentary</v>
      </c>
      <c r="S417" s="10">
        <v>41904.851875</v>
      </c>
      <c r="T417" s="10"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14">
        <v>1000</v>
      </c>
      <c r="E418" s="14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v>120</v>
      </c>
      <c r="P418" s="6">
        <v>48.09</v>
      </c>
      <c r="Q418" t="str">
        <v>film &amp; video</v>
      </c>
      <c r="R418" t="str">
        <v>documentary</v>
      </c>
      <c r="S418" s="10">
        <v>41648.396192129629</v>
      </c>
      <c r="T418" s="10"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14">
        <v>10500</v>
      </c>
      <c r="E419" s="14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v>100</v>
      </c>
      <c r="P419" s="6">
        <v>202.42</v>
      </c>
      <c r="Q419" t="str">
        <v>film &amp; video</v>
      </c>
      <c r="R419" t="str">
        <v>documentary</v>
      </c>
      <c r="S419" s="10">
        <v>41360.970601851855</v>
      </c>
      <c r="T419" s="10"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14">
        <v>22400</v>
      </c>
      <c r="E420" s="14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v>101</v>
      </c>
      <c r="P420" s="6">
        <v>216.75</v>
      </c>
      <c r="Q420" t="str">
        <v>film &amp; video</v>
      </c>
      <c r="R420" t="str">
        <v>documentary</v>
      </c>
      <c r="S420" s="10">
        <v>42178.282372685186</v>
      </c>
      <c r="T420" s="10"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14">
        <v>8000</v>
      </c>
      <c r="E421" s="14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v>100</v>
      </c>
      <c r="P421" s="6">
        <v>110.07</v>
      </c>
      <c r="Q421" t="str">
        <v>film &amp; video</v>
      </c>
      <c r="R421" t="str">
        <v>documentary</v>
      </c>
      <c r="S421" s="10">
        <v>41394.842442129629</v>
      </c>
      <c r="T421" s="10"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14">
        <v>3300</v>
      </c>
      <c r="E422" s="14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v>0</v>
      </c>
      <c r="P422" s="6">
        <v>4.83</v>
      </c>
      <c r="Q422" t="str">
        <v>film &amp; video</v>
      </c>
      <c r="R422" t="str">
        <v>animation</v>
      </c>
      <c r="S422" s="10">
        <v>41682.23646990741</v>
      </c>
      <c r="T422" s="10"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14">
        <v>15000</v>
      </c>
      <c r="E423" s="14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v>2</v>
      </c>
      <c r="P423" s="6">
        <v>50.17</v>
      </c>
      <c r="Q423" t="str">
        <v>film &amp; video</v>
      </c>
      <c r="R423" t="str">
        <v>animation</v>
      </c>
      <c r="S423" s="10">
        <v>42177.491388888884</v>
      </c>
      <c r="T423" s="10"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14">
        <v>40000</v>
      </c>
      <c r="E424" s="1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v>1</v>
      </c>
      <c r="P424" s="6">
        <v>35.83</v>
      </c>
      <c r="Q424" t="str">
        <v>film &amp; video</v>
      </c>
      <c r="R424" t="str">
        <v>animation</v>
      </c>
      <c r="S424" s="10">
        <v>41863.260381944441</v>
      </c>
      <c r="T424" s="10"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14">
        <v>20000</v>
      </c>
      <c r="E425" s="14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v>1</v>
      </c>
      <c r="P425" s="6">
        <v>11.77</v>
      </c>
      <c r="Q425" t="str">
        <v>film &amp; video</v>
      </c>
      <c r="R425" t="str">
        <v>animation</v>
      </c>
      <c r="S425" s="10">
        <v>41400.92627314815</v>
      </c>
      <c r="T425" s="10"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14">
        <v>3000</v>
      </c>
      <c r="E426" s="14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v>7</v>
      </c>
      <c r="P426" s="6">
        <v>40.78</v>
      </c>
      <c r="Q426" t="str">
        <v>film &amp; video</v>
      </c>
      <c r="R426" t="str">
        <v>animation</v>
      </c>
      <c r="S426" s="10">
        <v>40934.376145833332</v>
      </c>
      <c r="T426" s="10"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14">
        <v>50000</v>
      </c>
      <c r="E427" s="14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v>0</v>
      </c>
      <c r="P427" s="6">
        <v>3</v>
      </c>
      <c r="Q427" t="str">
        <v>film &amp; video</v>
      </c>
      <c r="R427" t="str">
        <v>animation</v>
      </c>
      <c r="S427" s="10">
        <v>42275.861157407402</v>
      </c>
      <c r="T427" s="10"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14">
        <v>10000</v>
      </c>
      <c r="E428" s="14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v>1</v>
      </c>
      <c r="P428" s="6">
        <v>16.63</v>
      </c>
      <c r="Q428" t="str">
        <v>film &amp; video</v>
      </c>
      <c r="R428" t="str">
        <v>animation</v>
      </c>
      <c r="S428" s="10">
        <v>42400.711967592593</v>
      </c>
      <c r="T428" s="10"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14">
        <v>6500</v>
      </c>
      <c r="E429" s="14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v>0</v>
      </c>
      <c r="P429" s="6">
        <v>0</v>
      </c>
      <c r="Q429" t="str">
        <v>film &amp; video</v>
      </c>
      <c r="R429" t="str">
        <v>animation</v>
      </c>
      <c r="S429" s="10">
        <v>42285.909027777772</v>
      </c>
      <c r="T429" s="10"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14">
        <v>12000</v>
      </c>
      <c r="E430" s="14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v>6</v>
      </c>
      <c r="P430" s="6">
        <v>52</v>
      </c>
      <c r="Q430" t="str">
        <v>film &amp; video</v>
      </c>
      <c r="R430" t="str">
        <v>animation</v>
      </c>
      <c r="S430" s="10">
        <v>41778.766724537039</v>
      </c>
      <c r="T430" s="10"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14">
        <v>5000</v>
      </c>
      <c r="E431" s="14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v>0</v>
      </c>
      <c r="P431" s="6">
        <v>0</v>
      </c>
      <c r="Q431" t="str">
        <v>film &amp; video</v>
      </c>
      <c r="R431" t="str">
        <v>animation</v>
      </c>
      <c r="S431" s="10">
        <v>40070.901412037041</v>
      </c>
      <c r="T431" s="10"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14">
        <v>1000</v>
      </c>
      <c r="E432" s="14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v>2</v>
      </c>
      <c r="P432" s="6">
        <v>4.8</v>
      </c>
      <c r="Q432" t="str">
        <v>film &amp; video</v>
      </c>
      <c r="R432" t="str">
        <v>animation</v>
      </c>
      <c r="S432" s="10">
        <v>41513.107256944444</v>
      </c>
      <c r="T432" s="10"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14">
        <v>3000</v>
      </c>
      <c r="E433" s="14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v>14</v>
      </c>
      <c r="P433" s="6">
        <v>51.88</v>
      </c>
      <c r="Q433" t="str">
        <v>film &amp; video</v>
      </c>
      <c r="R433" t="str">
        <v>animation</v>
      </c>
      <c r="S433" s="10">
        <v>42526.871331018512</v>
      </c>
      <c r="T433" s="10"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14">
        <v>6000</v>
      </c>
      <c r="E434" s="1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v>10</v>
      </c>
      <c r="P434" s="6">
        <v>71.25</v>
      </c>
      <c r="Q434" t="str">
        <v>film &amp; video</v>
      </c>
      <c r="R434" t="str">
        <v>animation</v>
      </c>
      <c r="S434" s="10">
        <v>42238.726631944446</v>
      </c>
      <c r="T434" s="10"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14">
        <v>3000</v>
      </c>
      <c r="E435" s="14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v>0</v>
      </c>
      <c r="P435" s="6">
        <v>0</v>
      </c>
      <c r="Q435" t="str">
        <v>film &amp; video</v>
      </c>
      <c r="R435" t="str">
        <v>animation</v>
      </c>
      <c r="S435" s="10">
        <v>42228.629884259266</v>
      </c>
      <c r="T435" s="10"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14">
        <v>2500</v>
      </c>
      <c r="E436" s="14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v>5</v>
      </c>
      <c r="P436" s="6">
        <v>62.5</v>
      </c>
      <c r="Q436" t="str">
        <v>film &amp; video</v>
      </c>
      <c r="R436" t="str">
        <v>animation</v>
      </c>
      <c r="S436" s="10">
        <v>41576.834513888891</v>
      </c>
      <c r="T436" s="10"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14">
        <v>110000</v>
      </c>
      <c r="E437" s="14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v>0</v>
      </c>
      <c r="P437" s="6">
        <v>1</v>
      </c>
      <c r="Q437" t="str">
        <v>film &amp; video</v>
      </c>
      <c r="R437" t="str">
        <v>animation</v>
      </c>
      <c r="S437" s="10">
        <v>41500.747453703705</v>
      </c>
      <c r="T437" s="10"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14">
        <v>1000</v>
      </c>
      <c r="E438" s="14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v>0</v>
      </c>
      <c r="P438" s="6">
        <v>0</v>
      </c>
      <c r="Q438" t="str">
        <v>film &amp; video</v>
      </c>
      <c r="R438" t="str">
        <v>animation</v>
      </c>
      <c r="S438" s="10">
        <v>41456.36241898148</v>
      </c>
      <c r="T438" s="10"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14">
        <v>7000</v>
      </c>
      <c r="E439" s="14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v>0</v>
      </c>
      <c r="P439" s="6">
        <v>0</v>
      </c>
      <c r="Q439" t="str">
        <v>film &amp; video</v>
      </c>
      <c r="R439" t="str">
        <v>animation</v>
      </c>
      <c r="S439" s="10">
        <v>42591.31858796296</v>
      </c>
      <c r="T439" s="10"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14">
        <v>20000</v>
      </c>
      <c r="E440" s="14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v>9</v>
      </c>
      <c r="P440" s="6">
        <v>170.55</v>
      </c>
      <c r="Q440" t="str">
        <v>film &amp; video</v>
      </c>
      <c r="R440" t="str">
        <v>animation</v>
      </c>
      <c r="S440" s="10">
        <v>42296.261087962965</v>
      </c>
      <c r="T440" s="10"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14">
        <v>450</v>
      </c>
      <c r="E441" s="14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v>0</v>
      </c>
      <c r="P441" s="6">
        <v>0</v>
      </c>
      <c r="Q441" t="str">
        <v>film &amp; video</v>
      </c>
      <c r="R441" t="str">
        <v>animation</v>
      </c>
      <c r="S441" s="10">
        <v>41919.761782407404</v>
      </c>
      <c r="T441" s="10"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14">
        <v>5000</v>
      </c>
      <c r="E442" s="14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v>0</v>
      </c>
      <c r="P442" s="6">
        <v>5</v>
      </c>
      <c r="Q442" t="str">
        <v>film &amp; video</v>
      </c>
      <c r="R442" t="str">
        <v>animation</v>
      </c>
      <c r="S442" s="10">
        <v>42423.985567129625</v>
      </c>
      <c r="T442" s="10"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14">
        <v>400</v>
      </c>
      <c r="E443" s="14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v>0</v>
      </c>
      <c r="P443" s="6">
        <v>0</v>
      </c>
      <c r="Q443" t="str">
        <v>film &amp; video</v>
      </c>
      <c r="R443" t="str">
        <v>animation</v>
      </c>
      <c r="S443" s="10">
        <v>41550.793935185182</v>
      </c>
      <c r="T443" s="10"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 s="14">
        <v>17000</v>
      </c>
      <c r="E444" s="1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v>39</v>
      </c>
      <c r="P444" s="6">
        <v>393.59</v>
      </c>
      <c r="Q444" t="str">
        <v>film &amp; video</v>
      </c>
      <c r="R444" t="str">
        <v>animation</v>
      </c>
      <c r="S444" s="10">
        <v>42024.888692129629</v>
      </c>
      <c r="T444" s="10"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14">
        <v>10000</v>
      </c>
      <c r="E445" s="14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v>0</v>
      </c>
      <c r="P445" s="6">
        <v>5</v>
      </c>
      <c r="Q445" t="str">
        <v>film &amp; video</v>
      </c>
      <c r="R445" t="str">
        <v>animation</v>
      </c>
      <c r="S445" s="10">
        <v>41650.015057870369</v>
      </c>
      <c r="T445" s="10"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14">
        <v>1000</v>
      </c>
      <c r="E446" s="14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v>5</v>
      </c>
      <c r="P446" s="6">
        <v>50</v>
      </c>
      <c r="Q446" t="str">
        <v>film &amp; video</v>
      </c>
      <c r="R446" t="str">
        <v>animation</v>
      </c>
      <c r="S446" s="10">
        <v>40894.906956018516</v>
      </c>
      <c r="T446" s="10"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14">
        <v>60000</v>
      </c>
      <c r="E447" s="14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v>0</v>
      </c>
      <c r="P447" s="6">
        <v>1</v>
      </c>
      <c r="Q447" t="str">
        <v>film &amp; video</v>
      </c>
      <c r="R447" t="str">
        <v>animation</v>
      </c>
      <c r="S447" s="10">
        <v>42130.335358796292</v>
      </c>
      <c r="T447" s="10"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14">
        <v>10500</v>
      </c>
      <c r="E448" s="14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v>7</v>
      </c>
      <c r="P448" s="6">
        <v>47.88</v>
      </c>
      <c r="Q448" t="str">
        <v>film &amp; video</v>
      </c>
      <c r="R448" t="str">
        <v>animation</v>
      </c>
      <c r="S448" s="10">
        <v>42037.083564814813</v>
      </c>
      <c r="T448" s="10"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14">
        <v>30000</v>
      </c>
      <c r="E449" s="14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v>0</v>
      </c>
      <c r="P449" s="6">
        <v>5</v>
      </c>
      <c r="Q449" t="str">
        <v>film &amp; video</v>
      </c>
      <c r="R449" t="str">
        <v>animation</v>
      </c>
      <c r="S449" s="10">
        <v>41331.555127314816</v>
      </c>
      <c r="T449" s="10"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14">
        <v>2500</v>
      </c>
      <c r="E450" s="14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v>3</v>
      </c>
      <c r="P450" s="6">
        <v>20.5</v>
      </c>
      <c r="Q450" t="str">
        <v>film &amp; video</v>
      </c>
      <c r="R450" t="str">
        <v>animation</v>
      </c>
      <c r="S450" s="10">
        <v>41753.758043981477</v>
      </c>
      <c r="T450" s="10"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14">
        <v>2000</v>
      </c>
      <c r="E451" s="14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v>2</v>
      </c>
      <c r="P451" s="6">
        <v>9</v>
      </c>
      <c r="Q451" t="str">
        <v>film &amp; video</v>
      </c>
      <c r="R451" t="str">
        <v>animation</v>
      </c>
      <c r="S451" s="10">
        <v>41534.568113425928</v>
      </c>
      <c r="T451" s="10"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14">
        <v>50000</v>
      </c>
      <c r="E452" s="14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v>1</v>
      </c>
      <c r="P452" s="6">
        <v>56.57</v>
      </c>
      <c r="Q452" t="str">
        <v>film &amp; video</v>
      </c>
      <c r="R452" t="str">
        <v>animation</v>
      </c>
      <c r="S452" s="10">
        <v>41654.946759259255</v>
      </c>
      <c r="T452" s="10"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14">
        <v>20000</v>
      </c>
      <c r="E453" s="14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v>0</v>
      </c>
      <c r="P453" s="6">
        <v>0</v>
      </c>
      <c r="Q453" t="str">
        <v>film &amp; video</v>
      </c>
      <c r="R453" t="str">
        <v>animation</v>
      </c>
      <c r="S453" s="10">
        <v>41634.715173611112</v>
      </c>
      <c r="T453" s="10"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14">
        <v>750</v>
      </c>
      <c r="E454" s="1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v>64</v>
      </c>
      <c r="P454" s="6">
        <v>40</v>
      </c>
      <c r="Q454" t="str">
        <v>film &amp; video</v>
      </c>
      <c r="R454" t="str">
        <v>animation</v>
      </c>
      <c r="S454" s="10">
        <v>42107.703877314809</v>
      </c>
      <c r="T454" s="10"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14">
        <v>94875</v>
      </c>
      <c r="E455" s="14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v>0</v>
      </c>
      <c r="P455" s="6">
        <v>13</v>
      </c>
      <c r="Q455" t="str">
        <v>film &amp; video</v>
      </c>
      <c r="R455" t="str">
        <v>animation</v>
      </c>
      <c r="S455" s="10">
        <v>42038.824988425928</v>
      </c>
      <c r="T455" s="10"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14">
        <v>10000</v>
      </c>
      <c r="E456" s="14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v>1</v>
      </c>
      <c r="P456" s="6">
        <v>16.399999999999999</v>
      </c>
      <c r="Q456" t="str">
        <v>film &amp; video</v>
      </c>
      <c r="R456" t="str">
        <v>animation</v>
      </c>
      <c r="S456" s="10">
        <v>41938.717256944445</v>
      </c>
      <c r="T456" s="10"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14">
        <v>65000</v>
      </c>
      <c r="E457" s="14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v>0</v>
      </c>
      <c r="P457" s="6">
        <v>22.5</v>
      </c>
      <c r="Q457" t="str">
        <v>film &amp; video</v>
      </c>
      <c r="R457" t="str">
        <v>animation</v>
      </c>
      <c r="S457" s="10">
        <v>40971.002569444441</v>
      </c>
      <c r="T457" s="10"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14">
        <v>8888</v>
      </c>
      <c r="E458" s="14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v>1</v>
      </c>
      <c r="P458" s="6">
        <v>20.329999999999998</v>
      </c>
      <c r="Q458" t="str">
        <v>film &amp; video</v>
      </c>
      <c r="R458" t="str">
        <v>animation</v>
      </c>
      <c r="S458" s="10">
        <v>41547.694456018515</v>
      </c>
      <c r="T458" s="10"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14">
        <v>20000</v>
      </c>
      <c r="E459" s="14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v>0</v>
      </c>
      <c r="P459" s="6">
        <v>0</v>
      </c>
      <c r="Q459" t="str">
        <v>film &amp; video</v>
      </c>
      <c r="R459" t="str">
        <v>animation</v>
      </c>
      <c r="S459" s="10">
        <v>41837.767500000002</v>
      </c>
      <c r="T459" s="10"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14">
        <v>10000</v>
      </c>
      <c r="E460" s="14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v>8</v>
      </c>
      <c r="P460" s="6">
        <v>16.760000000000002</v>
      </c>
      <c r="Q460" t="str">
        <v>film &amp; video</v>
      </c>
      <c r="R460" t="str">
        <v>animation</v>
      </c>
      <c r="S460" s="10">
        <v>41378.69976851852</v>
      </c>
      <c r="T460" s="10"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14">
        <v>39000</v>
      </c>
      <c r="E461" s="14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v>0</v>
      </c>
      <c r="P461" s="6">
        <v>25</v>
      </c>
      <c r="Q461" t="str">
        <v>film &amp; video</v>
      </c>
      <c r="R461" t="str">
        <v>animation</v>
      </c>
      <c r="S461" s="10">
        <v>40800.6403587963</v>
      </c>
      <c r="T461" s="10"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14">
        <v>8500</v>
      </c>
      <c r="E462" s="14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v>0</v>
      </c>
      <c r="P462" s="6">
        <v>12.5</v>
      </c>
      <c r="Q462" t="str">
        <v>film &amp; video</v>
      </c>
      <c r="R462" t="str">
        <v>animation</v>
      </c>
      <c r="S462" s="10">
        <v>41759.542534722219</v>
      </c>
      <c r="T462" s="10"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14">
        <v>550</v>
      </c>
      <c r="E463" s="14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v>0</v>
      </c>
      <c r="P463" s="6">
        <v>0</v>
      </c>
      <c r="Q463" t="str">
        <v>film &amp; video</v>
      </c>
      <c r="R463" t="str">
        <v>animation</v>
      </c>
      <c r="S463" s="10">
        <v>41407.84684027778</v>
      </c>
      <c r="T463" s="10"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14">
        <v>100000</v>
      </c>
      <c r="E464" s="1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v>0</v>
      </c>
      <c r="P464" s="6">
        <v>0</v>
      </c>
      <c r="Q464" t="str">
        <v>film &amp; video</v>
      </c>
      <c r="R464" t="str">
        <v>animation</v>
      </c>
      <c r="S464" s="10">
        <v>40705.126631944448</v>
      </c>
      <c r="T464" s="10"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14">
        <v>55000</v>
      </c>
      <c r="E465" s="14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v>2</v>
      </c>
      <c r="P465" s="6">
        <v>113.64</v>
      </c>
      <c r="Q465" t="str">
        <v>film &amp; video</v>
      </c>
      <c r="R465" t="str">
        <v>animation</v>
      </c>
      <c r="S465" s="10">
        <v>40750.710104166668</v>
      </c>
      <c r="T465" s="10"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14">
        <v>1010</v>
      </c>
      <c r="E466" s="14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v>0</v>
      </c>
      <c r="P466" s="6">
        <v>1</v>
      </c>
      <c r="Q466" t="str">
        <v>film &amp; video</v>
      </c>
      <c r="R466" t="str">
        <v>animation</v>
      </c>
      <c r="S466" s="10">
        <v>42488.848784722228</v>
      </c>
      <c r="T466" s="10"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 s="14">
        <v>512</v>
      </c>
      <c r="E467" s="14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v>27</v>
      </c>
      <c r="P467" s="6">
        <v>17.25</v>
      </c>
      <c r="Q467" t="str">
        <v>film &amp; video</v>
      </c>
      <c r="R467" t="str">
        <v>animation</v>
      </c>
      <c r="S467" s="10">
        <v>41801.120069444441</v>
      </c>
      <c r="T467" s="10"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14">
        <v>10000</v>
      </c>
      <c r="E468" s="14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v>1</v>
      </c>
      <c r="P468" s="6">
        <v>15.2</v>
      </c>
      <c r="Q468" t="str">
        <v>film &amp; video</v>
      </c>
      <c r="R468" t="str">
        <v>animation</v>
      </c>
      <c r="S468" s="10">
        <v>41129.942870370374</v>
      </c>
      <c r="T468" s="10"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14">
        <v>20000</v>
      </c>
      <c r="E469" s="14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v>22</v>
      </c>
      <c r="P469" s="6">
        <v>110.64</v>
      </c>
      <c r="Q469" t="str">
        <v>film &amp; video</v>
      </c>
      <c r="R469" t="str">
        <v>animation</v>
      </c>
      <c r="S469" s="10">
        <v>41135.679791666669</v>
      </c>
      <c r="T469" s="10"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14">
        <v>7500</v>
      </c>
      <c r="E470" s="14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v>0</v>
      </c>
      <c r="P470" s="6">
        <v>0</v>
      </c>
      <c r="Q470" t="str">
        <v>film &amp; video</v>
      </c>
      <c r="R470" t="str">
        <v>animation</v>
      </c>
      <c r="S470" s="10">
        <v>41041.167627314811</v>
      </c>
      <c r="T470" s="10"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14">
        <v>6000</v>
      </c>
      <c r="E471" s="14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v>0</v>
      </c>
      <c r="P471" s="6">
        <v>0</v>
      </c>
      <c r="Q471" t="str">
        <v>film &amp; video</v>
      </c>
      <c r="R471" t="str">
        <v>animation</v>
      </c>
      <c r="S471" s="10">
        <v>41827.989861111113</v>
      </c>
      <c r="T471" s="10"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14">
        <v>5000</v>
      </c>
      <c r="E472" s="14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v>1</v>
      </c>
      <c r="P472" s="6">
        <v>25.5</v>
      </c>
      <c r="Q472" t="str">
        <v>film &amp; video</v>
      </c>
      <c r="R472" t="str">
        <v>animation</v>
      </c>
      <c r="S472" s="10">
        <v>41605.167696759258</v>
      </c>
      <c r="T472" s="10"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14">
        <v>55000</v>
      </c>
      <c r="E473" s="14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v>12</v>
      </c>
      <c r="P473" s="6">
        <v>38.479999999999997</v>
      </c>
      <c r="Q473" t="str">
        <v>film &amp; video</v>
      </c>
      <c r="R473" t="str">
        <v>animation</v>
      </c>
      <c r="S473" s="10">
        <v>41703.721979166665</v>
      </c>
      <c r="T473" s="10"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14">
        <v>800</v>
      </c>
      <c r="E474" s="1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v>18</v>
      </c>
      <c r="P474" s="6">
        <v>28.2</v>
      </c>
      <c r="Q474" t="str">
        <v>film &amp; video</v>
      </c>
      <c r="R474" t="str">
        <v>animation</v>
      </c>
      <c r="S474" s="10">
        <v>41844.922662037039</v>
      </c>
      <c r="T474" s="10"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14">
        <v>30000</v>
      </c>
      <c r="E475" s="14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v>3</v>
      </c>
      <c r="P475" s="6">
        <v>61.5</v>
      </c>
      <c r="Q475" t="str">
        <v>film &amp; video</v>
      </c>
      <c r="R475" t="str">
        <v>animation</v>
      </c>
      <c r="S475" s="10">
        <v>41869.698136574072</v>
      </c>
      <c r="T475" s="10"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14">
        <v>3300</v>
      </c>
      <c r="E476" s="14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v>0</v>
      </c>
      <c r="P476" s="6">
        <v>1</v>
      </c>
      <c r="Q476" t="str">
        <v>film &amp; video</v>
      </c>
      <c r="R476" t="str">
        <v>animation</v>
      </c>
      <c r="S476" s="10">
        <v>42753.329039351855</v>
      </c>
      <c r="T476" s="10"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14">
        <v>2000</v>
      </c>
      <c r="E477" s="14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v>0</v>
      </c>
      <c r="P477" s="6">
        <v>0</v>
      </c>
      <c r="Q477" t="str">
        <v>film &amp; video</v>
      </c>
      <c r="R477" t="str">
        <v>animation</v>
      </c>
      <c r="S477" s="10">
        <v>42100.086145833338</v>
      </c>
      <c r="T477" s="10"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14">
        <v>220000</v>
      </c>
      <c r="E478" s="14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v>2</v>
      </c>
      <c r="P478" s="6">
        <v>39.57</v>
      </c>
      <c r="Q478" t="str">
        <v>film &amp; video</v>
      </c>
      <c r="R478" t="str">
        <v>animation</v>
      </c>
      <c r="S478" s="10">
        <v>41757.975011574075</v>
      </c>
      <c r="T478" s="10"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14">
        <v>1500</v>
      </c>
      <c r="E479" s="14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v>0</v>
      </c>
      <c r="P479" s="6">
        <v>0</v>
      </c>
      <c r="Q479" t="str">
        <v>film &amp; video</v>
      </c>
      <c r="R479" t="str">
        <v>animation</v>
      </c>
      <c r="S479" s="10">
        <v>40987.83488425926</v>
      </c>
      <c r="T479" s="10"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14">
        <v>10000</v>
      </c>
      <c r="E480" s="14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v>0</v>
      </c>
      <c r="P480" s="6">
        <v>0</v>
      </c>
      <c r="Q480" t="str">
        <v>film &amp; video</v>
      </c>
      <c r="R480" t="str">
        <v>animation</v>
      </c>
      <c r="S480" s="10">
        <v>42065.910983796297</v>
      </c>
      <c r="T480" s="10"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14">
        <v>15000</v>
      </c>
      <c r="E481" s="14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v>33</v>
      </c>
      <c r="P481" s="6">
        <v>88.8</v>
      </c>
      <c r="Q481" t="str">
        <v>film &amp; video</v>
      </c>
      <c r="R481" t="str">
        <v>animation</v>
      </c>
      <c r="S481" s="10">
        <v>41904.407812500001</v>
      </c>
      <c r="T481" s="10"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14">
        <v>40000</v>
      </c>
      <c r="E482" s="14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v>19</v>
      </c>
      <c r="P482" s="6">
        <v>55.46</v>
      </c>
      <c r="Q482" t="str">
        <v>film &amp; video</v>
      </c>
      <c r="R482" t="str">
        <v>animation</v>
      </c>
      <c r="S482" s="10">
        <v>41465.500173611108</v>
      </c>
      <c r="T482" s="10"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14">
        <v>30000</v>
      </c>
      <c r="E483" s="14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v>6</v>
      </c>
      <c r="P483" s="6">
        <v>87.14</v>
      </c>
      <c r="Q483" t="str">
        <v>film &amp; video</v>
      </c>
      <c r="R483" t="str">
        <v>animation</v>
      </c>
      <c r="S483" s="10">
        <v>41162.672326388885</v>
      </c>
      <c r="T483" s="10"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14">
        <v>10000</v>
      </c>
      <c r="E484" s="1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v>0</v>
      </c>
      <c r="P484" s="6">
        <v>10</v>
      </c>
      <c r="Q484" t="str">
        <v>film &amp; video</v>
      </c>
      <c r="R484" t="str">
        <v>animation</v>
      </c>
      <c r="S484" s="10">
        <v>42447.896875000006</v>
      </c>
      <c r="T484" s="10"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14">
        <v>15000</v>
      </c>
      <c r="E485" s="14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v>50</v>
      </c>
      <c r="P485" s="6">
        <v>51.22</v>
      </c>
      <c r="Q485" t="str">
        <v>film &amp; video</v>
      </c>
      <c r="R485" t="str">
        <v>animation</v>
      </c>
      <c r="S485" s="10">
        <v>41243.197592592594</v>
      </c>
      <c r="T485" s="10"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14">
        <v>80000</v>
      </c>
      <c r="E486" s="14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v>0</v>
      </c>
      <c r="P486" s="6">
        <v>13.55</v>
      </c>
      <c r="Q486" t="str">
        <v>film &amp; video</v>
      </c>
      <c r="R486" t="str">
        <v>animation</v>
      </c>
      <c r="S486" s="10">
        <v>42272.93949074074</v>
      </c>
      <c r="T486" s="10"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14">
        <v>37956</v>
      </c>
      <c r="E487" s="14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v>22</v>
      </c>
      <c r="P487" s="6">
        <v>66.52</v>
      </c>
      <c r="Q487" t="str">
        <v>film &amp; video</v>
      </c>
      <c r="R487" t="str">
        <v>animation</v>
      </c>
      <c r="S487" s="10">
        <v>41381.50577546296</v>
      </c>
      <c r="T487" s="10"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14">
        <v>550000</v>
      </c>
      <c r="E488" s="14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v>0</v>
      </c>
      <c r="P488" s="6">
        <v>50</v>
      </c>
      <c r="Q488" t="str">
        <v>film &amp; video</v>
      </c>
      <c r="R488" t="str">
        <v>animation</v>
      </c>
      <c r="S488" s="10">
        <v>41761.94258101852</v>
      </c>
      <c r="T488" s="10"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14">
        <v>50000</v>
      </c>
      <c r="E489" s="14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v>0</v>
      </c>
      <c r="P489" s="6">
        <v>0</v>
      </c>
      <c r="Q489" t="str">
        <v>film &amp; video</v>
      </c>
      <c r="R489" t="str">
        <v>animation</v>
      </c>
      <c r="S489" s="10">
        <v>42669.594837962963</v>
      </c>
      <c r="T489" s="10"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14">
        <v>12000</v>
      </c>
      <c r="E490" s="14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v>0</v>
      </c>
      <c r="P490" s="6">
        <v>0</v>
      </c>
      <c r="Q490" t="str">
        <v>film &amp; video</v>
      </c>
      <c r="R490" t="str">
        <v>animation</v>
      </c>
      <c r="S490" s="10">
        <v>42714.054398148146</v>
      </c>
      <c r="T490" s="10"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14">
        <v>74997</v>
      </c>
      <c r="E491" s="14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v>0</v>
      </c>
      <c r="P491" s="6">
        <v>71.67</v>
      </c>
      <c r="Q491" t="str">
        <v>film &amp; video</v>
      </c>
      <c r="R491" t="str">
        <v>animation</v>
      </c>
      <c r="S491" s="10">
        <v>40882.481666666667</v>
      </c>
      <c r="T491" s="10"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 s="14">
        <v>1000</v>
      </c>
      <c r="E492" s="14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v>0</v>
      </c>
      <c r="P492" s="6">
        <v>0</v>
      </c>
      <c r="Q492" t="str">
        <v>film &amp; video</v>
      </c>
      <c r="R492" t="str">
        <v>animation</v>
      </c>
      <c r="S492" s="10">
        <v>41113.968576388892</v>
      </c>
      <c r="T492" s="10"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14">
        <v>10000</v>
      </c>
      <c r="E493" s="14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v>0</v>
      </c>
      <c r="P493" s="6">
        <v>0</v>
      </c>
      <c r="Q493" t="str">
        <v>film &amp; video</v>
      </c>
      <c r="R493" t="str">
        <v>animation</v>
      </c>
      <c r="S493" s="10">
        <v>42366.982627314821</v>
      </c>
      <c r="T493" s="10"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14">
        <v>10000000</v>
      </c>
      <c r="E494" s="1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v>0</v>
      </c>
      <c r="P494" s="6">
        <v>0</v>
      </c>
      <c r="Q494" t="str">
        <v>film &amp; video</v>
      </c>
      <c r="R494" t="str">
        <v>animation</v>
      </c>
      <c r="S494" s="10">
        <v>42596.03506944445</v>
      </c>
      <c r="T494" s="10"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14">
        <v>30000</v>
      </c>
      <c r="E495" s="14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v>0</v>
      </c>
      <c r="P495" s="6">
        <v>0</v>
      </c>
      <c r="Q495" t="str">
        <v>film &amp; video</v>
      </c>
      <c r="R495" t="str">
        <v>animation</v>
      </c>
      <c r="S495" s="10">
        <v>42114.726134259254</v>
      </c>
      <c r="T495" s="10"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14">
        <v>20000</v>
      </c>
      <c r="E496" s="14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v>0</v>
      </c>
      <c r="P496" s="6">
        <v>10.33</v>
      </c>
      <c r="Q496" t="str">
        <v>film &amp; video</v>
      </c>
      <c r="R496" t="str">
        <v>animation</v>
      </c>
      <c r="S496" s="10">
        <v>41799.830613425926</v>
      </c>
      <c r="T496" s="10"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14">
        <v>7000</v>
      </c>
      <c r="E497" s="14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v>0</v>
      </c>
      <c r="P497" s="6">
        <v>0</v>
      </c>
      <c r="Q497" t="str">
        <v>film &amp; video</v>
      </c>
      <c r="R497" t="str">
        <v>animation</v>
      </c>
      <c r="S497" s="10">
        <v>42171.827604166669</v>
      </c>
      <c r="T497" s="10"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14">
        <v>60000</v>
      </c>
      <c r="E498" s="14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v>0</v>
      </c>
      <c r="P498" s="6">
        <v>1</v>
      </c>
      <c r="Q498" t="str">
        <v>film &amp; video</v>
      </c>
      <c r="R498" t="str">
        <v>animation</v>
      </c>
      <c r="S498" s="10">
        <v>41620.93141203704</v>
      </c>
      <c r="T498" s="10"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 s="14">
        <v>4480</v>
      </c>
      <c r="E499" s="14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v>1</v>
      </c>
      <c r="P499" s="6">
        <v>10</v>
      </c>
      <c r="Q499" t="str">
        <v>film &amp; video</v>
      </c>
      <c r="R499" t="str">
        <v>animation</v>
      </c>
      <c r="S499" s="10">
        <v>41945.037789351853</v>
      </c>
      <c r="T499" s="10"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14">
        <v>65108</v>
      </c>
      <c r="E500" s="14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v>5</v>
      </c>
      <c r="P500" s="6">
        <v>136.09</v>
      </c>
      <c r="Q500" t="str">
        <v>film &amp; video</v>
      </c>
      <c r="R500" t="str">
        <v>animation</v>
      </c>
      <c r="S500" s="10">
        <v>40858.762141203704</v>
      </c>
      <c r="T500" s="10"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14">
        <v>20000</v>
      </c>
      <c r="E501" s="14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v>10</v>
      </c>
      <c r="P501" s="6">
        <v>73.459999999999994</v>
      </c>
      <c r="Q501" t="str">
        <v>film &amp; video</v>
      </c>
      <c r="R501" t="str">
        <v>animation</v>
      </c>
      <c r="S501" s="10">
        <v>40043.895462962959</v>
      </c>
      <c r="T501" s="10"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14">
        <v>6500</v>
      </c>
      <c r="E502" s="14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v>3</v>
      </c>
      <c r="P502" s="6">
        <v>53.75</v>
      </c>
      <c r="Q502" t="str">
        <v>film &amp; video</v>
      </c>
      <c r="R502" t="str">
        <v>animation</v>
      </c>
      <c r="S502" s="10">
        <v>40247.886006944449</v>
      </c>
      <c r="T502" s="10"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14">
        <v>10000</v>
      </c>
      <c r="E503" s="14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v>0</v>
      </c>
      <c r="P503" s="6">
        <v>0</v>
      </c>
      <c r="Q503" t="str">
        <v>film &amp; video</v>
      </c>
      <c r="R503" t="str">
        <v>animation</v>
      </c>
      <c r="S503" s="10">
        <v>40703.234386574077</v>
      </c>
      <c r="T503" s="10"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14">
        <v>20000</v>
      </c>
      <c r="E504" s="1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v>1</v>
      </c>
      <c r="P504" s="6">
        <v>57.5</v>
      </c>
      <c r="Q504" t="str">
        <v>film &amp; video</v>
      </c>
      <c r="R504" t="str">
        <v>animation</v>
      </c>
      <c r="S504" s="10">
        <v>40956.553530092591</v>
      </c>
      <c r="T504" s="10"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14">
        <v>6500</v>
      </c>
      <c r="E505" s="14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v>2</v>
      </c>
      <c r="P505" s="6">
        <v>12.67</v>
      </c>
      <c r="Q505" t="str">
        <v>film &amp; video</v>
      </c>
      <c r="R505" t="str">
        <v>animation</v>
      </c>
      <c r="S505" s="10">
        <v>41991.526655092588</v>
      </c>
      <c r="T505" s="10"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14">
        <v>24500</v>
      </c>
      <c r="E506" s="14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v>1</v>
      </c>
      <c r="P506" s="6">
        <v>67</v>
      </c>
      <c r="Q506" t="str">
        <v>film &amp; video</v>
      </c>
      <c r="R506" t="str">
        <v>animation</v>
      </c>
      <c r="S506" s="10">
        <v>40949.98364583333</v>
      </c>
      <c r="T506" s="10"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14">
        <v>12000</v>
      </c>
      <c r="E507" s="14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v>0</v>
      </c>
      <c r="P507" s="6">
        <v>3.71</v>
      </c>
      <c r="Q507" t="str">
        <v>film &amp; video</v>
      </c>
      <c r="R507" t="str">
        <v>animation</v>
      </c>
      <c r="S507" s="10">
        <v>42318.098217592589</v>
      </c>
      <c r="T507" s="10"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14">
        <v>200000</v>
      </c>
      <c r="E508" s="14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v>0</v>
      </c>
      <c r="P508" s="6">
        <v>250</v>
      </c>
      <c r="Q508" t="str">
        <v>film &amp; video</v>
      </c>
      <c r="R508" t="str">
        <v>animation</v>
      </c>
      <c r="S508" s="10">
        <v>41466.552314814813</v>
      </c>
      <c r="T508" s="10"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14">
        <v>20000</v>
      </c>
      <c r="E509" s="14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v>3</v>
      </c>
      <c r="P509" s="6">
        <v>64</v>
      </c>
      <c r="Q509" t="str">
        <v>film &amp; video</v>
      </c>
      <c r="R509" t="str">
        <v>animation</v>
      </c>
      <c r="S509" s="10">
        <v>41156.958993055552</v>
      </c>
      <c r="T509" s="10"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14">
        <v>50000</v>
      </c>
      <c r="E510" s="14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v>1</v>
      </c>
      <c r="P510" s="6">
        <v>133.33000000000001</v>
      </c>
      <c r="Q510" t="str">
        <v>film &amp; video</v>
      </c>
      <c r="R510" t="str">
        <v>animation</v>
      </c>
      <c r="S510" s="10">
        <v>40995.024317129632</v>
      </c>
      <c r="T510" s="10"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14">
        <v>5000</v>
      </c>
      <c r="E511" s="14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v>0</v>
      </c>
      <c r="P511" s="6">
        <v>10</v>
      </c>
      <c r="Q511" t="str">
        <v>film &amp; video</v>
      </c>
      <c r="R511" t="str">
        <v>animation</v>
      </c>
      <c r="S511" s="10">
        <v>42153.631597222222</v>
      </c>
      <c r="T511" s="10"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14">
        <v>14000</v>
      </c>
      <c r="E512" s="14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v>0</v>
      </c>
      <c r="P512" s="6">
        <v>0</v>
      </c>
      <c r="Q512" t="str">
        <v>film &amp; video</v>
      </c>
      <c r="R512" t="str">
        <v>animation</v>
      </c>
      <c r="S512" s="10">
        <v>42400.176377314812</v>
      </c>
      <c r="T512" s="10"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14">
        <v>5000</v>
      </c>
      <c r="E513" s="14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v>3</v>
      </c>
      <c r="P513" s="6">
        <v>30</v>
      </c>
      <c r="Q513" t="str">
        <v>film &amp; video</v>
      </c>
      <c r="R513" t="str">
        <v>animation</v>
      </c>
      <c r="S513" s="10">
        <v>41340.303032407406</v>
      </c>
      <c r="T513" s="10"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14">
        <v>8000</v>
      </c>
      <c r="E514" s="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v>0</v>
      </c>
      <c r="P514" s="6">
        <v>5.5</v>
      </c>
      <c r="Q514" t="str">
        <v>film &amp; video</v>
      </c>
      <c r="R514" t="str">
        <v>animation</v>
      </c>
      <c r="S514" s="10">
        <v>42649.742210648154</v>
      </c>
      <c r="T514" s="10"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14">
        <v>50000</v>
      </c>
      <c r="E515" s="14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v>14</v>
      </c>
      <c r="P515" s="6">
        <v>102.38</v>
      </c>
      <c r="Q515" t="str">
        <v>film &amp; video</v>
      </c>
      <c r="R515" t="str">
        <v>animation</v>
      </c>
      <c r="S515" s="10">
        <v>42552.653993055559</v>
      </c>
      <c r="T515" s="10"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14">
        <v>1500</v>
      </c>
      <c r="E516" s="14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v>3</v>
      </c>
      <c r="P516" s="6">
        <v>16.670000000000002</v>
      </c>
      <c r="Q516" t="str">
        <v>film &amp; video</v>
      </c>
      <c r="R516" t="str">
        <v>animation</v>
      </c>
      <c r="S516" s="10">
        <v>41830.613969907405</v>
      </c>
      <c r="T516" s="10"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14">
        <v>97000</v>
      </c>
      <c r="E517" s="14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v>25</v>
      </c>
      <c r="P517" s="6">
        <v>725.03</v>
      </c>
      <c r="Q517" t="str">
        <v>film &amp; video</v>
      </c>
      <c r="R517" t="str">
        <v>animation</v>
      </c>
      <c r="S517" s="10">
        <v>42327.490752314814</v>
      </c>
      <c r="T517" s="10"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14">
        <v>5000</v>
      </c>
      <c r="E518" s="14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v>0</v>
      </c>
      <c r="P518" s="6">
        <v>0</v>
      </c>
      <c r="Q518" t="str">
        <v>film &amp; video</v>
      </c>
      <c r="R518" t="str">
        <v>animation</v>
      </c>
      <c r="S518" s="10">
        <v>42091.778703703705</v>
      </c>
      <c r="T518" s="10"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14">
        <v>15000</v>
      </c>
      <c r="E519" s="14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v>1</v>
      </c>
      <c r="P519" s="6">
        <v>68.33</v>
      </c>
      <c r="Q519" t="str">
        <v>film &amp; video</v>
      </c>
      <c r="R519" t="str">
        <v>animation</v>
      </c>
      <c r="S519" s="10">
        <v>42738.615289351852</v>
      </c>
      <c r="T519" s="10"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14">
        <v>7175</v>
      </c>
      <c r="E520" s="14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v>0</v>
      </c>
      <c r="P520" s="6">
        <v>0</v>
      </c>
      <c r="Q520" t="str">
        <v>film &amp; video</v>
      </c>
      <c r="R520" t="str">
        <v>animation</v>
      </c>
      <c r="S520" s="10">
        <v>42223.616018518514</v>
      </c>
      <c r="T520" s="10"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14">
        <v>12001</v>
      </c>
      <c r="E521" s="14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v>23</v>
      </c>
      <c r="P521" s="6">
        <v>39.229999999999997</v>
      </c>
      <c r="Q521" t="str">
        <v>film &amp; video</v>
      </c>
      <c r="R521" t="str">
        <v>animation</v>
      </c>
      <c r="S521" s="10">
        <v>41218.391446759262</v>
      </c>
      <c r="T521" s="10"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14">
        <v>5000</v>
      </c>
      <c r="E522" s="14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v>102</v>
      </c>
      <c r="P522" s="6">
        <v>150.15</v>
      </c>
      <c r="Q522" t="str">
        <v>theater</v>
      </c>
      <c r="R522" t="str">
        <v>plays</v>
      </c>
      <c r="S522" s="10">
        <v>42318.702094907407</v>
      </c>
      <c r="T522" s="10"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14">
        <v>5000</v>
      </c>
      <c r="E523" s="14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v>105</v>
      </c>
      <c r="P523" s="6">
        <v>93.43</v>
      </c>
      <c r="Q523" t="str">
        <v>theater</v>
      </c>
      <c r="R523" t="str">
        <v>plays</v>
      </c>
      <c r="S523" s="10">
        <v>42646.092812499999</v>
      </c>
      <c r="T523" s="10"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14">
        <v>3000</v>
      </c>
      <c r="E524" s="1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v>115</v>
      </c>
      <c r="P524" s="6">
        <v>110.97</v>
      </c>
      <c r="Q524" t="str">
        <v>theater</v>
      </c>
      <c r="R524" t="str">
        <v>plays</v>
      </c>
      <c r="S524" s="10">
        <v>42430.040798611109</v>
      </c>
      <c r="T524" s="10"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14">
        <v>5000</v>
      </c>
      <c r="E525" s="14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v>121</v>
      </c>
      <c r="P525" s="6">
        <v>71.790000000000006</v>
      </c>
      <c r="Q525" t="str">
        <v>theater</v>
      </c>
      <c r="R525" t="str">
        <v>plays</v>
      </c>
      <c r="S525" s="10">
        <v>42238.13282407407</v>
      </c>
      <c r="T525" s="10"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14">
        <v>3500</v>
      </c>
      <c r="E526" s="14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v>109</v>
      </c>
      <c r="P526" s="6">
        <v>29.26</v>
      </c>
      <c r="Q526" t="str">
        <v>theater</v>
      </c>
      <c r="R526" t="str">
        <v>plays</v>
      </c>
      <c r="S526" s="10">
        <v>42492.717233796298</v>
      </c>
      <c r="T526" s="10"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14">
        <v>12000</v>
      </c>
      <c r="E527" s="14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v>100</v>
      </c>
      <c r="P527" s="6">
        <v>1000</v>
      </c>
      <c r="Q527" t="str">
        <v>theater</v>
      </c>
      <c r="R527" t="str">
        <v>plays</v>
      </c>
      <c r="S527" s="10">
        <v>41850.400937500002</v>
      </c>
      <c r="T527" s="10"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14">
        <v>1500</v>
      </c>
      <c r="E528" s="14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v>114</v>
      </c>
      <c r="P528" s="6">
        <v>74.349999999999994</v>
      </c>
      <c r="Q528" t="str">
        <v>theater</v>
      </c>
      <c r="R528" t="str">
        <v>plays</v>
      </c>
      <c r="S528" s="10">
        <v>42192.591944444444</v>
      </c>
      <c r="T528" s="10"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14">
        <v>10000</v>
      </c>
      <c r="E529" s="14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v>101</v>
      </c>
      <c r="P529" s="6">
        <v>63.83</v>
      </c>
      <c r="Q529" t="str">
        <v>theater</v>
      </c>
      <c r="R529" t="str">
        <v>plays</v>
      </c>
      <c r="S529" s="10">
        <v>42753.205625000002</v>
      </c>
      <c r="T529" s="10"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14">
        <v>1150</v>
      </c>
      <c r="E530" s="14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v>116</v>
      </c>
      <c r="P530" s="6">
        <v>44.33</v>
      </c>
      <c r="Q530" t="str">
        <v>theater</v>
      </c>
      <c r="R530" t="str">
        <v>plays</v>
      </c>
      <c r="S530" s="10">
        <v>42155.920219907406</v>
      </c>
      <c r="T530" s="10"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14">
        <v>1200</v>
      </c>
      <c r="E531" s="14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v>130</v>
      </c>
      <c r="P531" s="6">
        <v>86.94</v>
      </c>
      <c r="Q531" t="str">
        <v>theater</v>
      </c>
      <c r="R531" t="str">
        <v>plays</v>
      </c>
      <c r="S531" s="10">
        <v>42725.031180555554</v>
      </c>
      <c r="T531" s="10"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14">
        <v>3405</v>
      </c>
      <c r="E532" s="14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v>108</v>
      </c>
      <c r="P532" s="6">
        <v>126.55</v>
      </c>
      <c r="Q532" t="str">
        <v>theater</v>
      </c>
      <c r="R532" t="str">
        <v>plays</v>
      </c>
      <c r="S532" s="10">
        <v>42157.591064814813</v>
      </c>
      <c r="T532" s="10"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14">
        <v>4000</v>
      </c>
      <c r="E533" s="14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v>100</v>
      </c>
      <c r="P533" s="6">
        <v>129.03</v>
      </c>
      <c r="Q533" t="str">
        <v>theater</v>
      </c>
      <c r="R533" t="str">
        <v>plays</v>
      </c>
      <c r="S533" s="10">
        <v>42676.065150462964</v>
      </c>
      <c r="T533" s="10"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14">
        <v>10000</v>
      </c>
      <c r="E534" s="1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v>123</v>
      </c>
      <c r="P534" s="6">
        <v>71.239999999999995</v>
      </c>
      <c r="Q534" t="str">
        <v>theater</v>
      </c>
      <c r="R534" t="str">
        <v>plays</v>
      </c>
      <c r="S534" s="10">
        <v>42473.007037037038</v>
      </c>
      <c r="T534" s="10"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14">
        <v>2000</v>
      </c>
      <c r="E535" s="14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v>100</v>
      </c>
      <c r="P535" s="6">
        <v>117.88</v>
      </c>
      <c r="Q535" t="str">
        <v>theater</v>
      </c>
      <c r="R535" t="str">
        <v>plays</v>
      </c>
      <c r="S535" s="10">
        <v>42482.43478009259</v>
      </c>
      <c r="T535" s="10"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14">
        <v>15000</v>
      </c>
      <c r="E536" s="14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v>105</v>
      </c>
      <c r="P536" s="6">
        <v>327.08</v>
      </c>
      <c r="Q536" t="str">
        <v>theater</v>
      </c>
      <c r="R536" t="str">
        <v>plays</v>
      </c>
      <c r="S536" s="10">
        <v>42270.810995370368</v>
      </c>
      <c r="T536" s="10"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14">
        <v>2000</v>
      </c>
      <c r="E537" s="14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v>103</v>
      </c>
      <c r="P537" s="6">
        <v>34.75</v>
      </c>
      <c r="Q537" t="str">
        <v>theater</v>
      </c>
      <c r="R537" t="str">
        <v>plays</v>
      </c>
      <c r="S537" s="10">
        <v>42711.545196759253</v>
      </c>
      <c r="T537" s="10"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14">
        <v>3300</v>
      </c>
      <c r="E538" s="14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v>118</v>
      </c>
      <c r="P538" s="6">
        <v>100.06</v>
      </c>
      <c r="Q538" t="str">
        <v>theater</v>
      </c>
      <c r="R538" t="str">
        <v>plays</v>
      </c>
      <c r="S538" s="10">
        <v>42179.344988425932</v>
      </c>
      <c r="T538" s="10"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14">
        <v>2000</v>
      </c>
      <c r="E539" s="14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v>121</v>
      </c>
      <c r="P539" s="6">
        <v>40.85</v>
      </c>
      <c r="Q539" t="str">
        <v>theater</v>
      </c>
      <c r="R539" t="str">
        <v>plays</v>
      </c>
      <c r="S539" s="10">
        <v>42282.768414351856</v>
      </c>
      <c r="T539" s="10"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14">
        <v>5000</v>
      </c>
      <c r="E540" s="14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v>302</v>
      </c>
      <c r="P540" s="6">
        <v>252.02</v>
      </c>
      <c r="Q540" t="str">
        <v>theater</v>
      </c>
      <c r="R540" t="str">
        <v>plays</v>
      </c>
      <c r="S540" s="10">
        <v>42473.794710648144</v>
      </c>
      <c r="T540" s="10"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14">
        <v>500</v>
      </c>
      <c r="E541" s="14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v>101</v>
      </c>
      <c r="P541" s="6">
        <v>25.16</v>
      </c>
      <c r="Q541" t="str">
        <v>theater</v>
      </c>
      <c r="R541" t="str">
        <v>plays</v>
      </c>
      <c r="S541" s="10">
        <v>42535.049849537041</v>
      </c>
      <c r="T541" s="10"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14">
        <v>15000</v>
      </c>
      <c r="E542" s="14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v>0</v>
      </c>
      <c r="P542" s="6">
        <v>1</v>
      </c>
      <c r="Q542" t="str">
        <v>technology</v>
      </c>
      <c r="R542" t="str">
        <v>web</v>
      </c>
      <c r="S542" s="10">
        <v>42009.817199074074</v>
      </c>
      <c r="T542" s="10"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14">
        <v>4500</v>
      </c>
      <c r="E543" s="14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v>1</v>
      </c>
      <c r="P543" s="6">
        <v>25</v>
      </c>
      <c r="Q543" t="str">
        <v>technology</v>
      </c>
      <c r="R543" t="str">
        <v>web</v>
      </c>
      <c r="S543" s="10">
        <v>42276.046689814815</v>
      </c>
      <c r="T543" s="10"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14">
        <v>250000</v>
      </c>
      <c r="E544" s="1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v>0</v>
      </c>
      <c r="P544" s="6">
        <v>1</v>
      </c>
      <c r="Q544" t="str">
        <v>technology</v>
      </c>
      <c r="R544" t="str">
        <v>web</v>
      </c>
      <c r="S544" s="10">
        <v>42433.737453703703</v>
      </c>
      <c r="T544" s="10"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14">
        <v>22000</v>
      </c>
      <c r="E545" s="14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v>0</v>
      </c>
      <c r="P545" s="6">
        <v>35</v>
      </c>
      <c r="Q545" t="str">
        <v>technology</v>
      </c>
      <c r="R545" t="str">
        <v>web</v>
      </c>
      <c r="S545" s="10">
        <v>41914.092152777775</v>
      </c>
      <c r="T545" s="10"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14">
        <v>500</v>
      </c>
      <c r="E546" s="14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v>1</v>
      </c>
      <c r="P546" s="6">
        <v>3</v>
      </c>
      <c r="Q546" t="str">
        <v>technology</v>
      </c>
      <c r="R546" t="str">
        <v>web</v>
      </c>
      <c r="S546" s="10">
        <v>42525.656944444447</v>
      </c>
      <c r="T546" s="10"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14">
        <v>50000</v>
      </c>
      <c r="E547" s="14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v>27</v>
      </c>
      <c r="P547" s="6">
        <v>402.71</v>
      </c>
      <c r="Q547" t="str">
        <v>technology</v>
      </c>
      <c r="R547" t="str">
        <v>web</v>
      </c>
      <c r="S547" s="10">
        <v>42283.592465277776</v>
      </c>
      <c r="T547" s="10"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14">
        <v>60000</v>
      </c>
      <c r="E548" s="14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v>0</v>
      </c>
      <c r="P548" s="6">
        <v>26</v>
      </c>
      <c r="Q548" t="str">
        <v>technology</v>
      </c>
      <c r="R548" t="str">
        <v>web</v>
      </c>
      <c r="S548" s="10">
        <v>42249.667997685188</v>
      </c>
      <c r="T548" s="10"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14">
        <v>7500</v>
      </c>
      <c r="E549" s="14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v>0</v>
      </c>
      <c r="P549" s="6">
        <v>0</v>
      </c>
      <c r="Q549" t="str">
        <v>technology</v>
      </c>
      <c r="R549" t="str">
        <v>web</v>
      </c>
      <c r="S549" s="10">
        <v>42380.696342592593</v>
      </c>
      <c r="T549" s="10"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14">
        <v>10000</v>
      </c>
      <c r="E550" s="14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v>0</v>
      </c>
      <c r="P550" s="6">
        <v>9</v>
      </c>
      <c r="Q550" t="str">
        <v>technology</v>
      </c>
      <c r="R550" t="str">
        <v>web</v>
      </c>
      <c r="S550" s="10">
        <v>42276.903333333335</v>
      </c>
      <c r="T550" s="10"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14">
        <v>2500</v>
      </c>
      <c r="E551" s="14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v>3</v>
      </c>
      <c r="P551" s="6">
        <v>8.5</v>
      </c>
      <c r="Q551" t="str">
        <v>technology</v>
      </c>
      <c r="R551" t="str">
        <v>web</v>
      </c>
      <c r="S551" s="10">
        <v>42163.636828703704</v>
      </c>
      <c r="T551" s="10"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14">
        <v>5000</v>
      </c>
      <c r="E552" s="14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v>1</v>
      </c>
      <c r="P552" s="6">
        <v>8.75</v>
      </c>
      <c r="Q552" t="str">
        <v>technology</v>
      </c>
      <c r="R552" t="str">
        <v>web</v>
      </c>
      <c r="S552" s="10">
        <v>42753.678761574076</v>
      </c>
      <c r="T552" s="10"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14">
        <v>75000</v>
      </c>
      <c r="E553" s="14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v>5</v>
      </c>
      <c r="P553" s="6">
        <v>135.04</v>
      </c>
      <c r="Q553" t="str">
        <v>technology</v>
      </c>
      <c r="R553" t="str">
        <v>web</v>
      </c>
      <c r="S553" s="10">
        <v>42173.275740740741</v>
      </c>
      <c r="T553" s="10"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14">
        <v>45000</v>
      </c>
      <c r="E554" s="1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v>0</v>
      </c>
      <c r="P554" s="6">
        <v>0</v>
      </c>
      <c r="Q554" t="str">
        <v>technology</v>
      </c>
      <c r="R554" t="str">
        <v>web</v>
      </c>
      <c r="S554" s="10">
        <v>42318.616851851853</v>
      </c>
      <c r="T554" s="10"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14">
        <v>25000</v>
      </c>
      <c r="E555" s="14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v>0</v>
      </c>
      <c r="P555" s="6">
        <v>20.5</v>
      </c>
      <c r="Q555" t="str">
        <v>technology</v>
      </c>
      <c r="R555" t="str">
        <v>web</v>
      </c>
      <c r="S555" s="10">
        <v>41927.71980324074</v>
      </c>
      <c r="T555" s="10"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14">
        <v>3870</v>
      </c>
      <c r="E556" s="14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v>37</v>
      </c>
      <c r="P556" s="6">
        <v>64.36</v>
      </c>
      <c r="Q556" t="str">
        <v>technology</v>
      </c>
      <c r="R556" t="str">
        <v>web</v>
      </c>
      <c r="S556" s="10">
        <v>41901.684861111113</v>
      </c>
      <c r="T556" s="10"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14">
        <v>7500</v>
      </c>
      <c r="E557" s="14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v>0</v>
      </c>
      <c r="P557" s="6">
        <v>0</v>
      </c>
      <c r="Q557" t="str">
        <v>technology</v>
      </c>
      <c r="R557" t="str">
        <v>web</v>
      </c>
      <c r="S557" s="10">
        <v>42503.353506944448</v>
      </c>
      <c r="T557" s="10"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14">
        <v>8000</v>
      </c>
      <c r="E558" s="14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v>3</v>
      </c>
      <c r="P558" s="6">
        <v>200</v>
      </c>
      <c r="Q558" t="str">
        <v>technology</v>
      </c>
      <c r="R558" t="str">
        <v>web</v>
      </c>
      <c r="S558" s="10">
        <v>42345.860150462962</v>
      </c>
      <c r="T558" s="10"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14">
        <v>150000</v>
      </c>
      <c r="E559" s="14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v>1</v>
      </c>
      <c r="P559" s="6">
        <v>68.3</v>
      </c>
      <c r="Q559" t="str">
        <v>technology</v>
      </c>
      <c r="R559" t="str">
        <v>web</v>
      </c>
      <c r="S559" s="10">
        <v>42676.942164351851</v>
      </c>
      <c r="T559" s="10"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14">
        <v>750</v>
      </c>
      <c r="E560" s="14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v>0</v>
      </c>
      <c r="P560" s="6">
        <v>0</v>
      </c>
      <c r="Q560" t="str">
        <v>technology</v>
      </c>
      <c r="R560" t="str">
        <v>web</v>
      </c>
      <c r="S560" s="10">
        <v>42057.883159722223</v>
      </c>
      <c r="T560" s="10"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14">
        <v>240000</v>
      </c>
      <c r="E561" s="14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v>0</v>
      </c>
      <c r="P561" s="6">
        <v>50</v>
      </c>
      <c r="Q561" t="str">
        <v>technology</v>
      </c>
      <c r="R561" t="str">
        <v>web</v>
      </c>
      <c r="S561" s="10">
        <v>42321.283101851848</v>
      </c>
      <c r="T561" s="10"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14">
        <v>100000</v>
      </c>
      <c r="E562" s="14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v>0</v>
      </c>
      <c r="P562" s="6">
        <v>4</v>
      </c>
      <c r="Q562" t="str">
        <v>technology</v>
      </c>
      <c r="R562" t="str">
        <v>web</v>
      </c>
      <c r="S562" s="10">
        <v>41960.771354166667</v>
      </c>
      <c r="T562" s="10"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14">
        <v>15000</v>
      </c>
      <c r="E563" s="14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v>0</v>
      </c>
      <c r="P563" s="6">
        <v>27.5</v>
      </c>
      <c r="Q563" t="str">
        <v>technology</v>
      </c>
      <c r="R563" t="str">
        <v>web</v>
      </c>
      <c r="S563" s="10">
        <v>42268.658715277779</v>
      </c>
      <c r="T563" s="10"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14">
        <v>50000</v>
      </c>
      <c r="E564" s="1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v>0</v>
      </c>
      <c r="P564" s="6">
        <v>0</v>
      </c>
      <c r="Q564" t="str">
        <v>technology</v>
      </c>
      <c r="R564" t="str">
        <v>web</v>
      </c>
      <c r="S564" s="10">
        <v>42692.389062500006</v>
      </c>
      <c r="T564" s="10"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14">
        <v>75000</v>
      </c>
      <c r="E565" s="14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v>0</v>
      </c>
      <c r="P565" s="6">
        <v>34</v>
      </c>
      <c r="Q565" t="str">
        <v>technology</v>
      </c>
      <c r="R565" t="str">
        <v>web</v>
      </c>
      <c r="S565" s="10">
        <v>42022.069988425923</v>
      </c>
      <c r="T565" s="10"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14">
        <v>18000</v>
      </c>
      <c r="E566" s="14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v>0</v>
      </c>
      <c r="P566" s="6">
        <v>1</v>
      </c>
      <c r="Q566" t="str">
        <v>technology</v>
      </c>
      <c r="R566" t="str">
        <v>web</v>
      </c>
      <c r="S566" s="10">
        <v>42411.942997685182</v>
      </c>
      <c r="T566" s="10"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14">
        <v>25000</v>
      </c>
      <c r="E567" s="14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v>0</v>
      </c>
      <c r="P567" s="6">
        <v>0</v>
      </c>
      <c r="Q567" t="str">
        <v>technology</v>
      </c>
      <c r="R567" t="str">
        <v>web</v>
      </c>
      <c r="S567" s="10">
        <v>42165.785289351858</v>
      </c>
      <c r="T567" s="10"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14">
        <v>5000</v>
      </c>
      <c r="E568" s="14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v>0</v>
      </c>
      <c r="P568" s="6">
        <v>1</v>
      </c>
      <c r="Q568" t="str">
        <v>technology</v>
      </c>
      <c r="R568" t="str">
        <v>web</v>
      </c>
      <c r="S568" s="10">
        <v>42535.68440972222</v>
      </c>
      <c r="T568" s="10"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14">
        <v>10000</v>
      </c>
      <c r="E569" s="14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v>0</v>
      </c>
      <c r="P569" s="6">
        <v>0</v>
      </c>
      <c r="Q569" t="str">
        <v>technology</v>
      </c>
      <c r="R569" t="str">
        <v>web</v>
      </c>
      <c r="S569" s="10">
        <v>41975.842523148152</v>
      </c>
      <c r="T569" s="10"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14">
        <v>24500</v>
      </c>
      <c r="E570" s="14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v>1</v>
      </c>
      <c r="P570" s="6">
        <v>49</v>
      </c>
      <c r="Q570" t="str">
        <v>technology</v>
      </c>
      <c r="R570" t="str">
        <v>web</v>
      </c>
      <c r="S570" s="10">
        <v>42348.9215625</v>
      </c>
      <c r="T570" s="10"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14">
        <v>2500</v>
      </c>
      <c r="E571" s="14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v>1</v>
      </c>
      <c r="P571" s="6">
        <v>20</v>
      </c>
      <c r="Q571" t="str">
        <v>technology</v>
      </c>
      <c r="R571" t="str">
        <v>web</v>
      </c>
      <c r="S571" s="10">
        <v>42340.847361111111</v>
      </c>
      <c r="T571" s="10"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14">
        <v>85000</v>
      </c>
      <c r="E572" s="14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v>0</v>
      </c>
      <c r="P572" s="6">
        <v>142</v>
      </c>
      <c r="Q572" t="str">
        <v>technology</v>
      </c>
      <c r="R572" t="str">
        <v>web</v>
      </c>
      <c r="S572" s="10">
        <v>42388.798252314817</v>
      </c>
      <c r="T572" s="10"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14">
        <v>25000</v>
      </c>
      <c r="E573" s="14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v>0</v>
      </c>
      <c r="P573" s="6">
        <v>53</v>
      </c>
      <c r="Q573" t="str">
        <v>technology</v>
      </c>
      <c r="R573" t="str">
        <v>web</v>
      </c>
      <c r="S573" s="10">
        <v>42192.816238425927</v>
      </c>
      <c r="T573" s="10"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14">
        <v>2500</v>
      </c>
      <c r="E574" s="1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v>0</v>
      </c>
      <c r="P574" s="6">
        <v>0</v>
      </c>
      <c r="Q574" t="str">
        <v>technology</v>
      </c>
      <c r="R574" t="str">
        <v>web</v>
      </c>
      <c r="S574" s="10">
        <v>42282.71629629629</v>
      </c>
      <c r="T574" s="10"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14">
        <v>88888</v>
      </c>
      <c r="E575" s="14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v>0</v>
      </c>
      <c r="P575" s="6">
        <v>38.44</v>
      </c>
      <c r="Q575" t="str">
        <v>technology</v>
      </c>
      <c r="R575" t="str">
        <v>web</v>
      </c>
      <c r="S575" s="10">
        <v>41963.050127314811</v>
      </c>
      <c r="T575" s="10"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14">
        <v>11180</v>
      </c>
      <c r="E576" s="14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v>1</v>
      </c>
      <c r="P576" s="6">
        <v>20</v>
      </c>
      <c r="Q576" t="str">
        <v>technology</v>
      </c>
      <c r="R576" t="str">
        <v>web</v>
      </c>
      <c r="S576" s="10">
        <v>42632.443368055552</v>
      </c>
      <c r="T576" s="10"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14">
        <v>60000</v>
      </c>
      <c r="E577" s="14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v>0</v>
      </c>
      <c r="P577" s="6">
        <v>64.75</v>
      </c>
      <c r="Q577" t="str">
        <v>technology</v>
      </c>
      <c r="R577" t="str">
        <v>web</v>
      </c>
      <c r="S577" s="10">
        <v>42138.692627314813</v>
      </c>
      <c r="T577" s="10"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14">
        <v>80000</v>
      </c>
      <c r="E578" s="14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v>0</v>
      </c>
      <c r="P578" s="6">
        <v>1</v>
      </c>
      <c r="Q578" t="str">
        <v>technology</v>
      </c>
      <c r="R578" t="str">
        <v>web</v>
      </c>
      <c r="S578" s="10">
        <v>42031.471666666665</v>
      </c>
      <c r="T578" s="10"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14">
        <v>5000</v>
      </c>
      <c r="E579" s="14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v>0</v>
      </c>
      <c r="P579" s="6">
        <v>10</v>
      </c>
      <c r="Q579" t="str">
        <v>technology</v>
      </c>
      <c r="R579" t="str">
        <v>web</v>
      </c>
      <c r="S579" s="10">
        <v>42450.589143518519</v>
      </c>
      <c r="T579" s="10"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14">
        <v>125000</v>
      </c>
      <c r="E580" s="14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v>0</v>
      </c>
      <c r="P580" s="6">
        <v>2</v>
      </c>
      <c r="Q580" t="str">
        <v>technology</v>
      </c>
      <c r="R580" t="str">
        <v>web</v>
      </c>
      <c r="S580" s="10">
        <v>42230.578622685185</v>
      </c>
      <c r="T580" s="10"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14">
        <v>12000</v>
      </c>
      <c r="E581" s="14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v>1</v>
      </c>
      <c r="P581" s="6">
        <v>35</v>
      </c>
      <c r="Q581" t="str">
        <v>technology</v>
      </c>
      <c r="R581" t="str">
        <v>web</v>
      </c>
      <c r="S581" s="10">
        <v>41968.852118055554</v>
      </c>
      <c r="T581" s="10"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14">
        <v>3000</v>
      </c>
      <c r="E582" s="14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v>0</v>
      </c>
      <c r="P582" s="6">
        <v>1</v>
      </c>
      <c r="Q582" t="str">
        <v>technology</v>
      </c>
      <c r="R582" t="str">
        <v>web</v>
      </c>
      <c r="S582" s="10">
        <v>42605.908182870371</v>
      </c>
      <c r="T582" s="10"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14">
        <v>400</v>
      </c>
      <c r="E583" s="14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v>0</v>
      </c>
      <c r="P583" s="6">
        <v>0</v>
      </c>
      <c r="Q583" t="str">
        <v>technology</v>
      </c>
      <c r="R583" t="str">
        <v>web</v>
      </c>
      <c r="S583" s="10">
        <v>42188.012777777782</v>
      </c>
      <c r="T583" s="10"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14">
        <v>100000</v>
      </c>
      <c r="E584" s="1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v>0</v>
      </c>
      <c r="P584" s="6">
        <v>0</v>
      </c>
      <c r="Q584" t="str">
        <v>technology</v>
      </c>
      <c r="R584" t="str">
        <v>web</v>
      </c>
      <c r="S584" s="10">
        <v>42055.739803240736</v>
      </c>
      <c r="T584" s="10"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14">
        <v>9000</v>
      </c>
      <c r="E585" s="14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v>0</v>
      </c>
      <c r="P585" s="6">
        <v>1</v>
      </c>
      <c r="Q585" t="str">
        <v>technology</v>
      </c>
      <c r="R585" t="str">
        <v>web</v>
      </c>
      <c r="S585" s="10">
        <v>42052.93850694444</v>
      </c>
      <c r="T585" s="10"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14">
        <v>1000</v>
      </c>
      <c r="E586" s="14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v>1</v>
      </c>
      <c r="P586" s="6">
        <v>5</v>
      </c>
      <c r="Q586" t="str">
        <v>technology</v>
      </c>
      <c r="R586" t="str">
        <v>web</v>
      </c>
      <c r="S586" s="10">
        <v>42049.716620370367</v>
      </c>
      <c r="T586" s="10"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14">
        <v>9000</v>
      </c>
      <c r="E587" s="14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v>0</v>
      </c>
      <c r="P587" s="6">
        <v>0</v>
      </c>
      <c r="Q587" t="str">
        <v>technology</v>
      </c>
      <c r="R587" t="str">
        <v>web</v>
      </c>
      <c r="S587" s="10">
        <v>42283.3909375</v>
      </c>
      <c r="T587" s="10"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14">
        <v>10000</v>
      </c>
      <c r="E588" s="14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v>1</v>
      </c>
      <c r="P588" s="6">
        <v>14</v>
      </c>
      <c r="Q588" t="str">
        <v>technology</v>
      </c>
      <c r="R588" t="str">
        <v>web</v>
      </c>
      <c r="S588" s="10">
        <v>42020.854247685187</v>
      </c>
      <c r="T588" s="10"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14">
        <v>30000</v>
      </c>
      <c r="E589" s="14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v>9</v>
      </c>
      <c r="P589" s="6">
        <v>389.29</v>
      </c>
      <c r="Q589" t="str">
        <v>technology</v>
      </c>
      <c r="R589" t="str">
        <v>web</v>
      </c>
      <c r="S589" s="10">
        <v>42080.757326388892</v>
      </c>
      <c r="T589" s="10"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14">
        <v>9000</v>
      </c>
      <c r="E590" s="14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v>3</v>
      </c>
      <c r="P590" s="6">
        <v>150.5</v>
      </c>
      <c r="Q590" t="str">
        <v>technology</v>
      </c>
      <c r="R590" t="str">
        <v>web</v>
      </c>
      <c r="S590" s="10">
        <v>42631.769513888896</v>
      </c>
      <c r="T590" s="10"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 s="14">
        <v>7500</v>
      </c>
      <c r="E591" s="14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v>0</v>
      </c>
      <c r="P591" s="6">
        <v>1</v>
      </c>
      <c r="Q591" t="str">
        <v>technology</v>
      </c>
      <c r="R591" t="str">
        <v>web</v>
      </c>
      <c r="S591" s="10">
        <v>42178.614571759259</v>
      </c>
      <c r="T591" s="10"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14">
        <v>5000</v>
      </c>
      <c r="E592" s="14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v>4</v>
      </c>
      <c r="P592" s="6">
        <v>24.78</v>
      </c>
      <c r="Q592" t="str">
        <v>technology</v>
      </c>
      <c r="R592" t="str">
        <v>web</v>
      </c>
      <c r="S592" s="10">
        <v>42377.554756944446</v>
      </c>
      <c r="T592" s="10"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14">
        <v>100000</v>
      </c>
      <c r="E593" s="14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v>0</v>
      </c>
      <c r="P593" s="6">
        <v>30.5</v>
      </c>
      <c r="Q593" t="str">
        <v>technology</v>
      </c>
      <c r="R593" t="str">
        <v>web</v>
      </c>
      <c r="S593" s="10">
        <v>42177.543171296296</v>
      </c>
      <c r="T593" s="10"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14">
        <v>7500</v>
      </c>
      <c r="E594" s="1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v>3</v>
      </c>
      <c r="P594" s="6">
        <v>250</v>
      </c>
      <c r="Q594" t="str">
        <v>technology</v>
      </c>
      <c r="R594" t="str">
        <v>web</v>
      </c>
      <c r="S594" s="10">
        <v>41946.232175925928</v>
      </c>
      <c r="T594" s="10"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14">
        <v>500</v>
      </c>
      <c r="E595" s="14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v>23</v>
      </c>
      <c r="P595" s="6">
        <v>16.43</v>
      </c>
      <c r="Q595" t="str">
        <v>technology</v>
      </c>
      <c r="R595" t="str">
        <v>web</v>
      </c>
      <c r="S595" s="10">
        <v>42070.677604166667</v>
      </c>
      <c r="T595" s="10"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14">
        <v>25000</v>
      </c>
      <c r="E596" s="14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v>0</v>
      </c>
      <c r="P596" s="6">
        <v>13</v>
      </c>
      <c r="Q596" t="str">
        <v>technology</v>
      </c>
      <c r="R596" t="str">
        <v>web</v>
      </c>
      <c r="S596" s="10">
        <v>42446.780162037037</v>
      </c>
      <c r="T596" s="10"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14">
        <v>100000</v>
      </c>
      <c r="E597" s="14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v>0</v>
      </c>
      <c r="P597" s="6">
        <v>53.25</v>
      </c>
      <c r="Q597" t="str">
        <v>technology</v>
      </c>
      <c r="R597" t="str">
        <v>web</v>
      </c>
      <c r="S597" s="10">
        <v>42083.069884259254</v>
      </c>
      <c r="T597" s="10"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14">
        <v>20000</v>
      </c>
      <c r="E598" s="14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v>0</v>
      </c>
      <c r="P598" s="6">
        <v>3</v>
      </c>
      <c r="Q598" t="str">
        <v>technology</v>
      </c>
      <c r="R598" t="str">
        <v>web</v>
      </c>
      <c r="S598" s="10">
        <v>42646.896898148145</v>
      </c>
      <c r="T598" s="10"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14">
        <v>7500</v>
      </c>
      <c r="E599" s="14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v>0</v>
      </c>
      <c r="P599" s="6">
        <v>10</v>
      </c>
      <c r="Q599" t="str">
        <v>technology</v>
      </c>
      <c r="R599" t="str">
        <v>web</v>
      </c>
      <c r="S599" s="10">
        <v>42545.705266203702</v>
      </c>
      <c r="T599" s="10"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14">
        <v>2500</v>
      </c>
      <c r="E600" s="14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v>34</v>
      </c>
      <c r="P600" s="6">
        <v>121.43</v>
      </c>
      <c r="Q600" t="str">
        <v>technology</v>
      </c>
      <c r="R600" t="str">
        <v>web</v>
      </c>
      <c r="S600" s="10">
        <v>41948.00209490741</v>
      </c>
      <c r="T600" s="10"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14">
        <v>50000</v>
      </c>
      <c r="E601" s="14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v>0</v>
      </c>
      <c r="P601" s="6">
        <v>15.5</v>
      </c>
      <c r="Q601" t="str">
        <v>technology</v>
      </c>
      <c r="R601" t="str">
        <v>web</v>
      </c>
      <c r="S601" s="10">
        <v>42047.812523148154</v>
      </c>
      <c r="T601" s="10"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14">
        <v>5000</v>
      </c>
      <c r="E602" s="14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v>2</v>
      </c>
      <c r="P602" s="6">
        <v>100</v>
      </c>
      <c r="Q602" t="str">
        <v>technology</v>
      </c>
      <c r="R602" t="str">
        <v>web</v>
      </c>
      <c r="S602" s="10">
        <v>42073.798171296294</v>
      </c>
      <c r="T602" s="10"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14">
        <v>10000</v>
      </c>
      <c r="E603" s="14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v>1</v>
      </c>
      <c r="P603" s="6">
        <v>23.33</v>
      </c>
      <c r="Q603" t="str">
        <v>technology</v>
      </c>
      <c r="R603" t="str">
        <v>web</v>
      </c>
      <c r="S603" s="10">
        <v>41969.858090277776</v>
      </c>
      <c r="T603" s="10"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14">
        <v>70000</v>
      </c>
      <c r="E604" s="1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v>0</v>
      </c>
      <c r="P604" s="6">
        <v>0</v>
      </c>
      <c r="Q604" t="str">
        <v>technology</v>
      </c>
      <c r="R604" t="str">
        <v>web</v>
      </c>
      <c r="S604" s="10">
        <v>42143.79415509259</v>
      </c>
      <c r="T604" s="10"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14">
        <v>15000</v>
      </c>
      <c r="E605" s="14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v>4</v>
      </c>
      <c r="P605" s="6">
        <v>45.39</v>
      </c>
      <c r="Q605" t="str">
        <v>technology</v>
      </c>
      <c r="R605" t="str">
        <v>web</v>
      </c>
      <c r="S605" s="10">
        <v>41835.639155092591</v>
      </c>
      <c r="T605" s="10"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14">
        <v>1500</v>
      </c>
      <c r="E606" s="14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v>0</v>
      </c>
      <c r="P606" s="6">
        <v>0</v>
      </c>
      <c r="Q606" t="str">
        <v>technology</v>
      </c>
      <c r="R606" t="str">
        <v>web</v>
      </c>
      <c r="S606" s="10">
        <v>41849.035370370373</v>
      </c>
      <c r="T606" s="10"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14">
        <v>5000</v>
      </c>
      <c r="E607" s="14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v>3</v>
      </c>
      <c r="P607" s="6">
        <v>16.38</v>
      </c>
      <c r="Q607" t="str">
        <v>technology</v>
      </c>
      <c r="R607" t="str">
        <v>web</v>
      </c>
      <c r="S607" s="10">
        <v>42194.357731481476</v>
      </c>
      <c r="T607" s="10"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14">
        <v>5000</v>
      </c>
      <c r="E608" s="14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v>0</v>
      </c>
      <c r="P608" s="6">
        <v>10</v>
      </c>
      <c r="Q608" t="str">
        <v>technology</v>
      </c>
      <c r="R608" t="str">
        <v>web</v>
      </c>
      <c r="S608" s="10">
        <v>42102.650567129633</v>
      </c>
      <c r="T608" s="10"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14">
        <v>250</v>
      </c>
      <c r="E609" s="14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v>0</v>
      </c>
      <c r="P609" s="6">
        <v>0</v>
      </c>
      <c r="Q609" t="str">
        <v>technology</v>
      </c>
      <c r="R609" t="str">
        <v>web</v>
      </c>
      <c r="S609" s="10">
        <v>42300.825648148151</v>
      </c>
      <c r="T609" s="10"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14">
        <v>150000</v>
      </c>
      <c r="E610" s="14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v>1</v>
      </c>
      <c r="P610" s="6">
        <v>292.2</v>
      </c>
      <c r="Q610" t="str">
        <v>technology</v>
      </c>
      <c r="R610" t="str">
        <v>web</v>
      </c>
      <c r="S610" s="10">
        <v>42140.921064814815</v>
      </c>
      <c r="T610" s="10"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14">
        <v>780</v>
      </c>
      <c r="E611" s="14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v>1</v>
      </c>
      <c r="P611" s="6">
        <v>5</v>
      </c>
      <c r="Q611" t="str">
        <v>technology</v>
      </c>
      <c r="R611" t="str">
        <v>web</v>
      </c>
      <c r="S611" s="10">
        <v>42307.034074074079</v>
      </c>
      <c r="T611" s="10"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14">
        <v>13803</v>
      </c>
      <c r="E612" s="14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v>0</v>
      </c>
      <c r="P612" s="6">
        <v>0</v>
      </c>
      <c r="Q612" t="str">
        <v>technology</v>
      </c>
      <c r="R612" t="str">
        <v>web</v>
      </c>
      <c r="S612" s="10">
        <v>42086.83085648148</v>
      </c>
      <c r="T612" s="10"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14">
        <v>80000</v>
      </c>
      <c r="E613" s="14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v>0</v>
      </c>
      <c r="P613" s="6">
        <v>0</v>
      </c>
      <c r="Q613" t="str">
        <v>technology</v>
      </c>
      <c r="R613" t="str">
        <v>web</v>
      </c>
      <c r="S613" s="10">
        <v>42328.560613425929</v>
      </c>
      <c r="T613" s="10"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14">
        <v>10000</v>
      </c>
      <c r="E614" s="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v>0</v>
      </c>
      <c r="P614" s="6">
        <v>0</v>
      </c>
      <c r="Q614" t="str">
        <v>technology</v>
      </c>
      <c r="R614" t="str">
        <v>web</v>
      </c>
      <c r="S614" s="10">
        <v>42585.031782407401</v>
      </c>
      <c r="T614" s="10"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14">
        <v>60000</v>
      </c>
      <c r="E615" s="14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v>21</v>
      </c>
      <c r="P615" s="6">
        <v>105.93</v>
      </c>
      <c r="Q615" t="str">
        <v>technology</v>
      </c>
      <c r="R615" t="str">
        <v>web</v>
      </c>
      <c r="S615" s="10">
        <v>42247.496759259258</v>
      </c>
      <c r="T615" s="10"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14">
        <v>10000</v>
      </c>
      <c r="E616" s="14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v>0</v>
      </c>
      <c r="P616" s="6">
        <v>0</v>
      </c>
      <c r="Q616" t="str">
        <v>technology</v>
      </c>
      <c r="R616" t="str">
        <v>web</v>
      </c>
      <c r="S616" s="10">
        <v>42515.061805555553</v>
      </c>
      <c r="T616" s="10"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14">
        <v>515</v>
      </c>
      <c r="E617" s="14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v>0</v>
      </c>
      <c r="P617" s="6">
        <v>0</v>
      </c>
      <c r="Q617" t="str">
        <v>technology</v>
      </c>
      <c r="R617" t="str">
        <v>web</v>
      </c>
      <c r="S617" s="10">
        <v>42242.122210648144</v>
      </c>
      <c r="T617" s="10"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14">
        <v>5000</v>
      </c>
      <c r="E618" s="14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v>0</v>
      </c>
      <c r="P618" s="6">
        <v>0</v>
      </c>
      <c r="Q618" t="str">
        <v>technology</v>
      </c>
      <c r="R618" t="str">
        <v>web</v>
      </c>
      <c r="S618" s="10">
        <v>42761.376238425932</v>
      </c>
      <c r="T618" s="10"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14">
        <v>2000</v>
      </c>
      <c r="E619" s="14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v>3</v>
      </c>
      <c r="P619" s="6">
        <v>20</v>
      </c>
      <c r="Q619" t="str">
        <v>technology</v>
      </c>
      <c r="R619" t="str">
        <v>web</v>
      </c>
      <c r="S619" s="10">
        <v>42087.343090277776</v>
      </c>
      <c r="T619" s="10"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14">
        <v>400</v>
      </c>
      <c r="E620" s="14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v>0</v>
      </c>
      <c r="P620" s="6">
        <v>0</v>
      </c>
      <c r="Q620" t="str">
        <v>technology</v>
      </c>
      <c r="R620" t="str">
        <v>web</v>
      </c>
      <c r="S620" s="10">
        <v>42317.810219907406</v>
      </c>
      <c r="T620" s="10"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14">
        <v>2500000</v>
      </c>
      <c r="E621" s="14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v>0</v>
      </c>
      <c r="P621" s="6">
        <v>1</v>
      </c>
      <c r="Q621" t="str">
        <v>technology</v>
      </c>
      <c r="R621" t="str">
        <v>web</v>
      </c>
      <c r="S621" s="10">
        <v>41908.650347222225</v>
      </c>
      <c r="T621" s="10"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14">
        <v>30000</v>
      </c>
      <c r="E622" s="14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v>1</v>
      </c>
      <c r="P622" s="6">
        <v>300</v>
      </c>
      <c r="Q622" t="str">
        <v>technology</v>
      </c>
      <c r="R622" t="str">
        <v>web</v>
      </c>
      <c r="S622" s="10">
        <v>41831.716874999998</v>
      </c>
      <c r="T622" s="10"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14">
        <v>25000</v>
      </c>
      <c r="E623" s="14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v>1</v>
      </c>
      <c r="P623" s="6">
        <v>87</v>
      </c>
      <c r="Q623" t="str">
        <v>technology</v>
      </c>
      <c r="R623" t="str">
        <v>web</v>
      </c>
      <c r="S623" s="10">
        <v>42528.987696759257</v>
      </c>
      <c r="T623" s="10"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14">
        <v>6000</v>
      </c>
      <c r="E624" s="1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v>6</v>
      </c>
      <c r="P624" s="6">
        <v>37.89</v>
      </c>
      <c r="Q624" t="str">
        <v>technology</v>
      </c>
      <c r="R624" t="str">
        <v>web</v>
      </c>
      <c r="S624" s="10">
        <v>42532.774745370371</v>
      </c>
      <c r="T624" s="10"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 s="14">
        <v>75000</v>
      </c>
      <c r="E625" s="14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v>0</v>
      </c>
      <c r="P625" s="6">
        <v>0</v>
      </c>
      <c r="Q625" t="str">
        <v>technology</v>
      </c>
      <c r="R625" t="str">
        <v>web</v>
      </c>
      <c r="S625" s="10">
        <v>42122.009224537032</v>
      </c>
      <c r="T625" s="10"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14">
        <v>5000</v>
      </c>
      <c r="E626" s="14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v>0</v>
      </c>
      <c r="P626" s="6">
        <v>0</v>
      </c>
      <c r="Q626" t="str">
        <v>technology</v>
      </c>
      <c r="R626" t="str">
        <v>web</v>
      </c>
      <c r="S626" s="10">
        <v>42108.988900462966</v>
      </c>
      <c r="T626" s="10"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14">
        <v>25000</v>
      </c>
      <c r="E627" s="14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v>0</v>
      </c>
      <c r="P627" s="6">
        <v>0</v>
      </c>
      <c r="Q627" t="str">
        <v>technology</v>
      </c>
      <c r="R627" t="str">
        <v>web</v>
      </c>
      <c r="S627" s="10">
        <v>42790.895567129628</v>
      </c>
      <c r="T627" s="10"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14">
        <v>25000</v>
      </c>
      <c r="E628" s="14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v>17</v>
      </c>
      <c r="P628" s="6">
        <v>111.41</v>
      </c>
      <c r="Q628" t="str">
        <v>technology</v>
      </c>
      <c r="R628" t="str">
        <v>web</v>
      </c>
      <c r="S628" s="10">
        <v>42198.559479166666</v>
      </c>
      <c r="T628" s="10"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14">
        <v>450000</v>
      </c>
      <c r="E629" s="14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v>0</v>
      </c>
      <c r="P629" s="6">
        <v>90</v>
      </c>
      <c r="Q629" t="str">
        <v>technology</v>
      </c>
      <c r="R629" t="str">
        <v>web</v>
      </c>
      <c r="S629" s="10">
        <v>42384.306840277779</v>
      </c>
      <c r="T629" s="10"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14">
        <v>5000</v>
      </c>
      <c r="E630" s="14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v>0</v>
      </c>
      <c r="P630" s="6">
        <v>0</v>
      </c>
      <c r="Q630" t="str">
        <v>technology</v>
      </c>
      <c r="R630" t="str">
        <v>web</v>
      </c>
      <c r="S630" s="10">
        <v>41803.692789351851</v>
      </c>
      <c r="T630" s="10"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14">
        <v>200000</v>
      </c>
      <c r="E631" s="14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v>0</v>
      </c>
      <c r="P631" s="6">
        <v>116.67</v>
      </c>
      <c r="Q631" t="str">
        <v>technology</v>
      </c>
      <c r="R631" t="str">
        <v>web</v>
      </c>
      <c r="S631" s="10">
        <v>42474.637824074074</v>
      </c>
      <c r="T631" s="10"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14">
        <v>11999</v>
      </c>
      <c r="E632" s="14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v>0</v>
      </c>
      <c r="P632" s="6">
        <v>10</v>
      </c>
      <c r="Q632" t="str">
        <v>technology</v>
      </c>
      <c r="R632" t="str">
        <v>web</v>
      </c>
      <c r="S632" s="10">
        <v>42223.619456018518</v>
      </c>
      <c r="T632" s="10"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14">
        <v>50000</v>
      </c>
      <c r="E633" s="14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v>1</v>
      </c>
      <c r="P633" s="6">
        <v>76.67</v>
      </c>
      <c r="Q633" t="str">
        <v>technology</v>
      </c>
      <c r="R633" t="str">
        <v>web</v>
      </c>
      <c r="S633" s="10">
        <v>42489.772326388891</v>
      </c>
      <c r="T633" s="10"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14">
        <v>20000</v>
      </c>
      <c r="E634" s="1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v>0</v>
      </c>
      <c r="P634" s="6">
        <v>0</v>
      </c>
      <c r="Q634" t="str">
        <v>technology</v>
      </c>
      <c r="R634" t="str">
        <v>web</v>
      </c>
      <c r="S634" s="10">
        <v>42303.659317129626</v>
      </c>
      <c r="T634" s="10"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14">
        <v>10000</v>
      </c>
      <c r="E635" s="14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v>12</v>
      </c>
      <c r="P635" s="6">
        <v>49.8</v>
      </c>
      <c r="Q635" t="str">
        <v>technology</v>
      </c>
      <c r="R635" t="str">
        <v>web</v>
      </c>
      <c r="S635" s="10">
        <v>42507.29932870371</v>
      </c>
      <c r="T635" s="10"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14">
        <v>5000</v>
      </c>
      <c r="E636" s="14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v>0</v>
      </c>
      <c r="P636" s="6">
        <v>1</v>
      </c>
      <c r="Q636" t="str">
        <v>technology</v>
      </c>
      <c r="R636" t="str">
        <v>web</v>
      </c>
      <c r="S636" s="10">
        <v>42031.928576388891</v>
      </c>
      <c r="T636" s="10"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14">
        <v>25000</v>
      </c>
      <c r="E637" s="14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v>0</v>
      </c>
      <c r="P637" s="6">
        <v>2</v>
      </c>
      <c r="Q637" t="str">
        <v>technology</v>
      </c>
      <c r="R637" t="str">
        <v>web</v>
      </c>
      <c r="S637" s="10">
        <v>42076.092152777783</v>
      </c>
      <c r="T637" s="10"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 s="14">
        <v>2000</v>
      </c>
      <c r="E638" s="14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v>0</v>
      </c>
      <c r="P638" s="6">
        <v>4</v>
      </c>
      <c r="Q638" t="str">
        <v>technology</v>
      </c>
      <c r="R638" t="str">
        <v>web</v>
      </c>
      <c r="S638" s="10">
        <v>42131.455439814818</v>
      </c>
      <c r="T638" s="10"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14">
        <v>100000</v>
      </c>
      <c r="E639" s="14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v>0</v>
      </c>
      <c r="P639" s="6">
        <v>0</v>
      </c>
      <c r="Q639" t="str">
        <v>technology</v>
      </c>
      <c r="R639" t="str">
        <v>web</v>
      </c>
      <c r="S639" s="10">
        <v>42762.962013888886</v>
      </c>
      <c r="T639" s="10"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 s="14">
        <v>200000</v>
      </c>
      <c r="E640" s="14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v>0</v>
      </c>
      <c r="P640" s="6">
        <v>3</v>
      </c>
      <c r="Q640" t="str">
        <v>technology</v>
      </c>
      <c r="R640" t="str">
        <v>web</v>
      </c>
      <c r="S640" s="10">
        <v>42759.593310185184</v>
      </c>
      <c r="T640" s="10"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14">
        <v>1000000</v>
      </c>
      <c r="E641" s="14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v>0</v>
      </c>
      <c r="P641" s="6">
        <v>1</v>
      </c>
      <c r="Q641" t="str">
        <v>technology</v>
      </c>
      <c r="R641" t="str">
        <v>web</v>
      </c>
      <c r="S641" s="10">
        <v>41865.583275462966</v>
      </c>
      <c r="T641" s="10"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14">
        <v>70</v>
      </c>
      <c r="E642" s="14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v>144</v>
      </c>
      <c r="P642" s="6">
        <v>50.5</v>
      </c>
      <c r="Q642" t="str">
        <v>technology</v>
      </c>
      <c r="R642" t="str">
        <v>wearables</v>
      </c>
      <c r="S642" s="10">
        <v>42683.420312500006</v>
      </c>
      <c r="T642" s="10"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14">
        <v>40000</v>
      </c>
      <c r="E643" s="14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v>119</v>
      </c>
      <c r="P643" s="6">
        <v>151.32</v>
      </c>
      <c r="Q643" t="str">
        <v>technology</v>
      </c>
      <c r="R643" t="str">
        <v>wearables</v>
      </c>
      <c r="S643" s="10">
        <v>42199.57</v>
      </c>
      <c r="T643" s="10"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14">
        <v>20000</v>
      </c>
      <c r="E644" s="1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v>1460</v>
      </c>
      <c r="P644" s="6">
        <v>134.36000000000001</v>
      </c>
      <c r="Q644" t="str">
        <v>technology</v>
      </c>
      <c r="R644" t="str">
        <v>wearables</v>
      </c>
      <c r="S644" s="10">
        <v>42199.651319444441</v>
      </c>
      <c r="T644" s="10"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14">
        <v>25000</v>
      </c>
      <c r="E645" s="14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v>106</v>
      </c>
      <c r="P645" s="6">
        <v>174.03</v>
      </c>
      <c r="Q645" t="str">
        <v>technology</v>
      </c>
      <c r="R645" t="str">
        <v>wearables</v>
      </c>
      <c r="S645" s="10">
        <v>42100.642071759255</v>
      </c>
      <c r="T645" s="10"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14">
        <v>25000</v>
      </c>
      <c r="E646" s="14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v>300</v>
      </c>
      <c r="P646" s="6">
        <v>73.489999999999995</v>
      </c>
      <c r="Q646" t="str">
        <v>technology</v>
      </c>
      <c r="R646" t="str">
        <v>wearables</v>
      </c>
      <c r="S646" s="10">
        <v>41898.665960648148</v>
      </c>
      <c r="T646" s="10"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14">
        <v>2000</v>
      </c>
      <c r="E647" s="14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v>279</v>
      </c>
      <c r="P647" s="6">
        <v>23.52</v>
      </c>
      <c r="Q647" t="str">
        <v>technology</v>
      </c>
      <c r="R647" t="str">
        <v>wearables</v>
      </c>
      <c r="S647" s="10">
        <v>42564.026319444441</v>
      </c>
      <c r="T647" s="10"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14">
        <v>800</v>
      </c>
      <c r="E648" s="14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v>132</v>
      </c>
      <c r="P648" s="6">
        <v>39.07</v>
      </c>
      <c r="Q648" t="str">
        <v>technology</v>
      </c>
      <c r="R648" t="str">
        <v>wearables</v>
      </c>
      <c r="S648" s="10">
        <v>41832.852627314816</v>
      </c>
      <c r="T648" s="10"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14">
        <v>2000</v>
      </c>
      <c r="E649" s="14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v>107</v>
      </c>
      <c r="P649" s="6">
        <v>125.94</v>
      </c>
      <c r="Q649" t="str">
        <v>technology</v>
      </c>
      <c r="R649" t="str">
        <v>wearables</v>
      </c>
      <c r="S649" s="10">
        <v>42416.767928240741</v>
      </c>
      <c r="T649" s="10"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14">
        <v>35000</v>
      </c>
      <c r="E650" s="14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v>127</v>
      </c>
      <c r="P650" s="6">
        <v>1644</v>
      </c>
      <c r="Q650" t="str">
        <v>technology</v>
      </c>
      <c r="R650" t="str">
        <v>wearables</v>
      </c>
      <c r="S650" s="10">
        <v>41891.693379629629</v>
      </c>
      <c r="T650" s="10"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14">
        <v>2500</v>
      </c>
      <c r="E651" s="14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v>140</v>
      </c>
      <c r="P651" s="6">
        <v>42.67</v>
      </c>
      <c r="Q651" t="str">
        <v>technology</v>
      </c>
      <c r="R651" t="str">
        <v>wearables</v>
      </c>
      <c r="S651" s="10">
        <v>41877.912187499998</v>
      </c>
      <c r="T651" s="10"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14">
        <v>1500</v>
      </c>
      <c r="E652" s="14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v>112</v>
      </c>
      <c r="P652" s="6">
        <v>35.130000000000003</v>
      </c>
      <c r="Q652" t="str">
        <v>technology</v>
      </c>
      <c r="R652" t="str">
        <v>wearables</v>
      </c>
      <c r="S652" s="10">
        <v>41932.036851851852</v>
      </c>
      <c r="T652" s="10"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14">
        <v>25000</v>
      </c>
      <c r="E653" s="14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v>101</v>
      </c>
      <c r="P653" s="6">
        <v>239.35</v>
      </c>
      <c r="Q653" t="str">
        <v>technology</v>
      </c>
      <c r="R653" t="str">
        <v>wearables</v>
      </c>
      <c r="S653" s="10">
        <v>41956.017488425925</v>
      </c>
      <c r="T653" s="10"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 s="14">
        <v>3000</v>
      </c>
      <c r="E654" s="1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v>100</v>
      </c>
      <c r="P654" s="6">
        <v>107.64</v>
      </c>
      <c r="Q654" t="str">
        <v>technology</v>
      </c>
      <c r="R654" t="str">
        <v>wearables</v>
      </c>
      <c r="S654" s="10">
        <v>42675.690393518518</v>
      </c>
      <c r="T654" s="10"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14">
        <v>75000</v>
      </c>
      <c r="E655" s="14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v>141</v>
      </c>
      <c r="P655" s="6">
        <v>95.83</v>
      </c>
      <c r="Q655" t="str">
        <v>technology</v>
      </c>
      <c r="R655" t="str">
        <v>wearables</v>
      </c>
      <c r="S655" s="10">
        <v>42199.618518518517</v>
      </c>
      <c r="T655" s="10"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14">
        <v>12000</v>
      </c>
      <c r="E656" s="14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v>267</v>
      </c>
      <c r="P656" s="6">
        <v>31.66</v>
      </c>
      <c r="Q656" t="str">
        <v>technology</v>
      </c>
      <c r="R656" t="str">
        <v>wearables</v>
      </c>
      <c r="S656" s="10">
        <v>42163.957326388889</v>
      </c>
      <c r="T656" s="10"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14">
        <v>8000</v>
      </c>
      <c r="E657" s="14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v>147</v>
      </c>
      <c r="P657" s="6">
        <v>42.89</v>
      </c>
      <c r="Q657" t="str">
        <v>technology</v>
      </c>
      <c r="R657" t="str">
        <v>wearables</v>
      </c>
      <c r="S657" s="10">
        <v>42045.957314814819</v>
      </c>
      <c r="T657" s="10"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14">
        <v>5000</v>
      </c>
      <c r="E658" s="14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v>214</v>
      </c>
      <c r="P658" s="6">
        <v>122.74</v>
      </c>
      <c r="Q658" t="str">
        <v>technology</v>
      </c>
      <c r="R658" t="str">
        <v>wearables</v>
      </c>
      <c r="S658" s="10">
        <v>42417.804618055554</v>
      </c>
      <c r="T658" s="10"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14">
        <v>15000</v>
      </c>
      <c r="E659" s="14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v>126</v>
      </c>
      <c r="P659" s="6">
        <v>190.45</v>
      </c>
      <c r="Q659" t="str">
        <v>technology</v>
      </c>
      <c r="R659" t="str">
        <v>wearables</v>
      </c>
      <c r="S659" s="10">
        <v>42331.84574074074</v>
      </c>
      <c r="T659" s="10"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14">
        <v>28888</v>
      </c>
      <c r="E660" s="14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v>104</v>
      </c>
      <c r="P660" s="6">
        <v>109.34</v>
      </c>
      <c r="Q660" t="str">
        <v>technology</v>
      </c>
      <c r="R660" t="str">
        <v>wearables</v>
      </c>
      <c r="S660" s="10">
        <v>42179.160752314812</v>
      </c>
      <c r="T660" s="10"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 s="14">
        <v>3000</v>
      </c>
      <c r="E661" s="14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v>101</v>
      </c>
      <c r="P661" s="6">
        <v>143.66999999999999</v>
      </c>
      <c r="Q661" t="str">
        <v>technology</v>
      </c>
      <c r="R661" t="str">
        <v>wearables</v>
      </c>
      <c r="S661" s="10">
        <v>42209.593692129631</v>
      </c>
      <c r="T661" s="10"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14">
        <v>50000</v>
      </c>
      <c r="E662" s="14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v>3</v>
      </c>
      <c r="P662" s="6">
        <v>84.94</v>
      </c>
      <c r="Q662" t="str">
        <v>technology</v>
      </c>
      <c r="R662" t="str">
        <v>wearables</v>
      </c>
      <c r="S662" s="10">
        <v>41922.741655092592</v>
      </c>
      <c r="T662" s="10"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14">
        <v>10000</v>
      </c>
      <c r="E663" s="14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v>1</v>
      </c>
      <c r="P663" s="6">
        <v>10.56</v>
      </c>
      <c r="Q663" t="str">
        <v>technology</v>
      </c>
      <c r="R663" t="str">
        <v>wearables</v>
      </c>
      <c r="S663" s="10">
        <v>42636.645358796297</v>
      </c>
      <c r="T663" s="10"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14">
        <v>39000</v>
      </c>
      <c r="E664" s="1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v>0</v>
      </c>
      <c r="P664" s="6">
        <v>39</v>
      </c>
      <c r="Q664" t="str">
        <v>technology</v>
      </c>
      <c r="R664" t="str">
        <v>wearables</v>
      </c>
      <c r="S664" s="10">
        <v>41990.438043981485</v>
      </c>
      <c r="T664" s="10"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14">
        <v>200000</v>
      </c>
      <c r="E665" s="14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v>0</v>
      </c>
      <c r="P665" s="6">
        <v>100</v>
      </c>
      <c r="Q665" t="str">
        <v>technology</v>
      </c>
      <c r="R665" t="str">
        <v>wearables</v>
      </c>
      <c r="S665" s="10">
        <v>42173.843240740738</v>
      </c>
      <c r="T665" s="10"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14">
        <v>12000</v>
      </c>
      <c r="E666" s="14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v>8</v>
      </c>
      <c r="P666" s="6">
        <v>31.17</v>
      </c>
      <c r="Q666" t="str">
        <v>technology</v>
      </c>
      <c r="R666" t="str">
        <v>wearables</v>
      </c>
      <c r="S666" s="10">
        <v>42077.666377314818</v>
      </c>
      <c r="T666" s="10"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14">
        <v>10000</v>
      </c>
      <c r="E667" s="14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v>19</v>
      </c>
      <c r="P667" s="6">
        <v>155.33000000000001</v>
      </c>
      <c r="Q667" t="str">
        <v>technology</v>
      </c>
      <c r="R667" t="str">
        <v>wearables</v>
      </c>
      <c r="S667" s="10">
        <v>42688.711354166662</v>
      </c>
      <c r="T667" s="10"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14">
        <v>200000</v>
      </c>
      <c r="E668" s="14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v>0</v>
      </c>
      <c r="P668" s="6">
        <v>2</v>
      </c>
      <c r="Q668" t="str">
        <v>technology</v>
      </c>
      <c r="R668" t="str">
        <v>wearables</v>
      </c>
      <c r="S668" s="10">
        <v>41838.832152777781</v>
      </c>
      <c r="T668" s="10"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14">
        <v>50000</v>
      </c>
      <c r="E669" s="14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v>10</v>
      </c>
      <c r="P669" s="6">
        <v>178.93</v>
      </c>
      <c r="Q669" t="str">
        <v>technology</v>
      </c>
      <c r="R669" t="str">
        <v>wearables</v>
      </c>
      <c r="S669" s="10">
        <v>42632.373414351852</v>
      </c>
      <c r="T669" s="10"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14">
        <v>15000</v>
      </c>
      <c r="E670" s="14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v>5</v>
      </c>
      <c r="P670" s="6">
        <v>27.36</v>
      </c>
      <c r="Q670" t="str">
        <v>technology</v>
      </c>
      <c r="R670" t="str">
        <v>wearables</v>
      </c>
      <c r="S670" s="10">
        <v>42090.831273148149</v>
      </c>
      <c r="T670" s="10"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14">
        <v>200000</v>
      </c>
      <c r="E671" s="14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v>22</v>
      </c>
      <c r="P671" s="6">
        <v>1536.25</v>
      </c>
      <c r="Q671" t="str">
        <v>technology</v>
      </c>
      <c r="R671" t="str">
        <v>wearables</v>
      </c>
      <c r="S671" s="10">
        <v>42527.625671296293</v>
      </c>
      <c r="T671" s="10"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14">
        <v>90000</v>
      </c>
      <c r="E672" s="14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v>29</v>
      </c>
      <c r="P672" s="6">
        <v>85</v>
      </c>
      <c r="Q672" t="str">
        <v>technology</v>
      </c>
      <c r="R672" t="str">
        <v>wearables</v>
      </c>
      <c r="S672" s="10">
        <v>42506.709722222222</v>
      </c>
      <c r="T672" s="10"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14">
        <v>30000</v>
      </c>
      <c r="E673" s="14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v>39</v>
      </c>
      <c r="P673" s="6">
        <v>788.53</v>
      </c>
      <c r="Q673" t="str">
        <v>technology</v>
      </c>
      <c r="R673" t="str">
        <v>wearables</v>
      </c>
      <c r="S673" s="10">
        <v>41984.692731481482</v>
      </c>
      <c r="T673" s="10"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14">
        <v>50000</v>
      </c>
      <c r="E674" s="1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v>22</v>
      </c>
      <c r="P674" s="6">
        <v>50.3</v>
      </c>
      <c r="Q674" t="str">
        <v>technology</v>
      </c>
      <c r="R674" t="str">
        <v>wearables</v>
      </c>
      <c r="S674" s="10">
        <v>41974.219490740739</v>
      </c>
      <c r="T674" s="10"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14">
        <v>100000</v>
      </c>
      <c r="E675" s="14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v>0</v>
      </c>
      <c r="P675" s="6">
        <v>68.33</v>
      </c>
      <c r="Q675" t="str">
        <v>technology</v>
      </c>
      <c r="R675" t="str">
        <v>wearables</v>
      </c>
      <c r="S675" s="10">
        <v>41838.840474537035</v>
      </c>
      <c r="T675" s="10"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14">
        <v>50000</v>
      </c>
      <c r="E676" s="14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v>0</v>
      </c>
      <c r="P676" s="6">
        <v>7.5</v>
      </c>
      <c r="Q676" t="str">
        <v>technology</v>
      </c>
      <c r="R676" t="str">
        <v>wearables</v>
      </c>
      <c r="S676" s="10">
        <v>41803.116053240738</v>
      </c>
      <c r="T676" s="10"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14">
        <v>6000</v>
      </c>
      <c r="E677" s="14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v>15</v>
      </c>
      <c r="P677" s="6">
        <v>34.270000000000003</v>
      </c>
      <c r="Q677" t="str">
        <v>technology</v>
      </c>
      <c r="R677" t="str">
        <v>wearables</v>
      </c>
      <c r="S677" s="10">
        <v>41975.930601851855</v>
      </c>
      <c r="T677" s="10"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14">
        <v>100000</v>
      </c>
      <c r="E678" s="14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v>1</v>
      </c>
      <c r="P678" s="6">
        <v>61.29</v>
      </c>
      <c r="Q678" t="str">
        <v>technology</v>
      </c>
      <c r="R678" t="str">
        <v>wearables</v>
      </c>
      <c r="S678" s="10">
        <v>42012.768298611118</v>
      </c>
      <c r="T678" s="10"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14">
        <v>50000</v>
      </c>
      <c r="E679" s="14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v>26</v>
      </c>
      <c r="P679" s="6">
        <v>133.25</v>
      </c>
      <c r="Q679" t="str">
        <v>technology</v>
      </c>
      <c r="R679" t="str">
        <v>wearables</v>
      </c>
      <c r="S679" s="10">
        <v>42504.403877314813</v>
      </c>
      <c r="T679" s="10"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14">
        <v>29000</v>
      </c>
      <c r="E680" s="14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v>4</v>
      </c>
      <c r="P680" s="6">
        <v>65.180000000000007</v>
      </c>
      <c r="Q680" t="str">
        <v>technology</v>
      </c>
      <c r="R680" t="str">
        <v>wearables</v>
      </c>
      <c r="S680" s="10">
        <v>42481.376597222217</v>
      </c>
      <c r="T680" s="10"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14">
        <v>57000</v>
      </c>
      <c r="E681" s="14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v>15</v>
      </c>
      <c r="P681" s="6">
        <v>93.9</v>
      </c>
      <c r="Q681" t="str">
        <v>technology</v>
      </c>
      <c r="R681" t="str">
        <v>wearables</v>
      </c>
      <c r="S681" s="10">
        <v>42556.695706018523</v>
      </c>
      <c r="T681" s="10"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14">
        <v>75000</v>
      </c>
      <c r="E682" s="14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v>26</v>
      </c>
      <c r="P682" s="6">
        <v>150.65</v>
      </c>
      <c r="Q682" t="str">
        <v>technology</v>
      </c>
      <c r="R682" t="str">
        <v>wearables</v>
      </c>
      <c r="S682" s="10">
        <v>41864.501516203702</v>
      </c>
      <c r="T682" s="10"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14">
        <v>2500</v>
      </c>
      <c r="E683" s="14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v>0</v>
      </c>
      <c r="P683" s="6">
        <v>1</v>
      </c>
      <c r="Q683" t="str">
        <v>technology</v>
      </c>
      <c r="R683" t="str">
        <v>wearables</v>
      </c>
      <c r="S683" s="10">
        <v>42639.805601851855</v>
      </c>
      <c r="T683" s="10"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14">
        <v>50000</v>
      </c>
      <c r="E684" s="1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v>0</v>
      </c>
      <c r="P684" s="6">
        <v>13.25</v>
      </c>
      <c r="Q684" t="str">
        <v>technology</v>
      </c>
      <c r="R684" t="str">
        <v>wearables</v>
      </c>
      <c r="S684" s="10">
        <v>42778.765300925923</v>
      </c>
      <c r="T684" s="10"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14">
        <v>35000</v>
      </c>
      <c r="E685" s="14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v>1</v>
      </c>
      <c r="P685" s="6">
        <v>99.33</v>
      </c>
      <c r="Q685" t="str">
        <v>technology</v>
      </c>
      <c r="R685" t="str">
        <v>wearables</v>
      </c>
      <c r="S685" s="10">
        <v>42634.900046296301</v>
      </c>
      <c r="T685" s="10"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14">
        <v>320000</v>
      </c>
      <c r="E686" s="14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v>7</v>
      </c>
      <c r="P686" s="6">
        <v>177.39</v>
      </c>
      <c r="Q686" t="str">
        <v>technology</v>
      </c>
      <c r="R686" t="str">
        <v>wearables</v>
      </c>
      <c r="S686" s="10">
        <v>41809.473275462966</v>
      </c>
      <c r="T686" s="10"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14">
        <v>2000</v>
      </c>
      <c r="E687" s="14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v>28</v>
      </c>
      <c r="P687" s="6">
        <v>55.3</v>
      </c>
      <c r="Q687" t="str">
        <v>technology</v>
      </c>
      <c r="R687" t="str">
        <v>wearables</v>
      </c>
      <c r="S687" s="10">
        <v>41971.866574074069</v>
      </c>
      <c r="T687" s="10"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14">
        <v>500000</v>
      </c>
      <c r="E688" s="14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v>0</v>
      </c>
      <c r="P688" s="6">
        <v>0</v>
      </c>
      <c r="Q688" t="str">
        <v>technology</v>
      </c>
      <c r="R688" t="str">
        <v>wearables</v>
      </c>
      <c r="S688" s="10">
        <v>42189.673263888893</v>
      </c>
      <c r="T688" s="10"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14">
        <v>100000</v>
      </c>
      <c r="E689" s="14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v>4</v>
      </c>
      <c r="P689" s="6">
        <v>591.66999999999996</v>
      </c>
      <c r="Q689" t="str">
        <v>technology</v>
      </c>
      <c r="R689" t="str">
        <v>wearables</v>
      </c>
      <c r="S689" s="10">
        <v>42711.750613425931</v>
      </c>
      <c r="T689" s="10"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14">
        <v>20000</v>
      </c>
      <c r="E690" s="14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v>73</v>
      </c>
      <c r="P690" s="6">
        <v>405.5</v>
      </c>
      <c r="Q690" t="str">
        <v>technology</v>
      </c>
      <c r="R690" t="str">
        <v>wearables</v>
      </c>
      <c r="S690" s="10">
        <v>42262.104780092588</v>
      </c>
      <c r="T690" s="10"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14">
        <v>200000</v>
      </c>
      <c r="E691" s="14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v>58</v>
      </c>
      <c r="P691" s="6">
        <v>343.15</v>
      </c>
      <c r="Q691" t="str">
        <v>technology</v>
      </c>
      <c r="R691" t="str">
        <v>wearables</v>
      </c>
      <c r="S691" s="10">
        <v>42675.66778935185</v>
      </c>
      <c r="T691" s="10"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14">
        <v>20000</v>
      </c>
      <c r="E692" s="14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v>12</v>
      </c>
      <c r="P692" s="6">
        <v>72.59</v>
      </c>
      <c r="Q692" t="str">
        <v>technology</v>
      </c>
      <c r="R692" t="str">
        <v>wearables</v>
      </c>
      <c r="S692" s="10">
        <v>42579.634733796294</v>
      </c>
      <c r="T692" s="10"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14">
        <v>50000</v>
      </c>
      <c r="E693" s="14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v>1</v>
      </c>
      <c r="P693" s="6">
        <v>26</v>
      </c>
      <c r="Q693" t="str">
        <v>technology</v>
      </c>
      <c r="R693" t="str">
        <v>wearables</v>
      </c>
      <c r="S693" s="10">
        <v>42158.028310185182</v>
      </c>
      <c r="T693" s="10"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14">
        <v>20000</v>
      </c>
      <c r="E694" s="1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v>7</v>
      </c>
      <c r="P694" s="6">
        <v>6.5</v>
      </c>
      <c r="Q694" t="str">
        <v>technology</v>
      </c>
      <c r="R694" t="str">
        <v>wearables</v>
      </c>
      <c r="S694" s="10">
        <v>42696.37572916667</v>
      </c>
      <c r="T694" s="10"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14">
        <v>100000</v>
      </c>
      <c r="E695" s="14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v>35</v>
      </c>
      <c r="P695" s="6">
        <v>119.39</v>
      </c>
      <c r="Q695" t="str">
        <v>technology</v>
      </c>
      <c r="R695" t="str">
        <v>wearables</v>
      </c>
      <c r="S695" s="10">
        <v>42094.808182870373</v>
      </c>
      <c r="T695" s="10"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14">
        <v>150000</v>
      </c>
      <c r="E696" s="14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v>0</v>
      </c>
      <c r="P696" s="6">
        <v>84.29</v>
      </c>
      <c r="Q696" t="str">
        <v>technology</v>
      </c>
      <c r="R696" t="str">
        <v>wearables</v>
      </c>
      <c r="S696" s="10">
        <v>42737.663877314815</v>
      </c>
      <c r="T696" s="10"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14">
        <v>60000</v>
      </c>
      <c r="E697" s="14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v>1</v>
      </c>
      <c r="P697" s="6">
        <v>90.86</v>
      </c>
      <c r="Q697" t="str">
        <v>technology</v>
      </c>
      <c r="R697" t="str">
        <v>wearables</v>
      </c>
      <c r="S697" s="10">
        <v>41913.521064814813</v>
      </c>
      <c r="T697" s="10"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14">
        <v>175000</v>
      </c>
      <c r="E698" s="14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v>0</v>
      </c>
      <c r="P698" s="6">
        <v>1</v>
      </c>
      <c r="Q698" t="str">
        <v>technology</v>
      </c>
      <c r="R698" t="str">
        <v>wearables</v>
      </c>
      <c r="S698" s="10">
        <v>41815.927106481482</v>
      </c>
      <c r="T698" s="10"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14">
        <v>5000</v>
      </c>
      <c r="E699" s="14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v>46</v>
      </c>
      <c r="P699" s="6">
        <v>20.34</v>
      </c>
      <c r="Q699" t="str">
        <v>technology</v>
      </c>
      <c r="R699" t="str">
        <v>wearables</v>
      </c>
      <c r="S699" s="10">
        <v>42388.523020833338</v>
      </c>
      <c r="T699" s="10"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14">
        <v>100000</v>
      </c>
      <c r="E700" s="14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v>15</v>
      </c>
      <c r="P700" s="6">
        <v>530.69000000000005</v>
      </c>
      <c r="Q700" t="str">
        <v>technology</v>
      </c>
      <c r="R700" t="str">
        <v>wearables</v>
      </c>
      <c r="S700" s="10">
        <v>41866.931076388886</v>
      </c>
      <c r="T700" s="10"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14">
        <v>130000</v>
      </c>
      <c r="E701" s="14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v>82</v>
      </c>
      <c r="P701" s="6">
        <v>120.39</v>
      </c>
      <c r="Q701" t="str">
        <v>technology</v>
      </c>
      <c r="R701" t="str">
        <v>wearables</v>
      </c>
      <c r="S701" s="10">
        <v>41563.485509259262</v>
      </c>
      <c r="T701" s="10"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14">
        <v>15000</v>
      </c>
      <c r="E702" s="14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v>3</v>
      </c>
      <c r="P702" s="6">
        <v>13</v>
      </c>
      <c r="Q702" t="str">
        <v>technology</v>
      </c>
      <c r="R702" t="str">
        <v>wearables</v>
      </c>
      <c r="S702" s="10">
        <v>42715.688437500001</v>
      </c>
      <c r="T702" s="10"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14">
        <v>23000</v>
      </c>
      <c r="E703" s="14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v>27</v>
      </c>
      <c r="P703" s="6">
        <v>291.33</v>
      </c>
      <c r="Q703" t="str">
        <v>technology</v>
      </c>
      <c r="R703" t="str">
        <v>wearables</v>
      </c>
      <c r="S703" s="10">
        <v>41813.662962962961</v>
      </c>
      <c r="T703" s="10"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14">
        <v>15000</v>
      </c>
      <c r="E704" s="1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v>31</v>
      </c>
      <c r="P704" s="6">
        <v>124.92</v>
      </c>
      <c r="Q704" t="str">
        <v>technology</v>
      </c>
      <c r="R704" t="str">
        <v>wearables</v>
      </c>
      <c r="S704" s="10">
        <v>42668.726701388892</v>
      </c>
      <c r="T704" s="10"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14">
        <v>15000</v>
      </c>
      <c r="E705" s="14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v>6</v>
      </c>
      <c r="P705" s="6">
        <v>119.57</v>
      </c>
      <c r="Q705" t="str">
        <v>technology</v>
      </c>
      <c r="R705" t="str">
        <v>wearables</v>
      </c>
      <c r="S705" s="10">
        <v>42711.950798611113</v>
      </c>
      <c r="T705" s="10"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14">
        <v>55000</v>
      </c>
      <c r="E706" s="14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v>1</v>
      </c>
      <c r="P706" s="6">
        <v>120.25</v>
      </c>
      <c r="Q706" t="str">
        <v>technology</v>
      </c>
      <c r="R706" t="str">
        <v>wearables</v>
      </c>
      <c r="S706" s="10">
        <v>42726.192916666667</v>
      </c>
      <c r="T706" s="10"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14">
        <v>100000</v>
      </c>
      <c r="E707" s="14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v>1</v>
      </c>
      <c r="P707" s="6">
        <v>195.4</v>
      </c>
      <c r="Q707" t="str">
        <v>technology</v>
      </c>
      <c r="R707" t="str">
        <v>wearables</v>
      </c>
      <c r="S707" s="10">
        <v>42726.491643518515</v>
      </c>
      <c r="T707" s="10"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14">
        <v>100000</v>
      </c>
      <c r="E708" s="14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v>0</v>
      </c>
      <c r="P708" s="6">
        <v>0</v>
      </c>
      <c r="Q708" t="str">
        <v>technology</v>
      </c>
      <c r="R708" t="str">
        <v>wearables</v>
      </c>
      <c r="S708" s="10">
        <v>42676.995173611111</v>
      </c>
      <c r="T708" s="10"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14">
        <v>68000</v>
      </c>
      <c r="E709" s="14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v>79</v>
      </c>
      <c r="P709" s="6">
        <v>117.7</v>
      </c>
      <c r="Q709" t="str">
        <v>technology</v>
      </c>
      <c r="R709" t="str">
        <v>wearables</v>
      </c>
      <c r="S709" s="10">
        <v>42696.663506944446</v>
      </c>
      <c r="T709" s="10"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14">
        <v>40000</v>
      </c>
      <c r="E710" s="14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v>22</v>
      </c>
      <c r="P710" s="6">
        <v>23.95</v>
      </c>
      <c r="Q710" t="str">
        <v>technology</v>
      </c>
      <c r="R710" t="str">
        <v>wearables</v>
      </c>
      <c r="S710" s="10">
        <v>41835.581018518518</v>
      </c>
      <c r="T710" s="10"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14">
        <v>15000</v>
      </c>
      <c r="E711" s="14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v>0</v>
      </c>
      <c r="P711" s="6">
        <v>30.5</v>
      </c>
      <c r="Q711" t="str">
        <v>technology</v>
      </c>
      <c r="R711" t="str">
        <v>wearables</v>
      </c>
      <c r="S711" s="10">
        <v>41948.041192129633</v>
      </c>
      <c r="T711" s="10"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14">
        <v>1200</v>
      </c>
      <c r="E712" s="14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v>0</v>
      </c>
      <c r="P712" s="6">
        <v>0</v>
      </c>
      <c r="Q712" t="str">
        <v>technology</v>
      </c>
      <c r="R712" t="str">
        <v>wearables</v>
      </c>
      <c r="S712" s="10">
        <v>41837.984976851854</v>
      </c>
      <c r="T712" s="10"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14">
        <v>100000</v>
      </c>
      <c r="E713" s="14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v>34</v>
      </c>
      <c r="P713" s="6">
        <v>99.97</v>
      </c>
      <c r="Q713" t="str">
        <v>technology</v>
      </c>
      <c r="R713" t="str">
        <v>wearables</v>
      </c>
      <c r="S713" s="10">
        <v>42678.459120370375</v>
      </c>
      <c r="T713" s="10"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14">
        <v>48500</v>
      </c>
      <c r="E714" s="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v>0</v>
      </c>
      <c r="P714" s="6">
        <v>26.25</v>
      </c>
      <c r="Q714" t="str">
        <v>technology</v>
      </c>
      <c r="R714" t="str">
        <v>wearables</v>
      </c>
      <c r="S714" s="10">
        <v>42384.680925925932</v>
      </c>
      <c r="T714" s="10"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14">
        <v>25000</v>
      </c>
      <c r="E715" s="14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v>1</v>
      </c>
      <c r="P715" s="6">
        <v>199</v>
      </c>
      <c r="Q715" t="str">
        <v>technology</v>
      </c>
      <c r="R715" t="str">
        <v>wearables</v>
      </c>
      <c r="S715" s="10">
        <v>42496.529305555552</v>
      </c>
      <c r="T715" s="10"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14">
        <v>15000</v>
      </c>
      <c r="E716" s="14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v>15</v>
      </c>
      <c r="P716" s="6">
        <v>80.319999999999993</v>
      </c>
      <c r="Q716" t="str">
        <v>technology</v>
      </c>
      <c r="R716" t="str">
        <v>wearables</v>
      </c>
      <c r="S716" s="10">
        <v>42734.787986111114</v>
      </c>
      <c r="T716" s="10"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14">
        <v>27500</v>
      </c>
      <c r="E717" s="14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v>5</v>
      </c>
      <c r="P717" s="6">
        <v>115.75</v>
      </c>
      <c r="Q717" t="str">
        <v>technology</v>
      </c>
      <c r="R717" t="str">
        <v>wearables</v>
      </c>
      <c r="S717" s="10">
        <v>42273.090740740736</v>
      </c>
      <c r="T717" s="10"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14">
        <v>7000</v>
      </c>
      <c r="E718" s="14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v>10</v>
      </c>
      <c r="P718" s="6">
        <v>44.69</v>
      </c>
      <c r="Q718" t="str">
        <v>technology</v>
      </c>
      <c r="R718" t="str">
        <v>wearables</v>
      </c>
      <c r="S718" s="10">
        <v>41940.658645833333</v>
      </c>
      <c r="T718" s="10"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 s="14">
        <v>100000</v>
      </c>
      <c r="E719" s="14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v>0</v>
      </c>
      <c r="P719" s="6">
        <v>76.25</v>
      </c>
      <c r="Q719" t="str">
        <v>technology</v>
      </c>
      <c r="R719" t="str">
        <v>wearables</v>
      </c>
      <c r="S719" s="10">
        <v>41857.854189814818</v>
      </c>
      <c r="T719" s="10"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14">
        <v>12000</v>
      </c>
      <c r="E720" s="14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v>1</v>
      </c>
      <c r="P720" s="6">
        <v>22.5</v>
      </c>
      <c r="Q720" t="str">
        <v>technology</v>
      </c>
      <c r="R720" t="str">
        <v>wearables</v>
      </c>
      <c r="S720" s="10">
        <v>42752.845451388886</v>
      </c>
      <c r="T720" s="10"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14">
        <v>15000</v>
      </c>
      <c r="E721" s="14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v>1</v>
      </c>
      <c r="P721" s="6">
        <v>19.399999999999999</v>
      </c>
      <c r="Q721" t="str">
        <v>technology</v>
      </c>
      <c r="R721" t="str">
        <v>wearables</v>
      </c>
      <c r="S721" s="10">
        <v>42409.040231481486</v>
      </c>
      <c r="T721" s="10"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14">
        <v>1900</v>
      </c>
      <c r="E722" s="14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v>144</v>
      </c>
      <c r="P722" s="6">
        <v>66.709999999999994</v>
      </c>
      <c r="Q722" t="str">
        <v>publishing</v>
      </c>
      <c r="R722" t="str">
        <v>nonfiction</v>
      </c>
      <c r="S722" s="10">
        <v>40909.649201388893</v>
      </c>
      <c r="T722" s="10"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14">
        <v>8200</v>
      </c>
      <c r="E723" s="14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v>122</v>
      </c>
      <c r="P723" s="6">
        <v>84.14</v>
      </c>
      <c r="Q723" t="str">
        <v>publishing</v>
      </c>
      <c r="R723" t="str">
        <v>nonfiction</v>
      </c>
      <c r="S723" s="10">
        <v>41807.571840277778</v>
      </c>
      <c r="T723" s="10"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14">
        <v>25000</v>
      </c>
      <c r="E724" s="1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v>132</v>
      </c>
      <c r="P724" s="6">
        <v>215.73</v>
      </c>
      <c r="Q724" t="str">
        <v>publishing</v>
      </c>
      <c r="R724" t="str">
        <v>nonfiction</v>
      </c>
      <c r="S724" s="10">
        <v>40977.805300925924</v>
      </c>
      <c r="T724" s="10"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14">
        <v>5000</v>
      </c>
      <c r="E725" s="14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v>109</v>
      </c>
      <c r="P725" s="6">
        <v>54.69</v>
      </c>
      <c r="Q725" t="str">
        <v>publishing</v>
      </c>
      <c r="R725" t="str">
        <v>nonfiction</v>
      </c>
      <c r="S725" s="10">
        <v>42184.816539351858</v>
      </c>
      <c r="T725" s="10"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14">
        <v>7000</v>
      </c>
      <c r="E726" s="14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v>105</v>
      </c>
      <c r="P726" s="6">
        <v>51.63</v>
      </c>
      <c r="Q726" t="str">
        <v>publishing</v>
      </c>
      <c r="R726" t="str">
        <v>nonfiction</v>
      </c>
      <c r="S726" s="10">
        <v>40694.638460648144</v>
      </c>
      <c r="T726" s="10"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14">
        <v>20000</v>
      </c>
      <c r="E727" s="14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v>100</v>
      </c>
      <c r="P727" s="6">
        <v>143.36000000000001</v>
      </c>
      <c r="Q727" t="str">
        <v>publishing</v>
      </c>
      <c r="R727" t="str">
        <v>nonfiction</v>
      </c>
      <c r="S727" s="10">
        <v>42321.626296296294</v>
      </c>
      <c r="T727" s="10"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14">
        <v>2500</v>
      </c>
      <c r="E728" s="14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v>101</v>
      </c>
      <c r="P728" s="6">
        <v>72.430000000000007</v>
      </c>
      <c r="Q728" t="str">
        <v>publishing</v>
      </c>
      <c r="R728" t="str">
        <v>nonfiction</v>
      </c>
      <c r="S728" s="10">
        <v>41346.042673611111</v>
      </c>
      <c r="T728" s="10"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14">
        <v>3500</v>
      </c>
      <c r="E729" s="14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v>156</v>
      </c>
      <c r="P729" s="6">
        <v>36.53</v>
      </c>
      <c r="Q729" t="str">
        <v>publishing</v>
      </c>
      <c r="R729" t="str">
        <v>nonfiction</v>
      </c>
      <c r="S729" s="10">
        <v>41247.020243055551</v>
      </c>
      <c r="T729" s="10"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14">
        <v>7500</v>
      </c>
      <c r="E730" s="14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v>106</v>
      </c>
      <c r="P730" s="6">
        <v>60.9</v>
      </c>
      <c r="Q730" t="str">
        <v>publishing</v>
      </c>
      <c r="R730" t="str">
        <v>nonfiction</v>
      </c>
      <c r="S730" s="10">
        <v>40731.837465277778</v>
      </c>
      <c r="T730" s="10"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14">
        <v>4000</v>
      </c>
      <c r="E731" s="14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v>131</v>
      </c>
      <c r="P731" s="6">
        <v>43.55</v>
      </c>
      <c r="Q731" t="str">
        <v>publishing</v>
      </c>
      <c r="R731" t="str">
        <v>nonfiction</v>
      </c>
      <c r="S731" s="10">
        <v>41111.185891203706</v>
      </c>
      <c r="T731" s="10"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14">
        <v>20000</v>
      </c>
      <c r="E732" s="14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v>132</v>
      </c>
      <c r="P732" s="6">
        <v>99.77</v>
      </c>
      <c r="Q732" t="str">
        <v>publishing</v>
      </c>
      <c r="R732" t="str">
        <v>nonfiction</v>
      </c>
      <c r="S732" s="10">
        <v>40854.745266203703</v>
      </c>
      <c r="T732" s="10"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14">
        <v>5000</v>
      </c>
      <c r="E733" s="14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v>126</v>
      </c>
      <c r="P733" s="6">
        <v>88.73</v>
      </c>
      <c r="Q733" t="str">
        <v>publishing</v>
      </c>
      <c r="R733" t="str">
        <v>nonfiction</v>
      </c>
      <c r="S733" s="10">
        <v>40879.795682870368</v>
      </c>
      <c r="T733" s="10"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14">
        <v>40</v>
      </c>
      <c r="E734" s="1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v>160</v>
      </c>
      <c r="P734" s="6">
        <v>4.92</v>
      </c>
      <c r="Q734" t="str">
        <v>publishing</v>
      </c>
      <c r="R734" t="str">
        <v>nonfiction</v>
      </c>
      <c r="S734" s="10">
        <v>41486.424317129626</v>
      </c>
      <c r="T734" s="10"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14">
        <v>2500</v>
      </c>
      <c r="E735" s="14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v>120</v>
      </c>
      <c r="P735" s="6">
        <v>17.82</v>
      </c>
      <c r="Q735" t="str">
        <v>publishing</v>
      </c>
      <c r="R735" t="str">
        <v>nonfiction</v>
      </c>
      <c r="S735" s="10">
        <v>41598.420046296298</v>
      </c>
      <c r="T735" s="10"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14">
        <v>8500</v>
      </c>
      <c r="E736" s="14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v>126</v>
      </c>
      <c r="P736" s="6">
        <v>187.19</v>
      </c>
      <c r="Q736" t="str">
        <v>publishing</v>
      </c>
      <c r="R736" t="str">
        <v>nonfiction</v>
      </c>
      <c r="S736" s="10">
        <v>42102.164583333331</v>
      </c>
      <c r="T736" s="10"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14">
        <v>47000</v>
      </c>
      <c r="E737" s="14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v>114</v>
      </c>
      <c r="P737" s="6">
        <v>234.81</v>
      </c>
      <c r="Q737" t="str">
        <v>publishing</v>
      </c>
      <c r="R737" t="str">
        <v>nonfiction</v>
      </c>
      <c r="S737" s="10">
        <v>41946.029467592591</v>
      </c>
      <c r="T737" s="10"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14">
        <v>3600</v>
      </c>
      <c r="E738" s="14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v>315</v>
      </c>
      <c r="P738" s="6">
        <v>105.05</v>
      </c>
      <c r="Q738" t="str">
        <v>publishing</v>
      </c>
      <c r="R738" t="str">
        <v>nonfiction</v>
      </c>
      <c r="S738" s="10">
        <v>41579.734259259261</v>
      </c>
      <c r="T738" s="10"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14">
        <v>5000</v>
      </c>
      <c r="E739" s="14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v>122</v>
      </c>
      <c r="P739" s="6">
        <v>56.67</v>
      </c>
      <c r="Q739" t="str">
        <v>publishing</v>
      </c>
      <c r="R739" t="str">
        <v>nonfiction</v>
      </c>
      <c r="S739" s="10">
        <v>41667.275312500002</v>
      </c>
      <c r="T739" s="10"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14">
        <v>1500</v>
      </c>
      <c r="E740" s="14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v>107</v>
      </c>
      <c r="P740" s="6">
        <v>39.049999999999997</v>
      </c>
      <c r="Q740" t="str">
        <v>publishing</v>
      </c>
      <c r="R740" t="str">
        <v>nonfiction</v>
      </c>
      <c r="S740" s="10">
        <v>41943.604097222218</v>
      </c>
      <c r="T740" s="10"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14">
        <v>6000</v>
      </c>
      <c r="E741" s="14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v>158</v>
      </c>
      <c r="P741" s="6">
        <v>68.349999999999994</v>
      </c>
      <c r="Q741" t="str">
        <v>publishing</v>
      </c>
      <c r="R741" t="str">
        <v>nonfiction</v>
      </c>
      <c r="S741" s="10">
        <v>41829.502650462964</v>
      </c>
      <c r="T741" s="10"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14">
        <v>3000</v>
      </c>
      <c r="E742" s="14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v>107</v>
      </c>
      <c r="P742" s="6">
        <v>169.58</v>
      </c>
      <c r="Q742" t="str">
        <v>publishing</v>
      </c>
      <c r="R742" t="str">
        <v>nonfiction</v>
      </c>
      <c r="S742" s="10">
        <v>42162.146782407406</v>
      </c>
      <c r="T742" s="10"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14">
        <v>13000</v>
      </c>
      <c r="E743" s="14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v>102</v>
      </c>
      <c r="P743" s="6">
        <v>141.41999999999999</v>
      </c>
      <c r="Q743" t="str">
        <v>publishing</v>
      </c>
      <c r="R743" t="str">
        <v>nonfiction</v>
      </c>
      <c r="S743" s="10">
        <v>41401.648217592592</v>
      </c>
      <c r="T743" s="10"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 s="14">
        <v>1400</v>
      </c>
      <c r="E744" s="1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v>111</v>
      </c>
      <c r="P744" s="6">
        <v>67.39</v>
      </c>
      <c r="Q744" t="str">
        <v>publishing</v>
      </c>
      <c r="R744" t="str">
        <v>nonfiction</v>
      </c>
      <c r="S744" s="10">
        <v>41689.917962962965</v>
      </c>
      <c r="T744" s="10"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14">
        <v>550</v>
      </c>
      <c r="E745" s="14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v>148</v>
      </c>
      <c r="P745" s="6">
        <v>54.27</v>
      </c>
      <c r="Q745" t="str">
        <v>publishing</v>
      </c>
      <c r="R745" t="str">
        <v>nonfiction</v>
      </c>
      <c r="S745" s="10">
        <v>40990.709317129629</v>
      </c>
      <c r="T745" s="10"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14">
        <v>5000</v>
      </c>
      <c r="E746" s="14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v>102</v>
      </c>
      <c r="P746" s="6">
        <v>82.52</v>
      </c>
      <c r="Q746" t="str">
        <v>publishing</v>
      </c>
      <c r="R746" t="str">
        <v>nonfiction</v>
      </c>
      <c r="S746" s="10">
        <v>41226.95721064815</v>
      </c>
      <c r="T746" s="10"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14">
        <v>2220</v>
      </c>
      <c r="E747" s="14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v>179</v>
      </c>
      <c r="P747" s="6">
        <v>53.73</v>
      </c>
      <c r="Q747" t="str">
        <v>publishing</v>
      </c>
      <c r="R747" t="str">
        <v>nonfiction</v>
      </c>
      <c r="S747" s="10">
        <v>41367.572280092594</v>
      </c>
      <c r="T747" s="10"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 s="14">
        <v>2987</v>
      </c>
      <c r="E748" s="14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v>111</v>
      </c>
      <c r="P748" s="6">
        <v>34.21</v>
      </c>
      <c r="Q748" t="str">
        <v>publishing</v>
      </c>
      <c r="R748" t="str">
        <v>nonfiction</v>
      </c>
      <c r="S748" s="10">
        <v>41157.042928240742</v>
      </c>
      <c r="T748" s="10"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14">
        <v>7000</v>
      </c>
      <c r="E749" s="14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v>100</v>
      </c>
      <c r="P749" s="6">
        <v>127.33</v>
      </c>
      <c r="Q749" t="str">
        <v>publishing</v>
      </c>
      <c r="R749" t="str">
        <v>nonfiction</v>
      </c>
      <c r="S749" s="10">
        <v>41988.548831018517</v>
      </c>
      <c r="T749" s="10"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14">
        <v>2000</v>
      </c>
      <c r="E750" s="14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v>100</v>
      </c>
      <c r="P750" s="6">
        <v>45.57</v>
      </c>
      <c r="Q750" t="str">
        <v>publishing</v>
      </c>
      <c r="R750" t="str">
        <v>nonfiction</v>
      </c>
      <c r="S750" s="10">
        <v>41831.846828703703</v>
      </c>
      <c r="T750" s="10"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14">
        <v>10000</v>
      </c>
      <c r="E751" s="14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v>106</v>
      </c>
      <c r="P751" s="6">
        <v>95.96</v>
      </c>
      <c r="Q751" t="str">
        <v>publishing</v>
      </c>
      <c r="R751" t="str">
        <v>nonfiction</v>
      </c>
      <c r="S751" s="10">
        <v>42733.94131944445</v>
      </c>
      <c r="T751" s="10"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14">
        <v>4444</v>
      </c>
      <c r="E752" s="14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v>103</v>
      </c>
      <c r="P752" s="6">
        <v>77.27</v>
      </c>
      <c r="Q752" t="str">
        <v>publishing</v>
      </c>
      <c r="R752" t="str">
        <v>nonfiction</v>
      </c>
      <c r="S752" s="10">
        <v>41299.878148148149</v>
      </c>
      <c r="T752" s="10"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14">
        <v>3000</v>
      </c>
      <c r="E753" s="14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v>119</v>
      </c>
      <c r="P753" s="6">
        <v>57.34</v>
      </c>
      <c r="Q753" t="str">
        <v>publishing</v>
      </c>
      <c r="R753" t="str">
        <v>nonfiction</v>
      </c>
      <c r="S753" s="10">
        <v>40713.630497685182</v>
      </c>
      <c r="T753" s="10"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14">
        <v>5000</v>
      </c>
      <c r="E754" s="1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v>112</v>
      </c>
      <c r="P754" s="6">
        <v>53.19</v>
      </c>
      <c r="Q754" t="str">
        <v>publishing</v>
      </c>
      <c r="R754" t="str">
        <v>nonfiction</v>
      </c>
      <c r="S754" s="10">
        <v>42639.421493055561</v>
      </c>
      <c r="T754" s="10"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14">
        <v>10000</v>
      </c>
      <c r="E755" s="14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v>128</v>
      </c>
      <c r="P755" s="6">
        <v>492.31</v>
      </c>
      <c r="Q755" t="str">
        <v>publishing</v>
      </c>
      <c r="R755" t="str">
        <v>nonfiction</v>
      </c>
      <c r="S755" s="10">
        <v>42019.590173611112</v>
      </c>
      <c r="T755" s="10"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14">
        <v>2000</v>
      </c>
      <c r="E756" s="14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v>104</v>
      </c>
      <c r="P756" s="6">
        <v>42.35</v>
      </c>
      <c r="Q756" t="str">
        <v>publishing</v>
      </c>
      <c r="R756" t="str">
        <v>nonfiction</v>
      </c>
      <c r="S756" s="10">
        <v>41249.749085648145</v>
      </c>
      <c r="T756" s="10"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14">
        <v>2500</v>
      </c>
      <c r="E757" s="14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v>102</v>
      </c>
      <c r="P757" s="6">
        <v>37.47</v>
      </c>
      <c r="Q757" t="str">
        <v>publishing</v>
      </c>
      <c r="R757" t="str">
        <v>nonfiction</v>
      </c>
      <c r="S757" s="10">
        <v>41383.605057870373</v>
      </c>
      <c r="T757" s="10"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14">
        <v>700</v>
      </c>
      <c r="E758" s="14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v>118</v>
      </c>
      <c r="P758" s="6">
        <v>37.450000000000003</v>
      </c>
      <c r="Q758" t="str">
        <v>publishing</v>
      </c>
      <c r="R758" t="str">
        <v>nonfiction</v>
      </c>
      <c r="S758" s="10">
        <v>40590.766886574071</v>
      </c>
      <c r="T758" s="10"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14">
        <v>250</v>
      </c>
      <c r="E759" s="14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v>238</v>
      </c>
      <c r="P759" s="6">
        <v>33.06</v>
      </c>
      <c r="Q759" t="str">
        <v>publishing</v>
      </c>
      <c r="R759" t="str">
        <v>nonfiction</v>
      </c>
      <c r="S759" s="10">
        <v>41235.054560185185</v>
      </c>
      <c r="T759" s="10"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14">
        <v>2500</v>
      </c>
      <c r="E760" s="14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v>102</v>
      </c>
      <c r="P760" s="6">
        <v>134.21</v>
      </c>
      <c r="Q760" t="str">
        <v>publishing</v>
      </c>
      <c r="R760" t="str">
        <v>nonfiction</v>
      </c>
      <c r="S760" s="10">
        <v>40429.836435185185</v>
      </c>
      <c r="T760" s="10"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14">
        <v>5000</v>
      </c>
      <c r="E761" s="14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v>102</v>
      </c>
      <c r="P761" s="6">
        <v>51.47</v>
      </c>
      <c r="Q761" t="str">
        <v>publishing</v>
      </c>
      <c r="R761" t="str">
        <v>nonfiction</v>
      </c>
      <c r="S761" s="10">
        <v>41789.330312500002</v>
      </c>
      <c r="T761" s="10"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14">
        <v>2200</v>
      </c>
      <c r="E762" s="14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v>0</v>
      </c>
      <c r="P762" s="6">
        <v>0</v>
      </c>
      <c r="Q762" t="str">
        <v>publishing</v>
      </c>
      <c r="R762" t="str">
        <v>fiction</v>
      </c>
      <c r="S762" s="10">
        <v>42670.764039351852</v>
      </c>
      <c r="T762" s="10"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14">
        <v>5000</v>
      </c>
      <c r="E763" s="14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v>5</v>
      </c>
      <c r="P763" s="6">
        <v>39.17</v>
      </c>
      <c r="Q763" t="str">
        <v>publishing</v>
      </c>
      <c r="R763" t="str">
        <v>fiction</v>
      </c>
      <c r="S763" s="10">
        <v>41642.751458333332</v>
      </c>
      <c r="T763" s="10"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14">
        <v>3500</v>
      </c>
      <c r="E764" s="1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v>0</v>
      </c>
      <c r="P764" s="6">
        <v>0</v>
      </c>
      <c r="Q764" t="str">
        <v>publishing</v>
      </c>
      <c r="R764" t="str">
        <v>fiction</v>
      </c>
      <c r="S764" s="10">
        <v>42690.858449074076</v>
      </c>
      <c r="T764" s="10"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14">
        <v>4290</v>
      </c>
      <c r="E765" s="14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v>0</v>
      </c>
      <c r="P765" s="6">
        <v>5</v>
      </c>
      <c r="Q765" t="str">
        <v>publishing</v>
      </c>
      <c r="R765" t="str">
        <v>fiction</v>
      </c>
      <c r="S765" s="10">
        <v>41471.446851851848</v>
      </c>
      <c r="T765" s="10"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14">
        <v>5000</v>
      </c>
      <c r="E766" s="14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v>0</v>
      </c>
      <c r="P766" s="6">
        <v>0</v>
      </c>
      <c r="Q766" t="str">
        <v>publishing</v>
      </c>
      <c r="R766" t="str">
        <v>fiction</v>
      </c>
      <c r="S766" s="10">
        <v>42227.173159722224</v>
      </c>
      <c r="T766" s="10"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14">
        <v>7000</v>
      </c>
      <c r="E767" s="14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v>36</v>
      </c>
      <c r="P767" s="6">
        <v>57.3</v>
      </c>
      <c r="Q767" t="str">
        <v>publishing</v>
      </c>
      <c r="R767" t="str">
        <v>fiction</v>
      </c>
      <c r="S767" s="10">
        <v>41901.542638888888</v>
      </c>
      <c r="T767" s="10"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14">
        <v>4000</v>
      </c>
      <c r="E768" s="14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v>0</v>
      </c>
      <c r="P768" s="6">
        <v>0</v>
      </c>
      <c r="Q768" t="str">
        <v>publishing</v>
      </c>
      <c r="R768" t="str">
        <v>fiction</v>
      </c>
      <c r="S768" s="10">
        <v>42021.783368055556</v>
      </c>
      <c r="T768" s="10"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14">
        <v>5000</v>
      </c>
      <c r="E769" s="14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v>4</v>
      </c>
      <c r="P769" s="6">
        <v>59</v>
      </c>
      <c r="Q769" t="str">
        <v>publishing</v>
      </c>
      <c r="R769" t="str">
        <v>fiction</v>
      </c>
      <c r="S769" s="10">
        <v>42115.143634259264</v>
      </c>
      <c r="T769" s="10"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14">
        <v>2500</v>
      </c>
      <c r="E770" s="14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v>0</v>
      </c>
      <c r="P770" s="6">
        <v>0</v>
      </c>
      <c r="Q770" t="str">
        <v>publishing</v>
      </c>
      <c r="R770" t="str">
        <v>fiction</v>
      </c>
      <c r="S770" s="10">
        <v>41594.207060185188</v>
      </c>
      <c r="T770" s="10"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14">
        <v>4000</v>
      </c>
      <c r="E771" s="14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v>41</v>
      </c>
      <c r="P771" s="6">
        <v>31.85</v>
      </c>
      <c r="Q771" t="str">
        <v>publishing</v>
      </c>
      <c r="R771" t="str">
        <v>fiction</v>
      </c>
      <c r="S771" s="10">
        <v>41604.996458333335</v>
      </c>
      <c r="T771" s="10"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14">
        <v>17500</v>
      </c>
      <c r="E772" s="14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v>0</v>
      </c>
      <c r="P772" s="6">
        <v>0</v>
      </c>
      <c r="Q772" t="str">
        <v>publishing</v>
      </c>
      <c r="R772" t="str">
        <v>fiction</v>
      </c>
      <c r="S772" s="10">
        <v>41289.999641203707</v>
      </c>
      <c r="T772" s="10"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14">
        <v>38000</v>
      </c>
      <c r="E773" s="14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v>0</v>
      </c>
      <c r="P773" s="6">
        <v>10</v>
      </c>
      <c r="Q773" t="str">
        <v>publishing</v>
      </c>
      <c r="R773" t="str">
        <v>fiction</v>
      </c>
      <c r="S773" s="10">
        <v>42349.824097222227</v>
      </c>
      <c r="T773" s="10"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14">
        <v>1500</v>
      </c>
      <c r="E774" s="1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v>3</v>
      </c>
      <c r="P774" s="6">
        <v>50</v>
      </c>
      <c r="Q774" t="str">
        <v>publishing</v>
      </c>
      <c r="R774" t="str">
        <v>fiction</v>
      </c>
      <c r="S774" s="10">
        <v>40068.056932870371</v>
      </c>
      <c r="T774" s="10"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14">
        <v>3759</v>
      </c>
      <c r="E775" s="14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v>1</v>
      </c>
      <c r="P775" s="6">
        <v>16</v>
      </c>
      <c r="Q775" t="str">
        <v>publishing</v>
      </c>
      <c r="R775" t="str">
        <v>fiction</v>
      </c>
      <c r="S775" s="10">
        <v>42100.735937499994</v>
      </c>
      <c r="T775" s="10"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14">
        <v>500</v>
      </c>
      <c r="E776" s="14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v>70</v>
      </c>
      <c r="P776" s="6">
        <v>39</v>
      </c>
      <c r="Q776" t="str">
        <v>publishing</v>
      </c>
      <c r="R776" t="str">
        <v>fiction</v>
      </c>
      <c r="S776" s="10">
        <v>41663.780300925922</v>
      </c>
      <c r="T776" s="10"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14">
        <v>10000</v>
      </c>
      <c r="E777" s="14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v>2</v>
      </c>
      <c r="P777" s="6">
        <v>34</v>
      </c>
      <c r="Q777" t="str">
        <v>publishing</v>
      </c>
      <c r="R777" t="str">
        <v>fiction</v>
      </c>
      <c r="S777" s="10">
        <v>40863.060127314813</v>
      </c>
      <c r="T777" s="10"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14">
        <v>7000</v>
      </c>
      <c r="E778" s="14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v>51</v>
      </c>
      <c r="P778" s="6">
        <v>63.12</v>
      </c>
      <c r="Q778" t="str">
        <v>publishing</v>
      </c>
      <c r="R778" t="str">
        <v>fiction</v>
      </c>
      <c r="S778" s="10">
        <v>42250.685706018514</v>
      </c>
      <c r="T778" s="10"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14">
        <v>3000</v>
      </c>
      <c r="E779" s="14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v>1</v>
      </c>
      <c r="P779" s="6">
        <v>7</v>
      </c>
      <c r="Q779" t="str">
        <v>publishing</v>
      </c>
      <c r="R779" t="str">
        <v>fiction</v>
      </c>
      <c r="S779" s="10">
        <v>41456.981215277774</v>
      </c>
      <c r="T779" s="10"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14">
        <v>500</v>
      </c>
      <c r="E780" s="14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v>0</v>
      </c>
      <c r="P780" s="6">
        <v>2</v>
      </c>
      <c r="Q780" t="str">
        <v>publishing</v>
      </c>
      <c r="R780" t="str">
        <v>fiction</v>
      </c>
      <c r="S780" s="10">
        <v>41729.702314814815</v>
      </c>
      <c r="T780" s="10"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14">
        <v>15000</v>
      </c>
      <c r="E781" s="14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v>3</v>
      </c>
      <c r="P781" s="6">
        <v>66.67</v>
      </c>
      <c r="Q781" t="str">
        <v>publishing</v>
      </c>
      <c r="R781" t="str">
        <v>fiction</v>
      </c>
      <c r="S781" s="10">
        <v>40436.68408564815</v>
      </c>
      <c r="T781" s="10"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14">
        <v>1000</v>
      </c>
      <c r="E782" s="14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v>104</v>
      </c>
      <c r="P782" s="6">
        <v>38.520000000000003</v>
      </c>
      <c r="Q782" t="str">
        <v>music</v>
      </c>
      <c r="R782" t="str">
        <v>rock</v>
      </c>
      <c r="S782" s="10">
        <v>40636.673900462964</v>
      </c>
      <c r="T782" s="10"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14">
        <v>800</v>
      </c>
      <c r="E783" s="14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v>133</v>
      </c>
      <c r="P783" s="6">
        <v>42.61</v>
      </c>
      <c r="Q783" t="str">
        <v>music</v>
      </c>
      <c r="R783" t="str">
        <v>rock</v>
      </c>
      <c r="S783" s="10">
        <v>41403.000856481485</v>
      </c>
      <c r="T783" s="10"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14">
        <v>700</v>
      </c>
      <c r="E784" s="1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v>100</v>
      </c>
      <c r="P784" s="6">
        <v>50</v>
      </c>
      <c r="Q784" t="str">
        <v>music</v>
      </c>
      <c r="R784" t="str">
        <v>rock</v>
      </c>
      <c r="S784" s="10">
        <v>41116.758125</v>
      </c>
      <c r="T784" s="10"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14">
        <v>1500</v>
      </c>
      <c r="E785" s="14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v>148</v>
      </c>
      <c r="P785" s="6">
        <v>63.49</v>
      </c>
      <c r="Q785" t="str">
        <v>music</v>
      </c>
      <c r="R785" t="str">
        <v>rock</v>
      </c>
      <c r="S785" s="10">
        <v>40987.773715277777</v>
      </c>
      <c r="T785" s="10"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14">
        <v>1000</v>
      </c>
      <c r="E786" s="14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v>103</v>
      </c>
      <c r="P786" s="6">
        <v>102.5</v>
      </c>
      <c r="Q786" t="str">
        <v>music</v>
      </c>
      <c r="R786" t="str">
        <v>rock</v>
      </c>
      <c r="S786" s="10">
        <v>41675.149525462963</v>
      </c>
      <c r="T786" s="10"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14">
        <v>500</v>
      </c>
      <c r="E787" s="14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v>181</v>
      </c>
      <c r="P787" s="6">
        <v>31.14</v>
      </c>
      <c r="Q787" t="str">
        <v>music</v>
      </c>
      <c r="R787" t="str">
        <v>rock</v>
      </c>
      <c r="S787" s="10">
        <v>41303.593923611108</v>
      </c>
      <c r="T787" s="10"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14">
        <v>5000</v>
      </c>
      <c r="E788" s="14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v>143</v>
      </c>
      <c r="P788" s="6">
        <v>162.27000000000001</v>
      </c>
      <c r="Q788" t="str">
        <v>music</v>
      </c>
      <c r="R788" t="str">
        <v>rock</v>
      </c>
      <c r="S788" s="10">
        <v>40983.055949074071</v>
      </c>
      <c r="T788" s="10"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14">
        <v>1200</v>
      </c>
      <c r="E789" s="14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v>114</v>
      </c>
      <c r="P789" s="6">
        <v>80.59</v>
      </c>
      <c r="Q789" t="str">
        <v>music</v>
      </c>
      <c r="R789" t="str">
        <v>rock</v>
      </c>
      <c r="S789" s="10">
        <v>41549.627615740741</v>
      </c>
      <c r="T789" s="10"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14">
        <v>1000</v>
      </c>
      <c r="E790" s="14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v>204</v>
      </c>
      <c r="P790" s="6">
        <v>59.85</v>
      </c>
      <c r="Q790" t="str">
        <v>music</v>
      </c>
      <c r="R790" t="str">
        <v>rock</v>
      </c>
      <c r="S790" s="10">
        <v>41059.006805555553</v>
      </c>
      <c r="T790" s="10"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14">
        <v>1700</v>
      </c>
      <c r="E791" s="14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v>109</v>
      </c>
      <c r="P791" s="6">
        <v>132.86000000000001</v>
      </c>
      <c r="Q791" t="str">
        <v>music</v>
      </c>
      <c r="R791" t="str">
        <v>rock</v>
      </c>
      <c r="S791" s="10">
        <v>41277.186111111114</v>
      </c>
      <c r="T791" s="10"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14">
        <v>10000</v>
      </c>
      <c r="E792" s="14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v>144</v>
      </c>
      <c r="P792" s="6">
        <v>92.55</v>
      </c>
      <c r="Q792" t="str">
        <v>music</v>
      </c>
      <c r="R792" t="str">
        <v>rock</v>
      </c>
      <c r="S792" s="10">
        <v>41276.047905092593</v>
      </c>
      <c r="T792" s="10"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14">
        <v>7500</v>
      </c>
      <c r="E793" s="14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v>104</v>
      </c>
      <c r="P793" s="6">
        <v>60.86</v>
      </c>
      <c r="Q793" t="str">
        <v>music</v>
      </c>
      <c r="R793" t="str">
        <v>rock</v>
      </c>
      <c r="S793" s="10">
        <v>41557.780624999999</v>
      </c>
      <c r="T793" s="10"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14">
        <v>2500</v>
      </c>
      <c r="E794" s="1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v>100</v>
      </c>
      <c r="P794" s="6">
        <v>41.85</v>
      </c>
      <c r="Q794" t="str">
        <v>music</v>
      </c>
      <c r="R794" t="str">
        <v>rock</v>
      </c>
      <c r="S794" s="10">
        <v>41555.873645833337</v>
      </c>
      <c r="T794" s="10"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14">
        <v>2750</v>
      </c>
      <c r="E795" s="14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v>103</v>
      </c>
      <c r="P795" s="6">
        <v>88.33</v>
      </c>
      <c r="Q795" t="str">
        <v>music</v>
      </c>
      <c r="R795" t="str">
        <v>rock</v>
      </c>
      <c r="S795" s="10">
        <v>41442.741249999999</v>
      </c>
      <c r="T795" s="10"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14">
        <v>8000</v>
      </c>
      <c r="E796" s="14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v>105</v>
      </c>
      <c r="P796" s="6">
        <v>158.96</v>
      </c>
      <c r="Q796" t="str">
        <v>music</v>
      </c>
      <c r="R796" t="str">
        <v>rock</v>
      </c>
      <c r="S796" s="10">
        <v>40736.115011574075</v>
      </c>
      <c r="T796" s="10"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14">
        <v>14000</v>
      </c>
      <c r="E797" s="14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v>112</v>
      </c>
      <c r="P797" s="6">
        <v>85.05</v>
      </c>
      <c r="Q797" t="str">
        <v>music</v>
      </c>
      <c r="R797" t="str">
        <v>rock</v>
      </c>
      <c r="S797" s="10">
        <v>40963.613032407404</v>
      </c>
      <c r="T797" s="10"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14">
        <v>10000</v>
      </c>
      <c r="E798" s="14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v>101</v>
      </c>
      <c r="P798" s="6">
        <v>112.61</v>
      </c>
      <c r="Q798" t="str">
        <v>music</v>
      </c>
      <c r="R798" t="str">
        <v>rock</v>
      </c>
      <c r="S798" s="10">
        <v>41502.882928240739</v>
      </c>
      <c r="T798" s="10"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14">
        <v>3000</v>
      </c>
      <c r="E799" s="14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v>108</v>
      </c>
      <c r="P799" s="6">
        <v>45.44</v>
      </c>
      <c r="Q799" t="str">
        <v>music</v>
      </c>
      <c r="R799" t="str">
        <v>rock</v>
      </c>
      <c r="S799" s="10">
        <v>40996.994074074071</v>
      </c>
      <c r="T799" s="10"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14">
        <v>3500</v>
      </c>
      <c r="E800" s="14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v>115</v>
      </c>
      <c r="P800" s="6">
        <v>46.22</v>
      </c>
      <c r="Q800" t="str">
        <v>music</v>
      </c>
      <c r="R800" t="str">
        <v>rock</v>
      </c>
      <c r="S800" s="10">
        <v>41882.590127314819</v>
      </c>
      <c r="T800" s="10"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14">
        <v>5000</v>
      </c>
      <c r="E801" s="14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v>100</v>
      </c>
      <c r="P801" s="6">
        <v>178.61</v>
      </c>
      <c r="Q801" t="str">
        <v>music</v>
      </c>
      <c r="R801" t="str">
        <v>rock</v>
      </c>
      <c r="S801" s="10">
        <v>40996.667199074072</v>
      </c>
      <c r="T801" s="10"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14">
        <v>1500</v>
      </c>
      <c r="E802" s="14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v>152</v>
      </c>
      <c r="P802" s="6">
        <v>40.75</v>
      </c>
      <c r="Q802" t="str">
        <v>music</v>
      </c>
      <c r="R802" t="str">
        <v>rock</v>
      </c>
      <c r="S802" s="10">
        <v>41863.433495370373</v>
      </c>
      <c r="T802" s="10"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14">
        <v>2000</v>
      </c>
      <c r="E803" s="14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v>112</v>
      </c>
      <c r="P803" s="6">
        <v>43.73</v>
      </c>
      <c r="Q803" t="str">
        <v>music</v>
      </c>
      <c r="R803" t="str">
        <v>rock</v>
      </c>
      <c r="S803" s="10">
        <v>40695.795370370368</v>
      </c>
      <c r="T803" s="10"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14">
        <v>6000</v>
      </c>
      <c r="E804" s="1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v>101</v>
      </c>
      <c r="P804" s="6">
        <v>81.069999999999993</v>
      </c>
      <c r="Q804" t="str">
        <v>music</v>
      </c>
      <c r="R804" t="str">
        <v>rock</v>
      </c>
      <c r="S804" s="10">
        <v>41123.022268518522</v>
      </c>
      <c r="T804" s="10"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14">
        <v>2300</v>
      </c>
      <c r="E805" s="14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v>123</v>
      </c>
      <c r="P805" s="6">
        <v>74.61</v>
      </c>
      <c r="Q805" t="str">
        <v>music</v>
      </c>
      <c r="R805" t="str">
        <v>rock</v>
      </c>
      <c r="S805" s="10">
        <v>40665.949976851851</v>
      </c>
      <c r="T805" s="10"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14">
        <v>5500</v>
      </c>
      <c r="E806" s="14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v>100</v>
      </c>
      <c r="P806" s="6">
        <v>305.56</v>
      </c>
      <c r="Q806" t="str">
        <v>music</v>
      </c>
      <c r="R806" t="str">
        <v>rock</v>
      </c>
      <c r="S806" s="10">
        <v>40730.105625000004</v>
      </c>
      <c r="T806" s="10"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14">
        <v>3000</v>
      </c>
      <c r="E807" s="14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v>105</v>
      </c>
      <c r="P807" s="6">
        <v>58.33</v>
      </c>
      <c r="Q807" t="str">
        <v>music</v>
      </c>
      <c r="R807" t="str">
        <v>rock</v>
      </c>
      <c r="S807" s="10">
        <v>40690.823055555556</v>
      </c>
      <c r="T807" s="10"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 s="14">
        <v>8000</v>
      </c>
      <c r="E808" s="14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v>104</v>
      </c>
      <c r="P808" s="6">
        <v>117.68</v>
      </c>
      <c r="Q808" t="str">
        <v>music</v>
      </c>
      <c r="R808" t="str">
        <v>rock</v>
      </c>
      <c r="S808" s="10">
        <v>40763.691423611112</v>
      </c>
      <c r="T808" s="10"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14">
        <v>4000</v>
      </c>
      <c r="E809" s="14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v>105</v>
      </c>
      <c r="P809" s="6">
        <v>73.77</v>
      </c>
      <c r="Q809" t="str">
        <v>music</v>
      </c>
      <c r="R809" t="str">
        <v>rock</v>
      </c>
      <c r="S809" s="10">
        <v>42759.628599537042</v>
      </c>
      <c r="T809" s="10"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14">
        <v>4500</v>
      </c>
      <c r="E810" s="14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v>100</v>
      </c>
      <c r="P810" s="6">
        <v>104.65</v>
      </c>
      <c r="Q810" t="str">
        <v>music</v>
      </c>
      <c r="R810" t="str">
        <v>rock</v>
      </c>
      <c r="S810" s="10">
        <v>41962.100532407407</v>
      </c>
      <c r="T810" s="10"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14">
        <v>4000</v>
      </c>
      <c r="E811" s="14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v>104</v>
      </c>
      <c r="P811" s="6">
        <v>79.83</v>
      </c>
      <c r="Q811" t="str">
        <v>music</v>
      </c>
      <c r="R811" t="str">
        <v>rock</v>
      </c>
      <c r="S811" s="10">
        <v>41628.833680555559</v>
      </c>
      <c r="T811" s="10"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14">
        <v>1500</v>
      </c>
      <c r="E812" s="14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v>105</v>
      </c>
      <c r="P812" s="6">
        <v>58.33</v>
      </c>
      <c r="Q812" t="str">
        <v>music</v>
      </c>
      <c r="R812" t="str">
        <v>rock</v>
      </c>
      <c r="S812" s="10">
        <v>41123.056273148148</v>
      </c>
      <c r="T812" s="10"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14">
        <v>1000</v>
      </c>
      <c r="E813" s="14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v>104</v>
      </c>
      <c r="P813" s="6">
        <v>86.67</v>
      </c>
      <c r="Q813" t="str">
        <v>music</v>
      </c>
      <c r="R813" t="str">
        <v>rock</v>
      </c>
      <c r="S813" s="10">
        <v>41443.643541666665</v>
      </c>
      <c r="T813" s="10"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14">
        <v>600</v>
      </c>
      <c r="E814" s="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v>152</v>
      </c>
      <c r="P814" s="6">
        <v>27.61</v>
      </c>
      <c r="Q814" t="str">
        <v>music</v>
      </c>
      <c r="R814" t="str">
        <v>rock</v>
      </c>
      <c r="S814" s="10">
        <v>41282.017962962964</v>
      </c>
      <c r="T814" s="10"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14">
        <v>1500</v>
      </c>
      <c r="E815" s="14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v>160</v>
      </c>
      <c r="P815" s="6">
        <v>25</v>
      </c>
      <c r="Q815" t="str">
        <v>music</v>
      </c>
      <c r="R815" t="str">
        <v>rock</v>
      </c>
      <c r="S815" s="10">
        <v>41080.960243055553</v>
      </c>
      <c r="T815" s="10"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14">
        <v>1000</v>
      </c>
      <c r="E816" s="14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v>127</v>
      </c>
      <c r="P816" s="6">
        <v>45.46</v>
      </c>
      <c r="Q816" t="str">
        <v>music</v>
      </c>
      <c r="R816" t="str">
        <v>rock</v>
      </c>
      <c r="S816" s="10">
        <v>40679.743067129632</v>
      </c>
      <c r="T816" s="10"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14">
        <v>4000</v>
      </c>
      <c r="E817" s="14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v>107</v>
      </c>
      <c r="P817" s="6">
        <v>99.53</v>
      </c>
      <c r="Q817" t="str">
        <v>music</v>
      </c>
      <c r="R817" t="str">
        <v>rock</v>
      </c>
      <c r="S817" s="10">
        <v>41914.917858796296</v>
      </c>
      <c r="T817" s="10"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14">
        <v>7000</v>
      </c>
      <c r="E818" s="14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v>115</v>
      </c>
      <c r="P818" s="6">
        <v>39.31</v>
      </c>
      <c r="Q818" t="str">
        <v>music</v>
      </c>
      <c r="R818" t="str">
        <v>rock</v>
      </c>
      <c r="S818" s="10">
        <v>41341.870868055557</v>
      </c>
      <c r="T818" s="10"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14">
        <v>1500</v>
      </c>
      <c r="E819" s="14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v>137</v>
      </c>
      <c r="P819" s="6">
        <v>89.42</v>
      </c>
      <c r="Q819" t="str">
        <v>music</v>
      </c>
      <c r="R819" t="str">
        <v>rock</v>
      </c>
      <c r="S819" s="10">
        <v>40925.599664351852</v>
      </c>
      <c r="T819" s="10"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14">
        <v>350</v>
      </c>
      <c r="E820" s="14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v>156</v>
      </c>
      <c r="P820" s="6">
        <v>28.68</v>
      </c>
      <c r="Q820" t="str">
        <v>music</v>
      </c>
      <c r="R820" t="str">
        <v>rock</v>
      </c>
      <c r="S820" s="10">
        <v>41120.882881944446</v>
      </c>
      <c r="T820" s="10"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14">
        <v>400</v>
      </c>
      <c r="E821" s="14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v>109</v>
      </c>
      <c r="P821" s="6">
        <v>31.07</v>
      </c>
      <c r="Q821" t="str">
        <v>music</v>
      </c>
      <c r="R821" t="str">
        <v>rock</v>
      </c>
      <c r="S821" s="10">
        <v>41619.998310185183</v>
      </c>
      <c r="T821" s="10"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14">
        <v>2000</v>
      </c>
      <c r="E822" s="14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v>134</v>
      </c>
      <c r="P822" s="6">
        <v>70.55</v>
      </c>
      <c r="Q822" t="str">
        <v>music</v>
      </c>
      <c r="R822" t="str">
        <v>rock</v>
      </c>
      <c r="S822" s="10">
        <v>41768.841921296298</v>
      </c>
      <c r="T822" s="10"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14">
        <v>17482</v>
      </c>
      <c r="E823" s="14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v>100</v>
      </c>
      <c r="P823" s="6">
        <v>224.13</v>
      </c>
      <c r="Q823" t="str">
        <v>music</v>
      </c>
      <c r="R823" t="str">
        <v>rock</v>
      </c>
      <c r="S823" s="10">
        <v>42093.922048611115</v>
      </c>
      <c r="T823" s="10"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14">
        <v>3000</v>
      </c>
      <c r="E824" s="1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v>119</v>
      </c>
      <c r="P824" s="6">
        <v>51.81</v>
      </c>
      <c r="Q824" t="str">
        <v>music</v>
      </c>
      <c r="R824" t="str">
        <v>rock</v>
      </c>
      <c r="S824" s="10">
        <v>41157.947337962964</v>
      </c>
      <c r="T824" s="10"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14">
        <v>800</v>
      </c>
      <c r="E825" s="14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v>180</v>
      </c>
      <c r="P825" s="6">
        <v>43.52</v>
      </c>
      <c r="Q825" t="str">
        <v>music</v>
      </c>
      <c r="R825" t="str">
        <v>rock</v>
      </c>
      <c r="S825" s="10">
        <v>42055.972824074073</v>
      </c>
      <c r="T825" s="10"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14">
        <v>1600</v>
      </c>
      <c r="E826" s="14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v>134</v>
      </c>
      <c r="P826" s="6">
        <v>39.82</v>
      </c>
      <c r="Q826" t="str">
        <v>music</v>
      </c>
      <c r="R826" t="str">
        <v>rock</v>
      </c>
      <c r="S826" s="10">
        <v>40250.242106481484</v>
      </c>
      <c r="T826" s="10"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14">
        <v>12500</v>
      </c>
      <c r="E827" s="14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v>100</v>
      </c>
      <c r="P827" s="6">
        <v>126.81</v>
      </c>
      <c r="Q827" t="str">
        <v>music</v>
      </c>
      <c r="R827" t="str">
        <v>rock</v>
      </c>
      <c r="S827" s="10">
        <v>41186.306527777779</v>
      </c>
      <c r="T827" s="10"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14">
        <v>5500</v>
      </c>
      <c r="E828" s="14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v>101</v>
      </c>
      <c r="P828" s="6">
        <v>113.88</v>
      </c>
      <c r="Q828" t="str">
        <v>music</v>
      </c>
      <c r="R828" t="str">
        <v>rock</v>
      </c>
      <c r="S828" s="10">
        <v>40973.038541666669</v>
      </c>
      <c r="T828" s="10"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14">
        <v>300</v>
      </c>
      <c r="E829" s="14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v>103</v>
      </c>
      <c r="P829" s="6">
        <v>28.18</v>
      </c>
      <c r="Q829" t="str">
        <v>music</v>
      </c>
      <c r="R829" t="str">
        <v>rock</v>
      </c>
      <c r="S829" s="10">
        <v>40927.473460648151</v>
      </c>
      <c r="T829" s="10"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14">
        <v>1300</v>
      </c>
      <c r="E830" s="14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v>107</v>
      </c>
      <c r="P830" s="6">
        <v>36.61</v>
      </c>
      <c r="Q830" t="str">
        <v>music</v>
      </c>
      <c r="R830" t="str">
        <v>rock</v>
      </c>
      <c r="S830" s="10">
        <v>41073.050717592596</v>
      </c>
      <c r="T830" s="10"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14">
        <v>500</v>
      </c>
      <c r="E831" s="14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v>104</v>
      </c>
      <c r="P831" s="6">
        <v>32.5</v>
      </c>
      <c r="Q831" t="str">
        <v>music</v>
      </c>
      <c r="R831" t="str">
        <v>rock</v>
      </c>
      <c r="S831" s="10">
        <v>42504.801388888889</v>
      </c>
      <c r="T831" s="10"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14">
        <v>1800</v>
      </c>
      <c r="E832" s="14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v>108</v>
      </c>
      <c r="P832" s="6">
        <v>60.66</v>
      </c>
      <c r="Q832" t="str">
        <v>music</v>
      </c>
      <c r="R832" t="str">
        <v>rock</v>
      </c>
      <c r="S832" s="10">
        <v>41325.525752314818</v>
      </c>
      <c r="T832" s="10"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14">
        <v>1500</v>
      </c>
      <c r="E833" s="14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v>233</v>
      </c>
      <c r="P833" s="6">
        <v>175</v>
      </c>
      <c r="Q833" t="str">
        <v>music</v>
      </c>
      <c r="R833" t="str">
        <v>rock</v>
      </c>
      <c r="S833" s="10">
        <v>40996.646921296298</v>
      </c>
      <c r="T833" s="10"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14">
        <v>15000</v>
      </c>
      <c r="E834" s="1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v>101</v>
      </c>
      <c r="P834" s="6">
        <v>97.99</v>
      </c>
      <c r="Q834" t="str">
        <v>music</v>
      </c>
      <c r="R834" t="str">
        <v>rock</v>
      </c>
      <c r="S834" s="10">
        <v>40869.675173611111</v>
      </c>
      <c r="T834" s="10"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 s="14">
        <v>6000</v>
      </c>
      <c r="E835" s="14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v>102</v>
      </c>
      <c r="P835" s="6">
        <v>148.78</v>
      </c>
      <c r="Q835" t="str">
        <v>music</v>
      </c>
      <c r="R835" t="str">
        <v>rock</v>
      </c>
      <c r="S835" s="10">
        <v>41718.878182870372</v>
      </c>
      <c r="T835" s="10"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14">
        <v>5500</v>
      </c>
      <c r="E836" s="14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v>131</v>
      </c>
      <c r="P836" s="6">
        <v>96.08</v>
      </c>
      <c r="Q836" t="str">
        <v>music</v>
      </c>
      <c r="R836" t="str">
        <v>rock</v>
      </c>
      <c r="S836" s="10">
        <v>41422.822824074072</v>
      </c>
      <c r="T836" s="10"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14">
        <v>2000</v>
      </c>
      <c r="E837" s="14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v>117</v>
      </c>
      <c r="P837" s="6">
        <v>58.63</v>
      </c>
      <c r="Q837" t="str">
        <v>music</v>
      </c>
      <c r="R837" t="str">
        <v>rock</v>
      </c>
      <c r="S837" s="10">
        <v>41005.45784722222</v>
      </c>
      <c r="T837" s="10"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 s="14">
        <v>5000</v>
      </c>
      <c r="E838" s="14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v>101</v>
      </c>
      <c r="P838" s="6">
        <v>109.71</v>
      </c>
      <c r="Q838" t="str">
        <v>music</v>
      </c>
      <c r="R838" t="str">
        <v>rock</v>
      </c>
      <c r="S838" s="10">
        <v>41524.056921296295</v>
      </c>
      <c r="T838" s="10"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14">
        <v>2500</v>
      </c>
      <c r="E839" s="14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v>122</v>
      </c>
      <c r="P839" s="6">
        <v>49.11</v>
      </c>
      <c r="Q839" t="str">
        <v>music</v>
      </c>
      <c r="R839" t="str">
        <v>rock</v>
      </c>
      <c r="S839" s="10">
        <v>41730.998402777775</v>
      </c>
      <c r="T839" s="10"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14">
        <v>2000</v>
      </c>
      <c r="E840" s="14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v>145</v>
      </c>
      <c r="P840" s="6">
        <v>47.67</v>
      </c>
      <c r="Q840" t="str">
        <v>music</v>
      </c>
      <c r="R840" t="str">
        <v>rock</v>
      </c>
      <c r="S840" s="10">
        <v>40895.897974537038</v>
      </c>
      <c r="T840" s="10"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14">
        <v>5000</v>
      </c>
      <c r="E841" s="14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v>117</v>
      </c>
      <c r="P841" s="6">
        <v>60.74</v>
      </c>
      <c r="Q841" t="str">
        <v>music</v>
      </c>
      <c r="R841" t="str">
        <v>rock</v>
      </c>
      <c r="S841" s="10">
        <v>41144.763379629629</v>
      </c>
      <c r="T841" s="10"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14">
        <v>10000</v>
      </c>
      <c r="E842" s="14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v>120</v>
      </c>
      <c r="P842" s="6">
        <v>63.38</v>
      </c>
      <c r="Q842" t="str">
        <v>music</v>
      </c>
      <c r="R842" t="str">
        <v>metal</v>
      </c>
      <c r="S842" s="10">
        <v>42607.226701388892</v>
      </c>
      <c r="T842" s="10"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14">
        <v>5000</v>
      </c>
      <c r="E843" s="14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v>101</v>
      </c>
      <c r="P843" s="6">
        <v>53.89</v>
      </c>
      <c r="Q843" t="str">
        <v>music</v>
      </c>
      <c r="R843" t="str">
        <v>metal</v>
      </c>
      <c r="S843" s="10">
        <v>41923.838692129626</v>
      </c>
      <c r="T843" s="10"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14">
        <v>2500</v>
      </c>
      <c r="E844" s="1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v>104</v>
      </c>
      <c r="P844" s="6">
        <v>66.87</v>
      </c>
      <c r="Q844" t="str">
        <v>music</v>
      </c>
      <c r="R844" t="str">
        <v>metal</v>
      </c>
      <c r="S844" s="10">
        <v>41526.592395833337</v>
      </c>
      <c r="T844" s="10"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14">
        <v>3000</v>
      </c>
      <c r="E845" s="14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v>267</v>
      </c>
      <c r="P845" s="6">
        <v>63.1</v>
      </c>
      <c r="Q845" t="str">
        <v>music</v>
      </c>
      <c r="R845" t="str">
        <v>metal</v>
      </c>
      <c r="S845" s="10">
        <v>42695.257870370369</v>
      </c>
      <c r="T845" s="10"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14">
        <v>3000</v>
      </c>
      <c r="E846" s="14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v>194</v>
      </c>
      <c r="P846" s="6">
        <v>36.630000000000003</v>
      </c>
      <c r="Q846" t="str">
        <v>music</v>
      </c>
      <c r="R846" t="str">
        <v>metal</v>
      </c>
      <c r="S846" s="10">
        <v>41905.684629629628</v>
      </c>
      <c r="T846" s="10"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14">
        <v>5000</v>
      </c>
      <c r="E847" s="14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v>120</v>
      </c>
      <c r="P847" s="6">
        <v>34.01</v>
      </c>
      <c r="Q847" t="str">
        <v>music</v>
      </c>
      <c r="R847" t="str">
        <v>metal</v>
      </c>
      <c r="S847" s="10">
        <v>42578.205972222218</v>
      </c>
      <c r="T847" s="10"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14">
        <v>1100</v>
      </c>
      <c r="E848" s="14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v>122</v>
      </c>
      <c r="P848" s="6">
        <v>28.55</v>
      </c>
      <c r="Q848" t="str">
        <v>music</v>
      </c>
      <c r="R848" t="str">
        <v>metal</v>
      </c>
      <c r="S848" s="10">
        <v>41694.391840277778</v>
      </c>
      <c r="T848" s="10"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14">
        <v>10</v>
      </c>
      <c r="E849" s="14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v>100</v>
      </c>
      <c r="P849" s="6">
        <v>10</v>
      </c>
      <c r="Q849" t="str">
        <v>music</v>
      </c>
      <c r="R849" t="str">
        <v>metal</v>
      </c>
      <c r="S849" s="10">
        <v>42165.79833333334</v>
      </c>
      <c r="T849" s="10"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14">
        <v>300</v>
      </c>
      <c r="E850" s="14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v>100</v>
      </c>
      <c r="P850" s="6">
        <v>18.75</v>
      </c>
      <c r="Q850" t="str">
        <v>music</v>
      </c>
      <c r="R850" t="str">
        <v>metal</v>
      </c>
      <c r="S850" s="10">
        <v>42078.792048611111</v>
      </c>
      <c r="T850" s="10"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14">
        <v>4000</v>
      </c>
      <c r="E851" s="14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v>120</v>
      </c>
      <c r="P851" s="6">
        <v>41.7</v>
      </c>
      <c r="Q851" t="str">
        <v>music</v>
      </c>
      <c r="R851" t="str">
        <v>metal</v>
      </c>
      <c r="S851" s="10">
        <v>42051.148888888885</v>
      </c>
      <c r="T851" s="10"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14">
        <v>4000</v>
      </c>
      <c r="E852" s="14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v>155</v>
      </c>
      <c r="P852" s="6">
        <v>46.67</v>
      </c>
      <c r="Q852" t="str">
        <v>music</v>
      </c>
      <c r="R852" t="str">
        <v>metal</v>
      </c>
      <c r="S852" s="10">
        <v>42452.827743055561</v>
      </c>
      <c r="T852" s="10"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14">
        <v>2000</v>
      </c>
      <c r="E853" s="14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v>130</v>
      </c>
      <c r="P853" s="6">
        <v>37.270000000000003</v>
      </c>
      <c r="Q853" t="str">
        <v>music</v>
      </c>
      <c r="R853" t="str">
        <v>metal</v>
      </c>
      <c r="S853" s="10">
        <v>42522.880243055552</v>
      </c>
      <c r="T853" s="10"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14">
        <v>3500</v>
      </c>
      <c r="E854" s="1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v>105</v>
      </c>
      <c r="P854" s="6">
        <v>59.26</v>
      </c>
      <c r="Q854" t="str">
        <v>music</v>
      </c>
      <c r="R854" t="str">
        <v>metal</v>
      </c>
      <c r="S854" s="10">
        <v>42656.805497685185</v>
      </c>
      <c r="T854" s="10"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14">
        <v>300</v>
      </c>
      <c r="E855" s="14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v>100</v>
      </c>
      <c r="P855" s="6">
        <v>30</v>
      </c>
      <c r="Q855" t="str">
        <v>music</v>
      </c>
      <c r="R855" t="str">
        <v>metal</v>
      </c>
      <c r="S855" s="10">
        <v>42021.832280092596</v>
      </c>
      <c r="T855" s="10"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14">
        <v>27800</v>
      </c>
      <c r="E856" s="14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v>118</v>
      </c>
      <c r="P856" s="6">
        <v>65.86</v>
      </c>
      <c r="Q856" t="str">
        <v>music</v>
      </c>
      <c r="R856" t="str">
        <v>metal</v>
      </c>
      <c r="S856" s="10">
        <v>42702.212337962963</v>
      </c>
      <c r="T856" s="10"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14">
        <v>1450</v>
      </c>
      <c r="E857" s="14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v>103</v>
      </c>
      <c r="P857" s="6">
        <v>31.91</v>
      </c>
      <c r="Q857" t="str">
        <v>music</v>
      </c>
      <c r="R857" t="str">
        <v>metal</v>
      </c>
      <c r="S857" s="10">
        <v>42545.125196759262</v>
      </c>
      <c r="T857" s="10"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14">
        <v>250</v>
      </c>
      <c r="E858" s="14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v>218</v>
      </c>
      <c r="P858" s="6">
        <v>19.46</v>
      </c>
      <c r="Q858" t="str">
        <v>music</v>
      </c>
      <c r="R858" t="str">
        <v>metal</v>
      </c>
      <c r="S858" s="10">
        <v>42609.311990740738</v>
      </c>
      <c r="T858" s="10"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14">
        <v>1200</v>
      </c>
      <c r="E859" s="14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v>100</v>
      </c>
      <c r="P859" s="6">
        <v>50</v>
      </c>
      <c r="Q859" t="str">
        <v>music</v>
      </c>
      <c r="R859" t="str">
        <v>metal</v>
      </c>
      <c r="S859" s="10">
        <v>42291.581377314811</v>
      </c>
      <c r="T859" s="10"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14">
        <v>1200</v>
      </c>
      <c r="E860" s="14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v>144</v>
      </c>
      <c r="P860" s="6">
        <v>22.74</v>
      </c>
      <c r="Q860" t="str">
        <v>music</v>
      </c>
      <c r="R860" t="str">
        <v>metal</v>
      </c>
      <c r="S860" s="10">
        <v>42079.745578703703</v>
      </c>
      <c r="T860" s="10"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14">
        <v>4000</v>
      </c>
      <c r="E861" s="14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v>105</v>
      </c>
      <c r="P861" s="6">
        <v>42.72</v>
      </c>
      <c r="Q861" t="str">
        <v>music</v>
      </c>
      <c r="R861" t="str">
        <v>metal</v>
      </c>
      <c r="S861" s="10">
        <v>42128.820231481484</v>
      </c>
      <c r="T861" s="10"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14">
        <v>14000</v>
      </c>
      <c r="E862" s="14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v>18</v>
      </c>
      <c r="P862" s="6">
        <v>52.92</v>
      </c>
      <c r="Q862" t="str">
        <v>music</v>
      </c>
      <c r="R862" t="str">
        <v>jazz</v>
      </c>
      <c r="S862" s="10">
        <v>41570.482789351852</v>
      </c>
      <c r="T862" s="10"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14">
        <v>4500</v>
      </c>
      <c r="E863" s="14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v>2</v>
      </c>
      <c r="P863" s="6">
        <v>50.5</v>
      </c>
      <c r="Q863" t="str">
        <v>music</v>
      </c>
      <c r="R863" t="str">
        <v>jazz</v>
      </c>
      <c r="S863" s="10">
        <v>42599.965324074074</v>
      </c>
      <c r="T863" s="10"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14">
        <v>50000</v>
      </c>
      <c r="E864" s="1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v>0</v>
      </c>
      <c r="P864" s="6">
        <v>42.5</v>
      </c>
      <c r="Q864" t="str">
        <v>music</v>
      </c>
      <c r="R864" t="str">
        <v>jazz</v>
      </c>
      <c r="S864" s="10">
        <v>41559.5549537037</v>
      </c>
      <c r="T864" s="10"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14">
        <v>2000</v>
      </c>
      <c r="E865" s="14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v>5</v>
      </c>
      <c r="P865" s="6">
        <v>18</v>
      </c>
      <c r="Q865" t="str">
        <v>music</v>
      </c>
      <c r="R865" t="str">
        <v>jazz</v>
      </c>
      <c r="S865" s="10">
        <v>40921.117662037039</v>
      </c>
      <c r="T865" s="10"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14">
        <v>6500</v>
      </c>
      <c r="E866" s="14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v>42</v>
      </c>
      <c r="P866" s="6">
        <v>34.18</v>
      </c>
      <c r="Q866" t="str">
        <v>music</v>
      </c>
      <c r="R866" t="str">
        <v>jazz</v>
      </c>
      <c r="S866" s="10">
        <v>41541.106921296298</v>
      </c>
      <c r="T866" s="10"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14">
        <v>2200</v>
      </c>
      <c r="E867" s="14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v>2</v>
      </c>
      <c r="P867" s="6">
        <v>22.5</v>
      </c>
      <c r="Q867" t="str">
        <v>music</v>
      </c>
      <c r="R867" t="str">
        <v>jazz</v>
      </c>
      <c r="S867" s="10">
        <v>41230.77311342593</v>
      </c>
      <c r="T867" s="10"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14">
        <v>3500</v>
      </c>
      <c r="E868" s="14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v>18</v>
      </c>
      <c r="P868" s="6">
        <v>58.18</v>
      </c>
      <c r="Q868" t="str">
        <v>music</v>
      </c>
      <c r="R868" t="str">
        <v>jazz</v>
      </c>
      <c r="S868" s="10">
        <v>42025.637939814813</v>
      </c>
      <c r="T868" s="10"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14">
        <v>5000</v>
      </c>
      <c r="E869" s="14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v>24</v>
      </c>
      <c r="P869" s="6">
        <v>109.18</v>
      </c>
      <c r="Q869" t="str">
        <v>music</v>
      </c>
      <c r="R869" t="str">
        <v>jazz</v>
      </c>
      <c r="S869" s="10">
        <v>40088.105393518519</v>
      </c>
      <c r="T869" s="10"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14">
        <v>45000</v>
      </c>
      <c r="E870" s="14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v>0</v>
      </c>
      <c r="P870" s="6">
        <v>50</v>
      </c>
      <c r="Q870" t="str">
        <v>music</v>
      </c>
      <c r="R870" t="str">
        <v>jazz</v>
      </c>
      <c r="S870" s="10">
        <v>41616.027754629627</v>
      </c>
      <c r="T870" s="10"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14">
        <v>8800</v>
      </c>
      <c r="E871" s="14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v>12</v>
      </c>
      <c r="P871" s="6">
        <v>346.67</v>
      </c>
      <c r="Q871" t="str">
        <v>music</v>
      </c>
      <c r="R871" t="str">
        <v>jazz</v>
      </c>
      <c r="S871" s="10">
        <v>41342.845567129632</v>
      </c>
      <c r="T871" s="10"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14">
        <v>20000</v>
      </c>
      <c r="E872" s="14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v>0</v>
      </c>
      <c r="P872" s="6">
        <v>12.4</v>
      </c>
      <c r="Q872" t="str">
        <v>music</v>
      </c>
      <c r="R872" t="str">
        <v>jazz</v>
      </c>
      <c r="S872" s="10">
        <v>41488.022256944445</v>
      </c>
      <c r="T872" s="10"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14">
        <v>6000</v>
      </c>
      <c r="E873" s="14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v>5</v>
      </c>
      <c r="P873" s="6">
        <v>27.08</v>
      </c>
      <c r="Q873" t="str">
        <v>music</v>
      </c>
      <c r="R873" t="str">
        <v>jazz</v>
      </c>
      <c r="S873" s="10">
        <v>41577.561284722222</v>
      </c>
      <c r="T873" s="10"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14">
        <v>8000</v>
      </c>
      <c r="E874" s="1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v>1</v>
      </c>
      <c r="P874" s="6">
        <v>32.5</v>
      </c>
      <c r="Q874" t="str">
        <v>music</v>
      </c>
      <c r="R874" t="str">
        <v>jazz</v>
      </c>
      <c r="S874" s="10">
        <v>40567.825543981482</v>
      </c>
      <c r="T874" s="10"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14">
        <v>3500</v>
      </c>
      <c r="E875" s="14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v>1</v>
      </c>
      <c r="P875" s="6">
        <v>9</v>
      </c>
      <c r="Q875" t="str">
        <v>music</v>
      </c>
      <c r="R875" t="str">
        <v>jazz</v>
      </c>
      <c r="S875" s="10">
        <v>41184.167129629634</v>
      </c>
      <c r="T875" s="10"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 s="14">
        <v>3000</v>
      </c>
      <c r="E876" s="14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v>24</v>
      </c>
      <c r="P876" s="6">
        <v>34.76</v>
      </c>
      <c r="Q876" t="str">
        <v>music</v>
      </c>
      <c r="R876" t="str">
        <v>jazz</v>
      </c>
      <c r="S876" s="10">
        <v>41368.583726851852</v>
      </c>
      <c r="T876" s="10"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14">
        <v>5000</v>
      </c>
      <c r="E877" s="14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v>0</v>
      </c>
      <c r="P877" s="6">
        <v>0</v>
      </c>
      <c r="Q877" t="str">
        <v>music</v>
      </c>
      <c r="R877" t="str">
        <v>jazz</v>
      </c>
      <c r="S877" s="10">
        <v>42248.723738425921</v>
      </c>
      <c r="T877" s="10"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14">
        <v>3152</v>
      </c>
      <c r="E878" s="14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v>41</v>
      </c>
      <c r="P878" s="6">
        <v>28.58</v>
      </c>
      <c r="Q878" t="str">
        <v>music</v>
      </c>
      <c r="R878" t="str">
        <v>jazz</v>
      </c>
      <c r="S878" s="10">
        <v>41276.496840277774</v>
      </c>
      <c r="T878" s="10"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14">
        <v>2000</v>
      </c>
      <c r="E879" s="14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v>68</v>
      </c>
      <c r="P879" s="6">
        <v>46.59</v>
      </c>
      <c r="Q879" t="str">
        <v>music</v>
      </c>
      <c r="R879" t="str">
        <v>jazz</v>
      </c>
      <c r="S879" s="10">
        <v>41597.788888888892</v>
      </c>
      <c r="T879" s="10"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14">
        <v>5000</v>
      </c>
      <c r="E880" s="14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v>1</v>
      </c>
      <c r="P880" s="6">
        <v>32.5</v>
      </c>
      <c r="Q880" t="str">
        <v>music</v>
      </c>
      <c r="R880" t="str">
        <v>jazz</v>
      </c>
      <c r="S880" s="10">
        <v>40505.232916666668</v>
      </c>
      <c r="T880" s="10"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14">
        <v>2100</v>
      </c>
      <c r="E881" s="14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v>31</v>
      </c>
      <c r="P881" s="6">
        <v>21.47</v>
      </c>
      <c r="Q881" t="str">
        <v>music</v>
      </c>
      <c r="R881" t="str">
        <v>jazz</v>
      </c>
      <c r="S881" s="10">
        <v>41037.829918981479</v>
      </c>
      <c r="T881" s="10"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14">
        <v>3780</v>
      </c>
      <c r="E882" s="14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v>3</v>
      </c>
      <c r="P882" s="6">
        <v>14.13</v>
      </c>
      <c r="Q882" t="str">
        <v>music</v>
      </c>
      <c r="R882" t="str">
        <v>indie rock</v>
      </c>
      <c r="S882" s="10">
        <v>41179.32104166667</v>
      </c>
      <c r="T882" s="10"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14">
        <v>3750</v>
      </c>
      <c r="E883" s="14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v>1</v>
      </c>
      <c r="P883" s="6">
        <v>30</v>
      </c>
      <c r="Q883" t="str">
        <v>music</v>
      </c>
      <c r="R883" t="str">
        <v>indie rock</v>
      </c>
      <c r="S883" s="10">
        <v>40877.25099537037</v>
      </c>
      <c r="T883" s="10"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14">
        <v>1500</v>
      </c>
      <c r="E884" s="1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v>20</v>
      </c>
      <c r="P884" s="6">
        <v>21.57</v>
      </c>
      <c r="Q884" t="str">
        <v>music</v>
      </c>
      <c r="R884" t="str">
        <v>indie rock</v>
      </c>
      <c r="S884" s="10">
        <v>40759.860532407409</v>
      </c>
      <c r="T884" s="10"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14">
        <v>5000</v>
      </c>
      <c r="E885" s="14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v>40</v>
      </c>
      <c r="P885" s="6">
        <v>83.38</v>
      </c>
      <c r="Q885" t="str">
        <v>music</v>
      </c>
      <c r="R885" t="str">
        <v>indie rock</v>
      </c>
      <c r="S885" s="10">
        <v>42371.935590277775</v>
      </c>
      <c r="T885" s="10"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14">
        <v>2000</v>
      </c>
      <c r="E886" s="14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v>1</v>
      </c>
      <c r="P886" s="6">
        <v>10</v>
      </c>
      <c r="Q886" t="str">
        <v>music</v>
      </c>
      <c r="R886" t="str">
        <v>indie rock</v>
      </c>
      <c r="S886" s="10">
        <v>40981.802615740737</v>
      </c>
      <c r="T886" s="10"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14">
        <v>1000</v>
      </c>
      <c r="E887" s="14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v>75</v>
      </c>
      <c r="P887" s="6">
        <v>35.71</v>
      </c>
      <c r="Q887" t="str">
        <v>music</v>
      </c>
      <c r="R887" t="str">
        <v>indie rock</v>
      </c>
      <c r="S887" s="10">
        <v>42713.941099537042</v>
      </c>
      <c r="T887" s="10"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14">
        <v>500</v>
      </c>
      <c r="E888" s="14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v>41</v>
      </c>
      <c r="P888" s="6">
        <v>29.29</v>
      </c>
      <c r="Q888" t="str">
        <v>music</v>
      </c>
      <c r="R888" t="str">
        <v>indie rock</v>
      </c>
      <c r="S888" s="10">
        <v>42603.870520833334</v>
      </c>
      <c r="T888" s="10"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14">
        <v>1000</v>
      </c>
      <c r="E889" s="14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v>0</v>
      </c>
      <c r="P889" s="6">
        <v>0</v>
      </c>
      <c r="Q889" t="str">
        <v>music</v>
      </c>
      <c r="R889" t="str">
        <v>indie rock</v>
      </c>
      <c r="S889" s="10">
        <v>41026.958969907406</v>
      </c>
      <c r="T889" s="10"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14">
        <v>1000</v>
      </c>
      <c r="E890" s="14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v>7</v>
      </c>
      <c r="P890" s="6">
        <v>18</v>
      </c>
      <c r="Q890" t="str">
        <v>music</v>
      </c>
      <c r="R890" t="str">
        <v>indie rock</v>
      </c>
      <c r="S890" s="10">
        <v>40751.753298611111</v>
      </c>
      <c r="T890" s="10"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14">
        <v>25000</v>
      </c>
      <c r="E891" s="14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v>9</v>
      </c>
      <c r="P891" s="6">
        <v>73.760000000000005</v>
      </c>
      <c r="Q891" t="str">
        <v>music</v>
      </c>
      <c r="R891" t="str">
        <v>indie rock</v>
      </c>
      <c r="S891" s="10">
        <v>41887.784062500003</v>
      </c>
      <c r="T891" s="10"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14">
        <v>3000</v>
      </c>
      <c r="E892" s="14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v>4</v>
      </c>
      <c r="P892" s="6">
        <v>31.25</v>
      </c>
      <c r="Q892" t="str">
        <v>music</v>
      </c>
      <c r="R892" t="str">
        <v>indie rock</v>
      </c>
      <c r="S892" s="10">
        <v>41569.698831018519</v>
      </c>
      <c r="T892" s="10"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14">
        <v>8000</v>
      </c>
      <c r="E893" s="14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v>3</v>
      </c>
      <c r="P893" s="6">
        <v>28.89</v>
      </c>
      <c r="Q893" t="str">
        <v>music</v>
      </c>
      <c r="R893" t="str">
        <v>indie rock</v>
      </c>
      <c r="S893" s="10">
        <v>41842.031597222223</v>
      </c>
      <c r="T893" s="10"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14">
        <v>6000</v>
      </c>
      <c r="E894" s="1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v>41</v>
      </c>
      <c r="P894" s="6">
        <v>143.82</v>
      </c>
      <c r="Q894" t="str">
        <v>music</v>
      </c>
      <c r="R894" t="str">
        <v>indie rock</v>
      </c>
      <c r="S894" s="10">
        <v>40304.20003472222</v>
      </c>
      <c r="T894" s="10"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14">
        <v>2000</v>
      </c>
      <c r="E895" s="14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v>10</v>
      </c>
      <c r="P895" s="6">
        <v>40</v>
      </c>
      <c r="Q895" t="str">
        <v>music</v>
      </c>
      <c r="R895" t="str">
        <v>indie rock</v>
      </c>
      <c r="S895" s="10">
        <v>42065.897719907407</v>
      </c>
      <c r="T895" s="10"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14">
        <v>20000</v>
      </c>
      <c r="E896" s="14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v>39</v>
      </c>
      <c r="P896" s="6">
        <v>147.81</v>
      </c>
      <c r="Q896" t="str">
        <v>music</v>
      </c>
      <c r="R896" t="str">
        <v>indie rock</v>
      </c>
      <c r="S896" s="10">
        <v>42496.981597222228</v>
      </c>
      <c r="T896" s="10"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14">
        <v>8000</v>
      </c>
      <c r="E897" s="14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v>2</v>
      </c>
      <c r="P897" s="6">
        <v>27.86</v>
      </c>
      <c r="Q897" t="str">
        <v>music</v>
      </c>
      <c r="R897" t="str">
        <v>indie rock</v>
      </c>
      <c r="S897" s="10">
        <v>40431.127650462964</v>
      </c>
      <c r="T897" s="10"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14">
        <v>8000</v>
      </c>
      <c r="E898" s="14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v>40</v>
      </c>
      <c r="P898" s="6">
        <v>44.44</v>
      </c>
      <c r="Q898" t="str">
        <v>music</v>
      </c>
      <c r="R898" t="str">
        <v>indie rock</v>
      </c>
      <c r="S898" s="10">
        <v>42218.872986111113</v>
      </c>
      <c r="T898" s="10"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14">
        <v>3000</v>
      </c>
      <c r="E899" s="14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v>0</v>
      </c>
      <c r="P899" s="6">
        <v>0</v>
      </c>
      <c r="Q899" t="str">
        <v>music</v>
      </c>
      <c r="R899" t="str">
        <v>indie rock</v>
      </c>
      <c r="S899" s="10">
        <v>41211.688750000001</v>
      </c>
      <c r="T899" s="10"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14">
        <v>2500</v>
      </c>
      <c r="E900" s="14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v>3</v>
      </c>
      <c r="P900" s="6">
        <v>35</v>
      </c>
      <c r="Q900" t="str">
        <v>music</v>
      </c>
      <c r="R900" t="str">
        <v>indie rock</v>
      </c>
      <c r="S900" s="10">
        <v>40878.758217592593</v>
      </c>
      <c r="T900" s="10"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14">
        <v>750</v>
      </c>
      <c r="E901" s="14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v>37</v>
      </c>
      <c r="P901" s="6">
        <v>35</v>
      </c>
      <c r="Q901" t="str">
        <v>music</v>
      </c>
      <c r="R901" t="str">
        <v>indie rock</v>
      </c>
      <c r="S901" s="10">
        <v>40646.099097222221</v>
      </c>
      <c r="T901" s="10"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14">
        <v>5000</v>
      </c>
      <c r="E902" s="14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v>0</v>
      </c>
      <c r="P902" s="6">
        <v>10.5</v>
      </c>
      <c r="Q902" t="str">
        <v>music</v>
      </c>
      <c r="R902" t="str">
        <v>jazz</v>
      </c>
      <c r="S902" s="10">
        <v>42429.84956018519</v>
      </c>
      <c r="T902" s="10"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14">
        <v>6500</v>
      </c>
      <c r="E903" s="14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v>0</v>
      </c>
      <c r="P903" s="6">
        <v>0</v>
      </c>
      <c r="Q903" t="str">
        <v>music</v>
      </c>
      <c r="R903" t="str">
        <v>jazz</v>
      </c>
      <c r="S903" s="10">
        <v>40291.81150462963</v>
      </c>
      <c r="T903" s="10"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14">
        <v>30000</v>
      </c>
      <c r="E904" s="1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v>0</v>
      </c>
      <c r="P904" s="6">
        <v>30</v>
      </c>
      <c r="Q904" t="str">
        <v>music</v>
      </c>
      <c r="R904" t="str">
        <v>jazz</v>
      </c>
      <c r="S904" s="10">
        <v>41829.965532407405</v>
      </c>
      <c r="T904" s="10"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14">
        <v>5000</v>
      </c>
      <c r="E905" s="14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v>3</v>
      </c>
      <c r="P905" s="6">
        <v>40</v>
      </c>
      <c r="Q905" t="str">
        <v>music</v>
      </c>
      <c r="R905" t="str">
        <v>jazz</v>
      </c>
      <c r="S905" s="10">
        <v>41149.796064814815</v>
      </c>
      <c r="T905" s="10"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14">
        <v>50000</v>
      </c>
      <c r="E906" s="14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v>0</v>
      </c>
      <c r="P906" s="6">
        <v>50.33</v>
      </c>
      <c r="Q906" t="str">
        <v>music</v>
      </c>
      <c r="R906" t="str">
        <v>jazz</v>
      </c>
      <c r="S906" s="10">
        <v>42342.080289351856</v>
      </c>
      <c r="T906" s="10"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14">
        <v>6500</v>
      </c>
      <c r="E907" s="14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v>3</v>
      </c>
      <c r="P907" s="6">
        <v>32.67</v>
      </c>
      <c r="Q907" t="str">
        <v>music</v>
      </c>
      <c r="R907" t="str">
        <v>jazz</v>
      </c>
      <c r="S907" s="10">
        <v>40507.239884259259</v>
      </c>
      <c r="T907" s="10"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14">
        <v>15000</v>
      </c>
      <c r="E908" s="14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v>0</v>
      </c>
      <c r="P908" s="6">
        <v>0</v>
      </c>
      <c r="Q908" t="str">
        <v>music</v>
      </c>
      <c r="R908" t="str">
        <v>jazz</v>
      </c>
      <c r="S908" s="10">
        <v>41681.189699074072</v>
      </c>
      <c r="T908" s="10"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14">
        <v>2900</v>
      </c>
      <c r="E909" s="14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v>0</v>
      </c>
      <c r="P909" s="6">
        <v>0</v>
      </c>
      <c r="Q909" t="str">
        <v>music</v>
      </c>
      <c r="R909" t="str">
        <v>jazz</v>
      </c>
      <c r="S909" s="10">
        <v>40767.192395833335</v>
      </c>
      <c r="T909" s="10"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14">
        <v>2500</v>
      </c>
      <c r="E910" s="14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v>0</v>
      </c>
      <c r="P910" s="6">
        <v>0</v>
      </c>
      <c r="Q910" t="str">
        <v>music</v>
      </c>
      <c r="R910" t="str">
        <v>jazz</v>
      </c>
      <c r="S910" s="10">
        <v>40340.801562499997</v>
      </c>
      <c r="T910" s="10"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14">
        <v>16000</v>
      </c>
      <c r="E911" s="14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v>3</v>
      </c>
      <c r="P911" s="6">
        <v>65</v>
      </c>
      <c r="Q911" t="str">
        <v>music</v>
      </c>
      <c r="R911" t="str">
        <v>jazz</v>
      </c>
      <c r="S911" s="10">
        <v>41081.69027777778</v>
      </c>
      <c r="T911" s="10"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14">
        <v>550</v>
      </c>
      <c r="E912" s="14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v>22</v>
      </c>
      <c r="P912" s="6">
        <v>24.6</v>
      </c>
      <c r="Q912" t="str">
        <v>music</v>
      </c>
      <c r="R912" t="str">
        <v>jazz</v>
      </c>
      <c r="S912" s="10">
        <v>42737.545358796298</v>
      </c>
      <c r="T912" s="10"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14">
        <v>100000</v>
      </c>
      <c r="E913" s="14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v>0</v>
      </c>
      <c r="P913" s="6">
        <v>0</v>
      </c>
      <c r="Q913" t="str">
        <v>music</v>
      </c>
      <c r="R913" t="str">
        <v>jazz</v>
      </c>
      <c r="S913" s="10">
        <v>41642.005150462966</v>
      </c>
      <c r="T913" s="10"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14">
        <v>3500</v>
      </c>
      <c r="E914" s="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v>1</v>
      </c>
      <c r="P914" s="6">
        <v>15</v>
      </c>
      <c r="Q914" t="str">
        <v>music</v>
      </c>
      <c r="R914" t="str">
        <v>jazz</v>
      </c>
      <c r="S914" s="10">
        <v>41194.109340277777</v>
      </c>
      <c r="T914" s="10"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14">
        <v>30000</v>
      </c>
      <c r="E915" s="14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v>7</v>
      </c>
      <c r="P915" s="6">
        <v>82.58</v>
      </c>
      <c r="Q915" t="str">
        <v>music</v>
      </c>
      <c r="R915" t="str">
        <v>jazz</v>
      </c>
      <c r="S915" s="10">
        <v>41004.139108796298</v>
      </c>
      <c r="T915" s="10"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14">
        <v>1500</v>
      </c>
      <c r="E916" s="14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v>0</v>
      </c>
      <c r="P916" s="6">
        <v>0</v>
      </c>
      <c r="Q916" t="str">
        <v>music</v>
      </c>
      <c r="R916" t="str">
        <v>jazz</v>
      </c>
      <c r="S916" s="10">
        <v>41116.763275462967</v>
      </c>
      <c r="T916" s="10"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14">
        <v>6500</v>
      </c>
      <c r="E917" s="14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v>6</v>
      </c>
      <c r="P917" s="6">
        <v>41.67</v>
      </c>
      <c r="Q917" t="str">
        <v>music</v>
      </c>
      <c r="R917" t="str">
        <v>jazz</v>
      </c>
      <c r="S917" s="10">
        <v>40937.679560185185</v>
      </c>
      <c r="T917" s="10"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14">
        <v>3300</v>
      </c>
      <c r="E918" s="14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v>0</v>
      </c>
      <c r="P918" s="6">
        <v>0</v>
      </c>
      <c r="Q918" t="str">
        <v>music</v>
      </c>
      <c r="R918" t="str">
        <v>jazz</v>
      </c>
      <c r="S918" s="10">
        <v>40434.853402777779</v>
      </c>
      <c r="T918" s="10"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14">
        <v>5000</v>
      </c>
      <c r="E919" s="14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v>1</v>
      </c>
      <c r="P919" s="6">
        <v>30</v>
      </c>
      <c r="Q919" t="str">
        <v>music</v>
      </c>
      <c r="R919" t="str">
        <v>jazz</v>
      </c>
      <c r="S919" s="10">
        <v>41802.94363425926</v>
      </c>
      <c r="T919" s="10"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14">
        <v>3900</v>
      </c>
      <c r="E920" s="14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v>5</v>
      </c>
      <c r="P920" s="6">
        <v>19.600000000000001</v>
      </c>
      <c r="Q920" t="str">
        <v>music</v>
      </c>
      <c r="R920" t="str">
        <v>jazz</v>
      </c>
      <c r="S920" s="10">
        <v>41944.916215277779</v>
      </c>
      <c r="T920" s="10"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 s="14">
        <v>20000</v>
      </c>
      <c r="E921" s="14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v>1</v>
      </c>
      <c r="P921" s="6">
        <v>100</v>
      </c>
      <c r="Q921" t="str">
        <v>music</v>
      </c>
      <c r="R921" t="str">
        <v>jazz</v>
      </c>
      <c r="S921" s="10">
        <v>41227.641724537039</v>
      </c>
      <c r="T921" s="10"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14">
        <v>5500</v>
      </c>
      <c r="E922" s="14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v>0</v>
      </c>
      <c r="P922" s="6">
        <v>0</v>
      </c>
      <c r="Q922" t="str">
        <v>music</v>
      </c>
      <c r="R922" t="str">
        <v>jazz</v>
      </c>
      <c r="S922" s="10">
        <v>41562.67155092593</v>
      </c>
      <c r="T922" s="10"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14">
        <v>15000</v>
      </c>
      <c r="E923" s="14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v>31</v>
      </c>
      <c r="P923" s="6">
        <v>231.75</v>
      </c>
      <c r="Q923" t="str">
        <v>music</v>
      </c>
      <c r="R923" t="str">
        <v>jazz</v>
      </c>
      <c r="S923" s="10">
        <v>40847.171018518515</v>
      </c>
      <c r="T923" s="10"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14">
        <v>27000</v>
      </c>
      <c r="E924" s="1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v>21</v>
      </c>
      <c r="P924" s="6">
        <v>189.33</v>
      </c>
      <c r="Q924" t="str">
        <v>music</v>
      </c>
      <c r="R924" t="str">
        <v>jazz</v>
      </c>
      <c r="S924" s="10">
        <v>41878.530011574076</v>
      </c>
      <c r="T924" s="10"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14">
        <v>15000</v>
      </c>
      <c r="E925" s="14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v>2</v>
      </c>
      <c r="P925" s="6">
        <v>55</v>
      </c>
      <c r="Q925" t="str">
        <v>music</v>
      </c>
      <c r="R925" t="str">
        <v>jazz</v>
      </c>
      <c r="S925" s="10">
        <v>41934.959756944445</v>
      </c>
      <c r="T925" s="10"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14">
        <v>3000</v>
      </c>
      <c r="E926" s="14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v>11</v>
      </c>
      <c r="P926" s="6">
        <v>21.8</v>
      </c>
      <c r="Q926" t="str">
        <v>music</v>
      </c>
      <c r="R926" t="str">
        <v>jazz</v>
      </c>
      <c r="S926" s="10">
        <v>41288.942928240744</v>
      </c>
      <c r="T926" s="10"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14">
        <v>6000</v>
      </c>
      <c r="E927" s="14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v>3</v>
      </c>
      <c r="P927" s="6">
        <v>32</v>
      </c>
      <c r="Q927" t="str">
        <v>music</v>
      </c>
      <c r="R927" t="str">
        <v>jazz</v>
      </c>
      <c r="S927" s="10">
        <v>41575.880914351852</v>
      </c>
      <c r="T927" s="10"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14">
        <v>7000</v>
      </c>
      <c r="E928" s="14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v>0</v>
      </c>
      <c r="P928" s="6">
        <v>0</v>
      </c>
      <c r="Q928" t="str">
        <v>music</v>
      </c>
      <c r="R928" t="str">
        <v>jazz</v>
      </c>
      <c r="S928" s="10">
        <v>40338.02002314815</v>
      </c>
      <c r="T928" s="10"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14">
        <v>20000</v>
      </c>
      <c r="E929" s="14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v>0</v>
      </c>
      <c r="P929" s="6">
        <v>0</v>
      </c>
      <c r="Q929" t="str">
        <v>music</v>
      </c>
      <c r="R929" t="str">
        <v>jazz</v>
      </c>
      <c r="S929" s="10">
        <v>41013.822858796295</v>
      </c>
      <c r="T929" s="10"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14">
        <v>14500</v>
      </c>
      <c r="E930" s="14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v>11</v>
      </c>
      <c r="P930" s="6">
        <v>56.25</v>
      </c>
      <c r="Q930" t="str">
        <v>music</v>
      </c>
      <c r="R930" t="str">
        <v>jazz</v>
      </c>
      <c r="S930" s="10">
        <v>41180.86241898148</v>
      </c>
      <c r="T930" s="10"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14">
        <v>500</v>
      </c>
      <c r="E931" s="14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v>0</v>
      </c>
      <c r="P931" s="6">
        <v>0</v>
      </c>
      <c r="Q931" t="str">
        <v>music</v>
      </c>
      <c r="R931" t="str">
        <v>jazz</v>
      </c>
      <c r="S931" s="10">
        <v>40978.238067129627</v>
      </c>
      <c r="T931" s="10"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14">
        <v>900</v>
      </c>
      <c r="E932" s="14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v>38</v>
      </c>
      <c r="P932" s="6">
        <v>69</v>
      </c>
      <c r="Q932" t="str">
        <v>music</v>
      </c>
      <c r="R932" t="str">
        <v>jazz</v>
      </c>
      <c r="S932" s="10">
        <v>40312.915578703702</v>
      </c>
      <c r="T932" s="10"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14">
        <v>2000</v>
      </c>
      <c r="E933" s="14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v>7</v>
      </c>
      <c r="P933" s="6">
        <v>18.71</v>
      </c>
      <c r="Q933" t="str">
        <v>music</v>
      </c>
      <c r="R933" t="str">
        <v>jazz</v>
      </c>
      <c r="S933" s="10">
        <v>41680.359976851854</v>
      </c>
      <c r="T933" s="10"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14">
        <v>9500</v>
      </c>
      <c r="E934" s="1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v>15</v>
      </c>
      <c r="P934" s="6">
        <v>46.03</v>
      </c>
      <c r="Q934" t="str">
        <v>music</v>
      </c>
      <c r="R934" t="str">
        <v>jazz</v>
      </c>
      <c r="S934" s="10">
        <v>41310.969270833331</v>
      </c>
      <c r="T934" s="10"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14">
        <v>2000</v>
      </c>
      <c r="E935" s="14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v>6</v>
      </c>
      <c r="P935" s="6">
        <v>60</v>
      </c>
      <c r="Q935" t="str">
        <v>music</v>
      </c>
      <c r="R935" t="str">
        <v>jazz</v>
      </c>
      <c r="S935" s="10">
        <v>41711.169085648151</v>
      </c>
      <c r="T935" s="10"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14">
        <v>5000</v>
      </c>
      <c r="E936" s="14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v>30</v>
      </c>
      <c r="P936" s="6">
        <v>50.67</v>
      </c>
      <c r="Q936" t="str">
        <v>music</v>
      </c>
      <c r="R936" t="str">
        <v>jazz</v>
      </c>
      <c r="S936" s="10">
        <v>41733.737083333333</v>
      </c>
      <c r="T936" s="10"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14">
        <v>3500</v>
      </c>
      <c r="E937" s="14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v>1</v>
      </c>
      <c r="P937" s="6">
        <v>25</v>
      </c>
      <c r="Q937" t="str">
        <v>music</v>
      </c>
      <c r="R937" t="str">
        <v>jazz</v>
      </c>
      <c r="S937" s="10">
        <v>42368.333668981482</v>
      </c>
      <c r="T937" s="10"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14">
        <v>1400</v>
      </c>
      <c r="E938" s="14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v>0</v>
      </c>
      <c r="P938" s="6">
        <v>0</v>
      </c>
      <c r="Q938" t="str">
        <v>music</v>
      </c>
      <c r="R938" t="str">
        <v>jazz</v>
      </c>
      <c r="S938" s="10">
        <v>40883.024178240739</v>
      </c>
      <c r="T938" s="10"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14">
        <v>3500</v>
      </c>
      <c r="E939" s="14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v>1</v>
      </c>
      <c r="P939" s="6">
        <v>20</v>
      </c>
      <c r="Q939" t="str">
        <v>music</v>
      </c>
      <c r="R939" t="str">
        <v>jazz</v>
      </c>
      <c r="S939" s="10">
        <v>41551.798113425924</v>
      </c>
      <c r="T939" s="10"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14">
        <v>7000</v>
      </c>
      <c r="E940" s="14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v>0</v>
      </c>
      <c r="P940" s="6">
        <v>25</v>
      </c>
      <c r="Q940" t="str">
        <v>music</v>
      </c>
      <c r="R940" t="str">
        <v>jazz</v>
      </c>
      <c r="S940" s="10">
        <v>41124.479722222226</v>
      </c>
      <c r="T940" s="10"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14">
        <v>2750</v>
      </c>
      <c r="E941" s="14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v>1</v>
      </c>
      <c r="P941" s="6">
        <v>20</v>
      </c>
      <c r="Q941" t="str">
        <v>music</v>
      </c>
      <c r="R941" t="str">
        <v>jazz</v>
      </c>
      <c r="S941" s="10">
        <v>41416.763171296298</v>
      </c>
      <c r="T941" s="10"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14">
        <v>9000</v>
      </c>
      <c r="E942" s="14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v>17</v>
      </c>
      <c r="P942" s="6">
        <v>110.29</v>
      </c>
      <c r="Q942" t="str">
        <v>technology</v>
      </c>
      <c r="R942" t="str">
        <v>wearables</v>
      </c>
      <c r="S942" s="10">
        <v>42182.008402777778</v>
      </c>
      <c r="T942" s="10"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14">
        <v>50000</v>
      </c>
      <c r="E943" s="14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v>2</v>
      </c>
      <c r="P943" s="6">
        <v>37.450000000000003</v>
      </c>
      <c r="Q943" t="str">
        <v>technology</v>
      </c>
      <c r="R943" t="str">
        <v>wearables</v>
      </c>
      <c r="S943" s="10">
        <v>42746.096585648149</v>
      </c>
      <c r="T943" s="10"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14">
        <v>7500</v>
      </c>
      <c r="E944" s="1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v>9</v>
      </c>
      <c r="P944" s="6">
        <v>41.75</v>
      </c>
      <c r="Q944" t="str">
        <v>technology</v>
      </c>
      <c r="R944" t="str">
        <v>wearables</v>
      </c>
      <c r="S944" s="10">
        <v>42382.843287037031</v>
      </c>
      <c r="T944" s="10"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14">
        <v>3000</v>
      </c>
      <c r="E945" s="14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v>10</v>
      </c>
      <c r="P945" s="6">
        <v>24.08</v>
      </c>
      <c r="Q945" t="str">
        <v>technology</v>
      </c>
      <c r="R945" t="str">
        <v>wearables</v>
      </c>
      <c r="S945" s="10">
        <v>42673.66788194445</v>
      </c>
      <c r="T945" s="10"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14">
        <v>50000</v>
      </c>
      <c r="E946" s="14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v>13</v>
      </c>
      <c r="P946" s="6">
        <v>69.41</v>
      </c>
      <c r="Q946" t="str">
        <v>technology</v>
      </c>
      <c r="R946" t="str">
        <v>wearables</v>
      </c>
      <c r="S946" s="10">
        <v>42444.583912037036</v>
      </c>
      <c r="T946" s="10"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14">
        <v>100000</v>
      </c>
      <c r="E947" s="14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v>2</v>
      </c>
      <c r="P947" s="6">
        <v>155.25</v>
      </c>
      <c r="Q947" t="str">
        <v>technology</v>
      </c>
      <c r="R947" t="str">
        <v>wearables</v>
      </c>
      <c r="S947" s="10">
        <v>42732.872986111113</v>
      </c>
      <c r="T947" s="10"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14">
        <v>15000</v>
      </c>
      <c r="E948" s="14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v>2</v>
      </c>
      <c r="P948" s="6">
        <v>57.2</v>
      </c>
      <c r="Q948" t="str">
        <v>technology</v>
      </c>
      <c r="R948" t="str">
        <v>wearables</v>
      </c>
      <c r="S948" s="10">
        <v>42592.750555555554</v>
      </c>
      <c r="T948" s="10"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14">
        <v>850</v>
      </c>
      <c r="E949" s="14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v>0</v>
      </c>
      <c r="P949" s="6">
        <v>0</v>
      </c>
      <c r="Q949" t="str">
        <v>technology</v>
      </c>
      <c r="R949" t="str">
        <v>wearables</v>
      </c>
      <c r="S949" s="10">
        <v>42491.781319444446</v>
      </c>
      <c r="T949" s="10"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14">
        <v>4000</v>
      </c>
      <c r="E950" s="14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v>12</v>
      </c>
      <c r="P950" s="6">
        <v>60</v>
      </c>
      <c r="Q950" t="str">
        <v>technology</v>
      </c>
      <c r="R950" t="str">
        <v>wearables</v>
      </c>
      <c r="S950" s="10">
        <v>42411.828287037039</v>
      </c>
      <c r="T950" s="10"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14">
        <v>20000</v>
      </c>
      <c r="E951" s="14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v>1</v>
      </c>
      <c r="P951" s="6">
        <v>39</v>
      </c>
      <c r="Q951" t="str">
        <v>technology</v>
      </c>
      <c r="R951" t="str">
        <v>wearables</v>
      </c>
      <c r="S951" s="10">
        <v>42361.043703703705</v>
      </c>
      <c r="T951" s="10"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14">
        <v>5000</v>
      </c>
      <c r="E952" s="14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v>28</v>
      </c>
      <c r="P952" s="6">
        <v>58.42</v>
      </c>
      <c r="Q952" t="str">
        <v>technology</v>
      </c>
      <c r="R952" t="str">
        <v>wearables</v>
      </c>
      <c r="S952" s="10">
        <v>42356.750706018516</v>
      </c>
      <c r="T952" s="10"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 s="14">
        <v>50000</v>
      </c>
      <c r="E953" s="14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v>38</v>
      </c>
      <c r="P953" s="6">
        <v>158.63999999999999</v>
      </c>
      <c r="Q953" t="str">
        <v>technology</v>
      </c>
      <c r="R953" t="str">
        <v>wearables</v>
      </c>
      <c r="S953" s="10">
        <v>42480.653611111105</v>
      </c>
      <c r="T953" s="10"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14">
        <v>49000</v>
      </c>
      <c r="E954" s="1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v>40</v>
      </c>
      <c r="P954" s="6">
        <v>99.86</v>
      </c>
      <c r="Q954" t="str">
        <v>technology</v>
      </c>
      <c r="R954" t="str">
        <v>wearables</v>
      </c>
      <c r="S954" s="10">
        <v>42662.613564814819</v>
      </c>
      <c r="T954" s="10"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14">
        <v>15000</v>
      </c>
      <c r="E955" s="14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v>1</v>
      </c>
      <c r="P955" s="6">
        <v>25.2</v>
      </c>
      <c r="Q955" t="str">
        <v>technology</v>
      </c>
      <c r="R955" t="str">
        <v>wearables</v>
      </c>
      <c r="S955" s="10">
        <v>41999.164340277777</v>
      </c>
      <c r="T955" s="10"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14">
        <v>15000</v>
      </c>
      <c r="E956" s="14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v>43</v>
      </c>
      <c r="P956" s="6">
        <v>89.19</v>
      </c>
      <c r="Q956" t="str">
        <v>technology</v>
      </c>
      <c r="R956" t="str">
        <v>wearables</v>
      </c>
      <c r="S956" s="10">
        <v>42194.833784722221</v>
      </c>
      <c r="T956" s="10"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14">
        <v>300000</v>
      </c>
      <c r="E957" s="14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v>6</v>
      </c>
      <c r="P957" s="6">
        <v>182.62</v>
      </c>
      <c r="Q957" t="str">
        <v>technology</v>
      </c>
      <c r="R957" t="str">
        <v>wearables</v>
      </c>
      <c r="S957" s="10">
        <v>42586.295138888891</v>
      </c>
      <c r="T957" s="10"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14">
        <v>50000</v>
      </c>
      <c r="E958" s="14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v>2</v>
      </c>
      <c r="P958" s="6">
        <v>50.65</v>
      </c>
      <c r="Q958" t="str">
        <v>technology</v>
      </c>
      <c r="R958" t="str">
        <v>wearables</v>
      </c>
      <c r="S958" s="10">
        <v>42060.913877314815</v>
      </c>
      <c r="T958" s="10"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14">
        <v>12000</v>
      </c>
      <c r="E959" s="14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v>2</v>
      </c>
      <c r="P959" s="6">
        <v>33.29</v>
      </c>
      <c r="Q959" t="str">
        <v>technology</v>
      </c>
      <c r="R959" t="str">
        <v>wearables</v>
      </c>
      <c r="S959" s="10">
        <v>42660.552465277782</v>
      </c>
      <c r="T959" s="10"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14">
        <v>7777</v>
      </c>
      <c r="E960" s="14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v>11</v>
      </c>
      <c r="P960" s="6">
        <v>51.82</v>
      </c>
      <c r="Q960" t="str">
        <v>technology</v>
      </c>
      <c r="R960" t="str">
        <v>wearables</v>
      </c>
      <c r="S960" s="10">
        <v>42082.802812499998</v>
      </c>
      <c r="T960" s="10"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14">
        <v>50000</v>
      </c>
      <c r="E961" s="14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v>39</v>
      </c>
      <c r="P961" s="6">
        <v>113.63</v>
      </c>
      <c r="Q961" t="str">
        <v>technology</v>
      </c>
      <c r="R961" t="str">
        <v>wearables</v>
      </c>
      <c r="S961" s="10">
        <v>41993.174363425926</v>
      </c>
      <c r="T961" s="10"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14">
        <v>55650</v>
      </c>
      <c r="E962" s="14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v>46</v>
      </c>
      <c r="P962" s="6">
        <v>136.46</v>
      </c>
      <c r="Q962" t="str">
        <v>technology</v>
      </c>
      <c r="R962" t="str">
        <v>wearables</v>
      </c>
      <c r="S962" s="10">
        <v>42766.626793981486</v>
      </c>
      <c r="T962" s="10"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14">
        <v>95000</v>
      </c>
      <c r="E963" s="14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v>42</v>
      </c>
      <c r="P963" s="6">
        <v>364.35</v>
      </c>
      <c r="Q963" t="str">
        <v>technology</v>
      </c>
      <c r="R963" t="str">
        <v>wearables</v>
      </c>
      <c r="S963" s="10">
        <v>42740.693692129629</v>
      </c>
      <c r="T963" s="10"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14">
        <v>2500</v>
      </c>
      <c r="E964" s="1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v>28</v>
      </c>
      <c r="P964" s="6">
        <v>19.239999999999998</v>
      </c>
      <c r="Q964" t="str">
        <v>technology</v>
      </c>
      <c r="R964" t="str">
        <v>wearables</v>
      </c>
      <c r="S964" s="10">
        <v>42373.712418981479</v>
      </c>
      <c r="T964" s="10"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14">
        <v>35000</v>
      </c>
      <c r="E965" s="14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v>1</v>
      </c>
      <c r="P965" s="6">
        <v>41.89</v>
      </c>
      <c r="Q965" t="str">
        <v>technology</v>
      </c>
      <c r="R965" t="str">
        <v>wearables</v>
      </c>
      <c r="S965" s="10">
        <v>42625.635636574079</v>
      </c>
      <c r="T965" s="10"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14">
        <v>110000</v>
      </c>
      <c r="E966" s="14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v>1</v>
      </c>
      <c r="P966" s="6">
        <v>30.31</v>
      </c>
      <c r="Q966" t="str">
        <v>technology</v>
      </c>
      <c r="R966" t="str">
        <v>wearables</v>
      </c>
      <c r="S966" s="10">
        <v>42208.628692129627</v>
      </c>
      <c r="T966" s="10"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14">
        <v>25000</v>
      </c>
      <c r="E967" s="14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v>1</v>
      </c>
      <c r="P967" s="6">
        <v>49.67</v>
      </c>
      <c r="Q967" t="str">
        <v>technology</v>
      </c>
      <c r="R967" t="str">
        <v>wearables</v>
      </c>
      <c r="S967" s="10">
        <v>42637.016736111109</v>
      </c>
      <c r="T967" s="10"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14">
        <v>12000</v>
      </c>
      <c r="E968" s="14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v>15</v>
      </c>
      <c r="P968" s="6">
        <v>59.2</v>
      </c>
      <c r="Q968" t="str">
        <v>technology</v>
      </c>
      <c r="R968" t="str">
        <v>wearables</v>
      </c>
      <c r="S968" s="10">
        <v>42619.635787037041</v>
      </c>
      <c r="T968" s="10"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14">
        <v>20000</v>
      </c>
      <c r="E969" s="14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v>18</v>
      </c>
      <c r="P969" s="6">
        <v>43.98</v>
      </c>
      <c r="Q969" t="str">
        <v>technology</v>
      </c>
      <c r="R969" t="str">
        <v>wearables</v>
      </c>
      <c r="S969" s="10">
        <v>42422.254328703704</v>
      </c>
      <c r="T969" s="10"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14">
        <v>8000</v>
      </c>
      <c r="E970" s="14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v>1</v>
      </c>
      <c r="P970" s="6">
        <v>26.5</v>
      </c>
      <c r="Q970" t="str">
        <v>technology</v>
      </c>
      <c r="R970" t="str">
        <v>wearables</v>
      </c>
      <c r="S970" s="10">
        <v>41836.847615740742</v>
      </c>
      <c r="T970" s="10"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14">
        <v>30000</v>
      </c>
      <c r="E971" s="14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v>47</v>
      </c>
      <c r="P971" s="6">
        <v>1272.73</v>
      </c>
      <c r="Q971" t="str">
        <v>technology</v>
      </c>
      <c r="R971" t="str">
        <v>wearables</v>
      </c>
      <c r="S971" s="10">
        <v>42742.30332175926</v>
      </c>
      <c r="T971" s="10"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14">
        <v>5000</v>
      </c>
      <c r="E972" s="14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v>46</v>
      </c>
      <c r="P972" s="6">
        <v>164</v>
      </c>
      <c r="Q972" t="str">
        <v>technology</v>
      </c>
      <c r="R972" t="str">
        <v>wearables</v>
      </c>
      <c r="S972" s="10">
        <v>42721.220520833333</v>
      </c>
      <c r="T972" s="10"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14">
        <v>100000</v>
      </c>
      <c r="E973" s="14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v>0</v>
      </c>
      <c r="P973" s="6">
        <v>45.2</v>
      </c>
      <c r="Q973" t="str">
        <v>technology</v>
      </c>
      <c r="R973" t="str">
        <v>wearables</v>
      </c>
      <c r="S973" s="10">
        <v>42111.709027777775</v>
      </c>
      <c r="T973" s="10"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14">
        <v>20000</v>
      </c>
      <c r="E974" s="1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v>35</v>
      </c>
      <c r="P974" s="6">
        <v>153.88999999999999</v>
      </c>
      <c r="Q974" t="str">
        <v>technology</v>
      </c>
      <c r="R974" t="str">
        <v>wearables</v>
      </c>
      <c r="S974" s="10">
        <v>41856.865717592591</v>
      </c>
      <c r="T974" s="10"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14">
        <v>20000</v>
      </c>
      <c r="E975" s="14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v>2</v>
      </c>
      <c r="P975" s="6">
        <v>51.38</v>
      </c>
      <c r="Q975" t="str">
        <v>technology</v>
      </c>
      <c r="R975" t="str">
        <v>wearables</v>
      </c>
      <c r="S975" s="10">
        <v>42257.014965277776</v>
      </c>
      <c r="T975" s="10"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14">
        <v>50000</v>
      </c>
      <c r="E976" s="14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v>1</v>
      </c>
      <c r="P976" s="6">
        <v>93.33</v>
      </c>
      <c r="Q976" t="str">
        <v>technology</v>
      </c>
      <c r="R976" t="str">
        <v>wearables</v>
      </c>
      <c r="S976" s="10">
        <v>42424.749490740738</v>
      </c>
      <c r="T976" s="10"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14">
        <v>100000</v>
      </c>
      <c r="E977" s="14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v>3</v>
      </c>
      <c r="P977" s="6">
        <v>108.63</v>
      </c>
      <c r="Q977" t="str">
        <v>technology</v>
      </c>
      <c r="R977" t="str">
        <v>wearables</v>
      </c>
      <c r="S977" s="10">
        <v>42489.696585648147</v>
      </c>
      <c r="T977" s="10"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14">
        <v>150000</v>
      </c>
      <c r="E978" s="14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v>2</v>
      </c>
      <c r="P978" s="6">
        <v>160.5</v>
      </c>
      <c r="Q978" t="str">
        <v>technology</v>
      </c>
      <c r="R978" t="str">
        <v>wearables</v>
      </c>
      <c r="S978" s="10">
        <v>42185.058993055558</v>
      </c>
      <c r="T978" s="10"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14">
        <v>2700</v>
      </c>
      <c r="E979" s="14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v>34</v>
      </c>
      <c r="P979" s="6">
        <v>75.75</v>
      </c>
      <c r="Q979" t="str">
        <v>technology</v>
      </c>
      <c r="R979" t="str">
        <v>wearables</v>
      </c>
      <c r="S979" s="10">
        <v>42391.942094907412</v>
      </c>
      <c r="T979" s="10"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14">
        <v>172889</v>
      </c>
      <c r="E980" s="14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v>56</v>
      </c>
      <c r="P980" s="6">
        <v>790.84</v>
      </c>
      <c r="Q980" t="str">
        <v>technology</v>
      </c>
      <c r="R980" t="str">
        <v>wearables</v>
      </c>
      <c r="S980" s="10">
        <v>42395.309039351851</v>
      </c>
      <c r="T980" s="10"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14">
        <v>35000</v>
      </c>
      <c r="E981" s="14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v>83</v>
      </c>
      <c r="P981" s="6">
        <v>301.94</v>
      </c>
      <c r="Q981" t="str">
        <v>technology</v>
      </c>
      <c r="R981" t="str">
        <v>wearables</v>
      </c>
      <c r="S981" s="10">
        <v>42506.416990740734</v>
      </c>
      <c r="T981" s="10"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14">
        <v>10000</v>
      </c>
      <c r="E982" s="14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v>15</v>
      </c>
      <c r="P982" s="6">
        <v>47.94</v>
      </c>
      <c r="Q982" t="str">
        <v>technology</v>
      </c>
      <c r="R982" t="str">
        <v>wearables</v>
      </c>
      <c r="S982" s="10">
        <v>41928.904189814813</v>
      </c>
      <c r="T982" s="10"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14">
        <v>88888</v>
      </c>
      <c r="E983" s="14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v>0</v>
      </c>
      <c r="P983" s="6">
        <v>2.75</v>
      </c>
      <c r="Q983" t="str">
        <v>technology</v>
      </c>
      <c r="R983" t="str">
        <v>wearables</v>
      </c>
      <c r="S983" s="10">
        <v>41830.947013888886</v>
      </c>
      <c r="T983" s="10"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14">
        <v>17500</v>
      </c>
      <c r="E984" s="1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v>0</v>
      </c>
      <c r="P984" s="6">
        <v>1</v>
      </c>
      <c r="Q984" t="str">
        <v>technology</v>
      </c>
      <c r="R984" t="str">
        <v>wearables</v>
      </c>
      <c r="S984" s="10">
        <v>42615.753310185188</v>
      </c>
      <c r="T984" s="10"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14">
        <v>104219</v>
      </c>
      <c r="E985" s="14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v>30</v>
      </c>
      <c r="P985" s="6">
        <v>171.79</v>
      </c>
      <c r="Q985" t="str">
        <v>technology</v>
      </c>
      <c r="R985" t="str">
        <v>wearables</v>
      </c>
      <c r="S985" s="10">
        <v>42574.667650462965</v>
      </c>
      <c r="T985" s="10"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14">
        <v>10000</v>
      </c>
      <c r="E986" s="14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v>1</v>
      </c>
      <c r="P986" s="6">
        <v>35.33</v>
      </c>
      <c r="Q986" t="str">
        <v>technology</v>
      </c>
      <c r="R986" t="str">
        <v>wearables</v>
      </c>
      <c r="S986" s="10">
        <v>42061.11583333333</v>
      </c>
      <c r="T986" s="10"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14">
        <v>30000</v>
      </c>
      <c r="E987" s="14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v>6</v>
      </c>
      <c r="P987" s="6">
        <v>82.09</v>
      </c>
      <c r="Q987" t="str">
        <v>technology</v>
      </c>
      <c r="R987" t="str">
        <v>wearables</v>
      </c>
      <c r="S987" s="10">
        <v>42339.967708333337</v>
      </c>
      <c r="T987" s="10"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14">
        <v>20000</v>
      </c>
      <c r="E988" s="14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v>13</v>
      </c>
      <c r="P988" s="6">
        <v>110.87</v>
      </c>
      <c r="Q988" t="str">
        <v>technology</v>
      </c>
      <c r="R988" t="str">
        <v>wearables</v>
      </c>
      <c r="S988" s="10">
        <v>42324.767361111109</v>
      </c>
      <c r="T988" s="10"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14">
        <v>50000</v>
      </c>
      <c r="E989" s="14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v>13</v>
      </c>
      <c r="P989" s="6">
        <v>161.22</v>
      </c>
      <c r="Q989" t="str">
        <v>technology</v>
      </c>
      <c r="R989" t="str">
        <v>wearables</v>
      </c>
      <c r="S989" s="10">
        <v>41773.294560185182</v>
      </c>
      <c r="T989" s="10"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14">
        <v>5000</v>
      </c>
      <c r="E990" s="14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v>0</v>
      </c>
      <c r="P990" s="6">
        <v>0</v>
      </c>
      <c r="Q990" t="str">
        <v>technology</v>
      </c>
      <c r="R990" t="str">
        <v>wearables</v>
      </c>
      <c r="S990" s="10">
        <v>42614.356770833328</v>
      </c>
      <c r="T990" s="10"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 s="14">
        <v>10000</v>
      </c>
      <c r="E991" s="14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v>17</v>
      </c>
      <c r="P991" s="6">
        <v>52.41</v>
      </c>
      <c r="Q991" t="str">
        <v>technology</v>
      </c>
      <c r="R991" t="str">
        <v>wearables</v>
      </c>
      <c r="S991" s="10">
        <v>42611.933969907404</v>
      </c>
      <c r="T991" s="10"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14">
        <v>25000</v>
      </c>
      <c r="E992" s="14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v>0</v>
      </c>
      <c r="P992" s="6">
        <v>13</v>
      </c>
      <c r="Q992" t="str">
        <v>technology</v>
      </c>
      <c r="R992" t="str">
        <v>wearables</v>
      </c>
      <c r="S992" s="10">
        <v>41855.784305555557</v>
      </c>
      <c r="T992" s="10"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14">
        <v>5000</v>
      </c>
      <c r="E993" s="14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v>4</v>
      </c>
      <c r="P993" s="6">
        <v>30.29</v>
      </c>
      <c r="Q993" t="str">
        <v>technology</v>
      </c>
      <c r="R993" t="str">
        <v>wearables</v>
      </c>
      <c r="S993" s="10">
        <v>42538.75680555556</v>
      </c>
      <c r="T993" s="10"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14">
        <v>100000</v>
      </c>
      <c r="E994" s="1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v>0</v>
      </c>
      <c r="P994" s="6">
        <v>116.75</v>
      </c>
      <c r="Q994" t="str">
        <v>technology</v>
      </c>
      <c r="R994" t="str">
        <v>wearables</v>
      </c>
      <c r="S994" s="10">
        <v>42437.924988425926</v>
      </c>
      <c r="T994" s="10"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14">
        <v>70000</v>
      </c>
      <c r="E995" s="14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v>25</v>
      </c>
      <c r="P995" s="6">
        <v>89.6</v>
      </c>
      <c r="Q995" t="str">
        <v>technology</v>
      </c>
      <c r="R995" t="str">
        <v>wearables</v>
      </c>
      <c r="S995" s="10">
        <v>42652.964907407411</v>
      </c>
      <c r="T995" s="10"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14">
        <v>200000</v>
      </c>
      <c r="E996" s="14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v>2</v>
      </c>
      <c r="P996" s="6">
        <v>424.45</v>
      </c>
      <c r="Q996" t="str">
        <v>technology</v>
      </c>
      <c r="R996" t="str">
        <v>wearables</v>
      </c>
      <c r="S996" s="10">
        <v>41921.263078703705</v>
      </c>
      <c r="T996" s="10"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14">
        <v>10000</v>
      </c>
      <c r="E997" s="14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v>7</v>
      </c>
      <c r="P997" s="6">
        <v>80.67</v>
      </c>
      <c r="Q997" t="str">
        <v>technology</v>
      </c>
      <c r="R997" t="str">
        <v>wearables</v>
      </c>
      <c r="S997" s="10">
        <v>41947.940740740742</v>
      </c>
      <c r="T997" s="10"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14">
        <v>4000</v>
      </c>
      <c r="E998" s="14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v>2</v>
      </c>
      <c r="P998" s="6">
        <v>13</v>
      </c>
      <c r="Q998" t="str">
        <v>technology</v>
      </c>
      <c r="R998" t="str">
        <v>wearables</v>
      </c>
      <c r="S998" s="10">
        <v>41817.866435185184</v>
      </c>
      <c r="T998" s="10"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14">
        <v>5000</v>
      </c>
      <c r="E999" s="14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v>1</v>
      </c>
      <c r="P999" s="6">
        <v>8.1300000000000008</v>
      </c>
      <c r="Q999" t="str">
        <v>technology</v>
      </c>
      <c r="R999" t="str">
        <v>wearables</v>
      </c>
      <c r="S999" s="10">
        <v>41941.10297453704</v>
      </c>
      <c r="T999" s="10"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14">
        <v>60000</v>
      </c>
      <c r="E1000" s="14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v>59</v>
      </c>
      <c r="P1000" s="6">
        <v>153.43</v>
      </c>
      <c r="Q1000" t="str">
        <v>technology</v>
      </c>
      <c r="R1000" t="str">
        <v>wearables</v>
      </c>
      <c r="S1000" s="10">
        <v>42282.168993055559</v>
      </c>
      <c r="T1000" s="10"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14">
        <v>150000</v>
      </c>
      <c r="E1001" s="14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v>8</v>
      </c>
      <c r="P1001" s="6">
        <v>292.08</v>
      </c>
      <c r="Q1001" t="str">
        <v>technology</v>
      </c>
      <c r="R1001" t="str">
        <v>wearables</v>
      </c>
      <c r="S1001" s="10">
        <v>41926.29965277778</v>
      </c>
      <c r="T1001" s="10"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14">
        <v>894700</v>
      </c>
      <c r="E1002" s="14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v>2</v>
      </c>
      <c r="P1002" s="6">
        <v>3304</v>
      </c>
      <c r="Q1002" t="str">
        <v>technology</v>
      </c>
      <c r="R1002" t="str">
        <v>wearables</v>
      </c>
      <c r="S1002" s="10">
        <v>42749.059722222228</v>
      </c>
      <c r="T1002" s="10"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14">
        <v>5000</v>
      </c>
      <c r="E1003" s="14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v>104</v>
      </c>
      <c r="P1003" s="6">
        <v>1300</v>
      </c>
      <c r="Q1003" t="str">
        <v>technology</v>
      </c>
      <c r="R1003" t="str">
        <v>wearables</v>
      </c>
      <c r="S1003" s="10">
        <v>42720.720057870371</v>
      </c>
      <c r="T1003" s="10"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14">
        <v>9999</v>
      </c>
      <c r="E1004" s="1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v>30</v>
      </c>
      <c r="P1004" s="6">
        <v>134.55000000000001</v>
      </c>
      <c r="Q1004" t="str">
        <v>technology</v>
      </c>
      <c r="R1004" t="str">
        <v>wearables</v>
      </c>
      <c r="S1004" s="10">
        <v>42325.684189814812</v>
      </c>
      <c r="T1004" s="10"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14">
        <v>20000</v>
      </c>
      <c r="E1005" s="14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v>16</v>
      </c>
      <c r="P1005" s="6">
        <v>214.07</v>
      </c>
      <c r="Q1005" t="str">
        <v>technology</v>
      </c>
      <c r="R1005" t="str">
        <v>wearables</v>
      </c>
      <c r="S1005" s="10">
        <v>42780.709039351852</v>
      </c>
      <c r="T1005" s="10"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14">
        <v>25000</v>
      </c>
      <c r="E1006" s="14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v>82</v>
      </c>
      <c r="P1006" s="6">
        <v>216.34</v>
      </c>
      <c r="Q1006" t="str">
        <v>technology</v>
      </c>
      <c r="R1006" t="str">
        <v>wearables</v>
      </c>
      <c r="S1006" s="10">
        <v>42388.708645833336</v>
      </c>
      <c r="T1006" s="10"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14">
        <v>200000</v>
      </c>
      <c r="E1007" s="14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v>75</v>
      </c>
      <c r="P1007" s="6">
        <v>932.31</v>
      </c>
      <c r="Q1007" t="str">
        <v>technology</v>
      </c>
      <c r="R1007" t="str">
        <v>wearables</v>
      </c>
      <c r="S1007" s="10">
        <v>42276.624803240738</v>
      </c>
      <c r="T1007" s="10"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14">
        <v>4000</v>
      </c>
      <c r="E1008" s="14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v>6</v>
      </c>
      <c r="P1008" s="6">
        <v>29.25</v>
      </c>
      <c r="Q1008" t="str">
        <v>technology</v>
      </c>
      <c r="R1008" t="str">
        <v>wearables</v>
      </c>
      <c r="S1008" s="10">
        <v>41977.040185185186</v>
      </c>
      <c r="T1008" s="10"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14">
        <v>30000</v>
      </c>
      <c r="E1009" s="14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v>44</v>
      </c>
      <c r="P1009" s="6">
        <v>174.95</v>
      </c>
      <c r="Q1009" t="str">
        <v>technology</v>
      </c>
      <c r="R1009" t="str">
        <v>wearables</v>
      </c>
      <c r="S1009" s="10">
        <v>42676.583599537036</v>
      </c>
      <c r="T1009" s="10"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14">
        <v>93500</v>
      </c>
      <c r="E1010" s="14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v>0</v>
      </c>
      <c r="P1010" s="6">
        <v>250</v>
      </c>
      <c r="Q1010" t="str">
        <v>technology</v>
      </c>
      <c r="R1010" t="str">
        <v>wearables</v>
      </c>
      <c r="S1010" s="10">
        <v>42702.809201388889</v>
      </c>
      <c r="T1010" s="10"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14">
        <v>50000</v>
      </c>
      <c r="E1011" s="14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v>13</v>
      </c>
      <c r="P1011" s="6">
        <v>65</v>
      </c>
      <c r="Q1011" t="str">
        <v>technology</v>
      </c>
      <c r="R1011" t="str">
        <v>wearables</v>
      </c>
      <c r="S1011" s="10">
        <v>42510.604699074072</v>
      </c>
      <c r="T1011" s="10"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14">
        <v>115250</v>
      </c>
      <c r="E1012" s="14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v>0</v>
      </c>
      <c r="P1012" s="6">
        <v>55</v>
      </c>
      <c r="Q1012" t="str">
        <v>technology</v>
      </c>
      <c r="R1012" t="str">
        <v>wearables</v>
      </c>
      <c r="S1012" s="10">
        <v>42561.829421296294</v>
      </c>
      <c r="T1012" s="10"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14">
        <v>20000</v>
      </c>
      <c r="E1013" s="14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v>0</v>
      </c>
      <c r="P1013" s="6">
        <v>75</v>
      </c>
      <c r="Q1013" t="str">
        <v>technology</v>
      </c>
      <c r="R1013" t="str">
        <v>wearables</v>
      </c>
      <c r="S1013" s="10">
        <v>41946.898090277777</v>
      </c>
      <c r="T1013" s="10"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14">
        <v>5000</v>
      </c>
      <c r="E1014" s="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v>21535</v>
      </c>
      <c r="P1014" s="6">
        <v>1389.36</v>
      </c>
      <c r="Q1014" t="str">
        <v>technology</v>
      </c>
      <c r="R1014" t="str">
        <v>wearables</v>
      </c>
      <c r="S1014" s="10">
        <v>42714.440416666665</v>
      </c>
      <c r="T1014" s="10"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14">
        <v>25000</v>
      </c>
      <c r="E1015" s="14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v>35</v>
      </c>
      <c r="P1015" s="6">
        <v>95.91</v>
      </c>
      <c r="Q1015" t="str">
        <v>technology</v>
      </c>
      <c r="R1015" t="str">
        <v>wearables</v>
      </c>
      <c r="S1015" s="10">
        <v>42339.833981481483</v>
      </c>
      <c r="T1015" s="10"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14">
        <v>10000</v>
      </c>
      <c r="E1016" s="14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v>31</v>
      </c>
      <c r="P1016" s="6">
        <v>191.25</v>
      </c>
      <c r="Q1016" t="str">
        <v>technology</v>
      </c>
      <c r="R1016" t="str">
        <v>wearables</v>
      </c>
      <c r="S1016" s="10">
        <v>41955.002488425926</v>
      </c>
      <c r="T1016" s="10"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14">
        <v>9000</v>
      </c>
      <c r="E1017" s="14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v>3</v>
      </c>
      <c r="P1017" s="6">
        <v>40</v>
      </c>
      <c r="Q1017" t="str">
        <v>technology</v>
      </c>
      <c r="R1017" t="str">
        <v>wearables</v>
      </c>
      <c r="S1017" s="10">
        <v>42303.878414351857</v>
      </c>
      <c r="T1017" s="10"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14">
        <v>100000</v>
      </c>
      <c r="E1018" s="14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v>3</v>
      </c>
      <c r="P1018" s="6">
        <v>74.790000000000006</v>
      </c>
      <c r="Q1018" t="str">
        <v>technology</v>
      </c>
      <c r="R1018" t="str">
        <v>wearables</v>
      </c>
      <c r="S1018" s="10">
        <v>42422.107129629629</v>
      </c>
      <c r="T1018" s="10"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14">
        <v>250000</v>
      </c>
      <c r="E1019" s="14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v>23</v>
      </c>
      <c r="P1019" s="6">
        <v>161.12</v>
      </c>
      <c r="Q1019" t="str">
        <v>technology</v>
      </c>
      <c r="R1019" t="str">
        <v>wearables</v>
      </c>
      <c r="S1019" s="10">
        <v>42289.675173611111</v>
      </c>
      <c r="T1019" s="10"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14">
        <v>20000</v>
      </c>
      <c r="E1020" s="14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v>3</v>
      </c>
      <c r="P1020" s="6">
        <v>88.71</v>
      </c>
      <c r="Q1020" t="str">
        <v>technology</v>
      </c>
      <c r="R1020" t="str">
        <v>wearables</v>
      </c>
      <c r="S1020" s="10">
        <v>42535.492280092592</v>
      </c>
      <c r="T1020" s="10"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14">
        <v>45000</v>
      </c>
      <c r="E1021" s="14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v>47</v>
      </c>
      <c r="P1021" s="6">
        <v>53.25</v>
      </c>
      <c r="Q1021" t="str">
        <v>technology</v>
      </c>
      <c r="R1021" t="str">
        <v>wearables</v>
      </c>
      <c r="S1021" s="10">
        <v>42009.973946759259</v>
      </c>
      <c r="T1021" s="10"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14">
        <v>1550</v>
      </c>
      <c r="E1022" s="14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v>206</v>
      </c>
      <c r="P1022" s="6">
        <v>106.2</v>
      </c>
      <c r="Q1022" t="str">
        <v>music</v>
      </c>
      <c r="R1022" t="str">
        <v>electronic music</v>
      </c>
      <c r="S1022" s="10">
        <v>42127.069548611107</v>
      </c>
      <c r="T1022" s="10"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14">
        <v>3000</v>
      </c>
      <c r="E1023" s="14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v>352</v>
      </c>
      <c r="P1023" s="6">
        <v>22.08</v>
      </c>
      <c r="Q1023" t="str">
        <v>music</v>
      </c>
      <c r="R1023" t="str">
        <v>electronic music</v>
      </c>
      <c r="S1023" s="10">
        <v>42271.251979166671</v>
      </c>
      <c r="T1023" s="10"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14">
        <v>2000</v>
      </c>
      <c r="E1024" s="1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v>115</v>
      </c>
      <c r="P1024" s="6">
        <v>31.05</v>
      </c>
      <c r="Q1024" t="str">
        <v>music</v>
      </c>
      <c r="R1024" t="str">
        <v>electronic music</v>
      </c>
      <c r="S1024" s="10">
        <v>42111.646724537044</v>
      </c>
      <c r="T1024" s="10"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14">
        <v>2000</v>
      </c>
      <c r="E1025" s="14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v>237</v>
      </c>
      <c r="P1025" s="6">
        <v>36.21</v>
      </c>
      <c r="Q1025" t="str">
        <v>music</v>
      </c>
      <c r="R1025" t="str">
        <v>electronic music</v>
      </c>
      <c r="S1025" s="10">
        <v>42145.919687500005</v>
      </c>
      <c r="T1025" s="10"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14">
        <v>20000</v>
      </c>
      <c r="E1026" s="14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v>119</v>
      </c>
      <c r="P1026" s="6">
        <v>388.98</v>
      </c>
      <c r="Q1026" t="str">
        <v>music</v>
      </c>
      <c r="R1026" t="str">
        <v>electronic music</v>
      </c>
      <c r="S1026" s="10">
        <v>42370.580590277779</v>
      </c>
      <c r="T1026" s="10"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14">
        <v>70000</v>
      </c>
      <c r="E1027" s="14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v>110</v>
      </c>
      <c r="P1027" s="6">
        <v>71.849999999999994</v>
      </c>
      <c r="Q1027" t="str">
        <v>music</v>
      </c>
      <c r="R1027" t="str">
        <v>electronic music</v>
      </c>
      <c r="S1027" s="10">
        <v>42049.833761574075</v>
      </c>
      <c r="T1027" s="10"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14">
        <v>7000</v>
      </c>
      <c r="E1028" s="14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v>100</v>
      </c>
      <c r="P1028" s="6">
        <v>57.38</v>
      </c>
      <c r="Q1028" t="str">
        <v>music</v>
      </c>
      <c r="R1028" t="str">
        <v>electronic music</v>
      </c>
      <c r="S1028" s="10">
        <v>42426.407592592594</v>
      </c>
      <c r="T1028" s="10"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14">
        <v>7501</v>
      </c>
      <c r="E1029" s="14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v>103</v>
      </c>
      <c r="P1029" s="6">
        <v>69.67</v>
      </c>
      <c r="Q1029" t="str">
        <v>music</v>
      </c>
      <c r="R1029" t="str">
        <v>electronic music</v>
      </c>
      <c r="S1029" s="10">
        <v>41905.034108796295</v>
      </c>
      <c r="T1029" s="10"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14">
        <v>10000</v>
      </c>
      <c r="E1030" s="14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v>117</v>
      </c>
      <c r="P1030" s="6">
        <v>45.99</v>
      </c>
      <c r="Q1030" t="str">
        <v>music</v>
      </c>
      <c r="R1030" t="str">
        <v>electronic music</v>
      </c>
      <c r="S1030" s="10">
        <v>42755.627372685187</v>
      </c>
      <c r="T1030" s="10"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14">
        <v>10000</v>
      </c>
      <c r="E1031" s="14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v>112</v>
      </c>
      <c r="P1031" s="6">
        <v>79.260000000000005</v>
      </c>
      <c r="Q1031" t="str">
        <v>music</v>
      </c>
      <c r="R1031" t="str">
        <v>electronic music</v>
      </c>
      <c r="S1031" s="10">
        <v>42044.711886574078</v>
      </c>
      <c r="T1031" s="10"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14">
        <v>2000</v>
      </c>
      <c r="E1032" s="14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v>342</v>
      </c>
      <c r="P1032" s="6">
        <v>43.03</v>
      </c>
      <c r="Q1032" t="str">
        <v>music</v>
      </c>
      <c r="R1032" t="str">
        <v>electronic music</v>
      </c>
      <c r="S1032" s="10">
        <v>42611.483206018514</v>
      </c>
      <c r="T1032" s="10"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14">
        <v>10000</v>
      </c>
      <c r="E1033" s="14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v>107</v>
      </c>
      <c r="P1033" s="6">
        <v>108.48</v>
      </c>
      <c r="Q1033" t="str">
        <v>music</v>
      </c>
      <c r="R1033" t="str">
        <v>electronic music</v>
      </c>
      <c r="S1033" s="10">
        <v>42324.764004629629</v>
      </c>
      <c r="T1033" s="10"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14">
        <v>5400</v>
      </c>
      <c r="E1034" s="1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v>108</v>
      </c>
      <c r="P1034" s="6">
        <v>61.03</v>
      </c>
      <c r="Q1034" t="str">
        <v>music</v>
      </c>
      <c r="R1034" t="str">
        <v>electronic music</v>
      </c>
      <c r="S1034" s="10">
        <v>42514.666956018518</v>
      </c>
      <c r="T1034" s="10"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14">
        <v>1328</v>
      </c>
      <c r="E1035" s="14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v>103</v>
      </c>
      <c r="P1035" s="6">
        <v>50.59</v>
      </c>
      <c r="Q1035" t="str">
        <v>music</v>
      </c>
      <c r="R1035" t="str">
        <v>electronic music</v>
      </c>
      <c r="S1035" s="10">
        <v>42688.732407407413</v>
      </c>
      <c r="T1035" s="10"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14">
        <v>5000</v>
      </c>
      <c r="E1036" s="14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v>130</v>
      </c>
      <c r="P1036" s="6">
        <v>39.159999999999997</v>
      </c>
      <c r="Q1036" t="str">
        <v>music</v>
      </c>
      <c r="R1036" t="str">
        <v>electronic music</v>
      </c>
      <c r="S1036" s="10">
        <v>42555.166712962964</v>
      </c>
      <c r="T1036" s="10"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14">
        <v>4600</v>
      </c>
      <c r="E1037" s="14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v>108</v>
      </c>
      <c r="P1037" s="6">
        <v>65.16</v>
      </c>
      <c r="Q1037" t="str">
        <v>music</v>
      </c>
      <c r="R1037" t="str">
        <v>electronic music</v>
      </c>
      <c r="S1037" s="10">
        <v>42016.641435185185</v>
      </c>
      <c r="T1037" s="10"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14">
        <v>4500</v>
      </c>
      <c r="E1038" s="14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v>112</v>
      </c>
      <c r="P1038" s="6">
        <v>23.96</v>
      </c>
      <c r="Q1038" t="str">
        <v>music</v>
      </c>
      <c r="R1038" t="str">
        <v>electronic music</v>
      </c>
      <c r="S1038" s="10">
        <v>41249.448958333334</v>
      </c>
      <c r="T1038" s="10"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14">
        <v>1000</v>
      </c>
      <c r="E1039" s="14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v>102</v>
      </c>
      <c r="P1039" s="6">
        <v>48.62</v>
      </c>
      <c r="Q1039" t="str">
        <v>music</v>
      </c>
      <c r="R1039" t="str">
        <v>electronic music</v>
      </c>
      <c r="S1039" s="10">
        <v>42119.822476851856</v>
      </c>
      <c r="T1039" s="10"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14">
        <v>1500</v>
      </c>
      <c r="E1040" s="14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v>145</v>
      </c>
      <c r="P1040" s="6">
        <v>35.74</v>
      </c>
      <c r="Q1040" t="str">
        <v>music</v>
      </c>
      <c r="R1040" t="str">
        <v>electronic music</v>
      </c>
      <c r="S1040" s="10">
        <v>42418.231747685189</v>
      </c>
      <c r="T1040" s="10"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14">
        <v>500</v>
      </c>
      <c r="E1041" s="14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v>128</v>
      </c>
      <c r="P1041" s="6">
        <v>21.37</v>
      </c>
      <c r="Q1041" t="str">
        <v>music</v>
      </c>
      <c r="R1041" t="str">
        <v>electronic music</v>
      </c>
      <c r="S1041" s="10">
        <v>42692.109328703707</v>
      </c>
      <c r="T1041" s="10"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14">
        <v>85000</v>
      </c>
      <c r="E1042" s="14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v>0</v>
      </c>
      <c r="P1042" s="6">
        <v>250</v>
      </c>
      <c r="Q1042" t="str">
        <v>journalism</v>
      </c>
      <c r="R1042" t="str">
        <v>audio</v>
      </c>
      <c r="S1042" s="10">
        <v>42579.708437499998</v>
      </c>
      <c r="T1042" s="10"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14">
        <v>50</v>
      </c>
      <c r="E1043" s="14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v>0</v>
      </c>
      <c r="P1043" s="6">
        <v>0</v>
      </c>
      <c r="Q1043" t="str">
        <v>journalism</v>
      </c>
      <c r="R1043" t="str">
        <v>audio</v>
      </c>
      <c r="S1043" s="10">
        <v>41831.060092592597</v>
      </c>
      <c r="T1043" s="10"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14">
        <v>650</v>
      </c>
      <c r="E1044" s="1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v>2</v>
      </c>
      <c r="P1044" s="6">
        <v>10</v>
      </c>
      <c r="Q1044" t="str">
        <v>journalism</v>
      </c>
      <c r="R1044" t="str">
        <v>audio</v>
      </c>
      <c r="S1044" s="10">
        <v>41851.696157407408</v>
      </c>
      <c r="T1044" s="10"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14">
        <v>100000</v>
      </c>
      <c r="E1045" s="14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v>9</v>
      </c>
      <c r="P1045" s="6">
        <v>29.24</v>
      </c>
      <c r="Q1045" t="str">
        <v>journalism</v>
      </c>
      <c r="R1045" t="str">
        <v>audio</v>
      </c>
      <c r="S1045" s="10">
        <v>42114.252951388888</v>
      </c>
      <c r="T1045" s="10"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14">
        <v>7000</v>
      </c>
      <c r="E1046" s="14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v>0</v>
      </c>
      <c r="P1046" s="6">
        <v>3</v>
      </c>
      <c r="Q1046" t="str">
        <v>journalism</v>
      </c>
      <c r="R1046" t="str">
        <v>audio</v>
      </c>
      <c r="S1046" s="10">
        <v>42011.925937499997</v>
      </c>
      <c r="T1046" s="10"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14">
        <v>10000</v>
      </c>
      <c r="E1047" s="14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v>3</v>
      </c>
      <c r="P1047" s="6">
        <v>33.25</v>
      </c>
      <c r="Q1047" t="str">
        <v>journalism</v>
      </c>
      <c r="R1047" t="str">
        <v>audio</v>
      </c>
      <c r="S1047" s="10">
        <v>41844.874421296299</v>
      </c>
      <c r="T1047" s="10"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14">
        <v>3000</v>
      </c>
      <c r="E1048" s="14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v>0</v>
      </c>
      <c r="P1048" s="6">
        <v>0</v>
      </c>
      <c r="Q1048" t="str">
        <v>journalism</v>
      </c>
      <c r="R1048" t="str">
        <v>audio</v>
      </c>
      <c r="S1048" s="10">
        <v>42319.851388888885</v>
      </c>
      <c r="T1048" s="10"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14">
        <v>2000</v>
      </c>
      <c r="E1049" s="14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v>0</v>
      </c>
      <c r="P1049" s="6">
        <v>1</v>
      </c>
      <c r="Q1049" t="str">
        <v>journalism</v>
      </c>
      <c r="R1049" t="str">
        <v>audio</v>
      </c>
      <c r="S1049" s="10">
        <v>41918.818460648145</v>
      </c>
      <c r="T1049" s="10"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14">
        <v>15000</v>
      </c>
      <c r="E1050" s="14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v>1</v>
      </c>
      <c r="P1050" s="6">
        <v>53</v>
      </c>
      <c r="Q1050" t="str">
        <v>journalism</v>
      </c>
      <c r="R1050" t="str">
        <v>audio</v>
      </c>
      <c r="S1050" s="10">
        <v>42598.053113425922</v>
      </c>
      <c r="T1050" s="10"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14">
        <v>12000</v>
      </c>
      <c r="E1051" s="14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v>0</v>
      </c>
      <c r="P1051" s="6">
        <v>0</v>
      </c>
      <c r="Q1051" t="str">
        <v>journalism</v>
      </c>
      <c r="R1051" t="str">
        <v>audio</v>
      </c>
      <c r="S1051" s="10">
        <v>42382.431076388893</v>
      </c>
      <c r="T1051" s="10"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14">
        <v>2500</v>
      </c>
      <c r="E1052" s="14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v>0</v>
      </c>
      <c r="P1052" s="6">
        <v>0</v>
      </c>
      <c r="Q1052" t="str">
        <v>journalism</v>
      </c>
      <c r="R1052" t="str">
        <v>audio</v>
      </c>
      <c r="S1052" s="10">
        <v>42231.7971875</v>
      </c>
      <c r="T1052" s="10"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14">
        <v>500</v>
      </c>
      <c r="E1053" s="14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v>0</v>
      </c>
      <c r="P1053" s="6">
        <v>0</v>
      </c>
      <c r="Q1053" t="str">
        <v>journalism</v>
      </c>
      <c r="R1053" t="str">
        <v>audio</v>
      </c>
      <c r="S1053" s="10">
        <v>41850.014178240745</v>
      </c>
      <c r="T1053" s="10"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14">
        <v>4336</v>
      </c>
      <c r="E1054" s="1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v>0</v>
      </c>
      <c r="P1054" s="6">
        <v>0</v>
      </c>
      <c r="Q1054" t="str">
        <v>journalism</v>
      </c>
      <c r="R1054" t="str">
        <v>audio</v>
      </c>
      <c r="S1054" s="10">
        <v>42483.797395833331</v>
      </c>
      <c r="T1054" s="10"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14">
        <v>1500</v>
      </c>
      <c r="E1055" s="14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v>1</v>
      </c>
      <c r="P1055" s="6">
        <v>15</v>
      </c>
      <c r="Q1055" t="str">
        <v>journalism</v>
      </c>
      <c r="R1055" t="str">
        <v>audio</v>
      </c>
      <c r="S1055" s="10">
        <v>42775.172824074078</v>
      </c>
      <c r="T1055" s="10"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14">
        <v>2500</v>
      </c>
      <c r="E1056" s="14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v>0</v>
      </c>
      <c r="P1056" s="6">
        <v>0</v>
      </c>
      <c r="Q1056" t="str">
        <v>journalism</v>
      </c>
      <c r="R1056" t="str">
        <v>audio</v>
      </c>
      <c r="S1056" s="10">
        <v>41831.851840277777</v>
      </c>
      <c r="T1056" s="10"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14">
        <v>3500</v>
      </c>
      <c r="E1057" s="14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v>0</v>
      </c>
      <c r="P1057" s="6">
        <v>0</v>
      </c>
      <c r="Q1057" t="str">
        <v>journalism</v>
      </c>
      <c r="R1057" t="str">
        <v>audio</v>
      </c>
      <c r="S1057" s="10">
        <v>42406.992418981477</v>
      </c>
      <c r="T1057" s="10"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14">
        <v>10000</v>
      </c>
      <c r="E1058" s="14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v>0</v>
      </c>
      <c r="P1058" s="6">
        <v>0</v>
      </c>
      <c r="Q1058" t="str">
        <v>journalism</v>
      </c>
      <c r="R1058" t="str">
        <v>audio</v>
      </c>
      <c r="S1058" s="10">
        <v>42058.719641203701</v>
      </c>
      <c r="T1058" s="10"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14">
        <v>10000</v>
      </c>
      <c r="E1059" s="14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v>0</v>
      </c>
      <c r="P1059" s="6">
        <v>0</v>
      </c>
      <c r="Q1059" t="str">
        <v>journalism</v>
      </c>
      <c r="R1059" t="str">
        <v>audio</v>
      </c>
      <c r="S1059" s="10">
        <v>42678.871331018512</v>
      </c>
      <c r="T1059" s="10"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14">
        <v>40000</v>
      </c>
      <c r="E1060" s="14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v>0</v>
      </c>
      <c r="P1060" s="6">
        <v>0</v>
      </c>
      <c r="Q1060" t="str">
        <v>journalism</v>
      </c>
      <c r="R1060" t="str">
        <v>audio</v>
      </c>
      <c r="S1060" s="10">
        <v>42047.900960648149</v>
      </c>
      <c r="T1060" s="10"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14">
        <v>1100</v>
      </c>
      <c r="E1061" s="14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v>0</v>
      </c>
      <c r="P1061" s="6">
        <v>0</v>
      </c>
      <c r="Q1061" t="str">
        <v>journalism</v>
      </c>
      <c r="R1061" t="str">
        <v>audio</v>
      </c>
      <c r="S1061" s="10">
        <v>42046.79</v>
      </c>
      <c r="T1061" s="10"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14">
        <v>5000</v>
      </c>
      <c r="E1062" s="14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v>1</v>
      </c>
      <c r="P1062" s="6">
        <v>50</v>
      </c>
      <c r="Q1062" t="str">
        <v>journalism</v>
      </c>
      <c r="R1062" t="str">
        <v>audio</v>
      </c>
      <c r="S1062" s="10">
        <v>42079.913113425922</v>
      </c>
      <c r="T1062" s="10"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14">
        <v>4000</v>
      </c>
      <c r="E1063" s="14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v>0</v>
      </c>
      <c r="P1063" s="6">
        <v>0</v>
      </c>
      <c r="Q1063" t="str">
        <v>journalism</v>
      </c>
      <c r="R1063" t="str">
        <v>audio</v>
      </c>
      <c r="S1063" s="10">
        <v>42432.276712962965</v>
      </c>
      <c r="T1063" s="10"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14">
        <v>199</v>
      </c>
      <c r="E1064" s="1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v>95</v>
      </c>
      <c r="P1064" s="6">
        <v>47.5</v>
      </c>
      <c r="Q1064" t="str">
        <v>journalism</v>
      </c>
      <c r="R1064" t="str">
        <v>audio</v>
      </c>
      <c r="S1064" s="10">
        <v>42556.807187500002</v>
      </c>
      <c r="T1064" s="10"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14">
        <v>1000</v>
      </c>
      <c r="E1065" s="14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v>0</v>
      </c>
      <c r="P1065" s="6">
        <v>0</v>
      </c>
      <c r="Q1065" t="str">
        <v>journalism</v>
      </c>
      <c r="R1065" t="str">
        <v>audio</v>
      </c>
      <c r="S1065" s="10">
        <v>42583.030810185184</v>
      </c>
      <c r="T1065" s="10"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14">
        <v>90000</v>
      </c>
      <c r="E1066" s="14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v>9</v>
      </c>
      <c r="P1066" s="6">
        <v>65.67</v>
      </c>
      <c r="Q1066" t="str">
        <v>games</v>
      </c>
      <c r="R1066" t="str">
        <v>video games</v>
      </c>
      <c r="S1066" s="10">
        <v>41417.228043981479</v>
      </c>
      <c r="T1066" s="10"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14">
        <v>3000</v>
      </c>
      <c r="E1067" s="14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v>3</v>
      </c>
      <c r="P1067" s="6">
        <v>16.2</v>
      </c>
      <c r="Q1067" t="str">
        <v>games</v>
      </c>
      <c r="R1067" t="str">
        <v>video games</v>
      </c>
      <c r="S1067" s="10">
        <v>41661.381041666667</v>
      </c>
      <c r="T1067" s="10"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14">
        <v>150000</v>
      </c>
      <c r="E1068" s="14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v>3</v>
      </c>
      <c r="P1068" s="6">
        <v>34.130000000000003</v>
      </c>
      <c r="Q1068" t="str">
        <v>games</v>
      </c>
      <c r="R1068" t="str">
        <v>video games</v>
      </c>
      <c r="S1068" s="10">
        <v>41445.962754629632</v>
      </c>
      <c r="T1068" s="10"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14">
        <v>500</v>
      </c>
      <c r="E1069" s="14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v>26</v>
      </c>
      <c r="P1069" s="6">
        <v>13</v>
      </c>
      <c r="Q1069" t="str">
        <v>games</v>
      </c>
      <c r="R1069" t="str">
        <v>video games</v>
      </c>
      <c r="S1069" s="10">
        <v>41599.855682870373</v>
      </c>
      <c r="T1069" s="10"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14">
        <v>30000</v>
      </c>
      <c r="E1070" s="14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v>0</v>
      </c>
      <c r="P1070" s="6">
        <v>11.25</v>
      </c>
      <c r="Q1070" t="str">
        <v>games</v>
      </c>
      <c r="R1070" t="str">
        <v>video games</v>
      </c>
      <c r="S1070" s="10">
        <v>42440.371111111104</v>
      </c>
      <c r="T1070" s="10"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14">
        <v>2200</v>
      </c>
      <c r="E1071" s="14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v>39</v>
      </c>
      <c r="P1071" s="6">
        <v>40.479999999999997</v>
      </c>
      <c r="Q1071" t="str">
        <v>games</v>
      </c>
      <c r="R1071" t="str">
        <v>video games</v>
      </c>
      <c r="S1071" s="10">
        <v>41572.229849537034</v>
      </c>
      <c r="T1071" s="10"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14">
        <v>10000</v>
      </c>
      <c r="E1072" s="14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v>1</v>
      </c>
      <c r="P1072" s="6">
        <v>35</v>
      </c>
      <c r="Q1072" t="str">
        <v>games</v>
      </c>
      <c r="R1072" t="str">
        <v>video games</v>
      </c>
      <c r="S1072" s="10">
        <v>41163.011828703704</v>
      </c>
      <c r="T1072" s="10"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14">
        <v>100</v>
      </c>
      <c r="E1073" s="14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v>0</v>
      </c>
      <c r="P1073" s="6">
        <v>0</v>
      </c>
      <c r="Q1073" t="str">
        <v>games</v>
      </c>
      <c r="R1073" t="str">
        <v>video games</v>
      </c>
      <c r="S1073" s="10">
        <v>42295.753391203703</v>
      </c>
      <c r="T1073" s="10"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14">
        <v>75000</v>
      </c>
      <c r="E1074" s="1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v>0</v>
      </c>
      <c r="P1074" s="6">
        <v>12.75</v>
      </c>
      <c r="Q1074" t="str">
        <v>games</v>
      </c>
      <c r="R1074" t="str">
        <v>video games</v>
      </c>
      <c r="S1074" s="10">
        <v>41645.832141203704</v>
      </c>
      <c r="T1074" s="10"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14">
        <v>750</v>
      </c>
      <c r="E1075" s="14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v>1</v>
      </c>
      <c r="P1075" s="6">
        <v>10</v>
      </c>
      <c r="Q1075" t="str">
        <v>games</v>
      </c>
      <c r="R1075" t="str">
        <v>video games</v>
      </c>
      <c r="S1075" s="10">
        <v>40802.964594907404</v>
      </c>
      <c r="T1075" s="10"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14">
        <v>54000</v>
      </c>
      <c r="E1076" s="14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v>6</v>
      </c>
      <c r="P1076" s="6">
        <v>113.57</v>
      </c>
      <c r="Q1076" t="str">
        <v>games</v>
      </c>
      <c r="R1076" t="str">
        <v>video games</v>
      </c>
      <c r="S1076" s="10">
        <v>41613.172974537039</v>
      </c>
      <c r="T1076" s="10"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14">
        <v>1000</v>
      </c>
      <c r="E1077" s="14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v>5</v>
      </c>
      <c r="P1077" s="6">
        <v>15</v>
      </c>
      <c r="Q1077" t="str">
        <v>games</v>
      </c>
      <c r="R1077" t="str">
        <v>video games</v>
      </c>
      <c r="S1077" s="10">
        <v>41005.904120370367</v>
      </c>
      <c r="T1077" s="10"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14">
        <v>75000</v>
      </c>
      <c r="E1078" s="14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v>63</v>
      </c>
      <c r="P1078" s="6">
        <v>48.28</v>
      </c>
      <c r="Q1078" t="str">
        <v>games</v>
      </c>
      <c r="R1078" t="str">
        <v>video games</v>
      </c>
      <c r="S1078" s="10">
        <v>41838.377893518518</v>
      </c>
      <c r="T1078" s="10"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14">
        <v>25000</v>
      </c>
      <c r="E1079" s="14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v>29</v>
      </c>
      <c r="P1079" s="6">
        <v>43.98</v>
      </c>
      <c r="Q1079" t="str">
        <v>games</v>
      </c>
      <c r="R1079" t="str">
        <v>video games</v>
      </c>
      <c r="S1079" s="10">
        <v>42353.16679398148</v>
      </c>
      <c r="T1079" s="10"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14">
        <v>600</v>
      </c>
      <c r="E1080" s="14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v>8</v>
      </c>
      <c r="P1080" s="6">
        <v>9</v>
      </c>
      <c r="Q1080" t="str">
        <v>games</v>
      </c>
      <c r="R1080" t="str">
        <v>video games</v>
      </c>
      <c r="S1080" s="10">
        <v>40701.195844907408</v>
      </c>
      <c r="T1080" s="10"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14">
        <v>26000</v>
      </c>
      <c r="E1081" s="14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v>3</v>
      </c>
      <c r="P1081" s="6">
        <v>37.67</v>
      </c>
      <c r="Q1081" t="str">
        <v>games</v>
      </c>
      <c r="R1081" t="str">
        <v>video games</v>
      </c>
      <c r="S1081" s="10">
        <v>42479.566388888896</v>
      </c>
      <c r="T1081" s="10"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14">
        <v>20000</v>
      </c>
      <c r="E1082" s="14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v>9</v>
      </c>
      <c r="P1082" s="6">
        <v>18.579999999999998</v>
      </c>
      <c r="Q1082" t="str">
        <v>games</v>
      </c>
      <c r="R1082" t="str">
        <v>video games</v>
      </c>
      <c r="S1082" s="10">
        <v>41740.138113425928</v>
      </c>
      <c r="T1082" s="10"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14">
        <v>68000</v>
      </c>
      <c r="E1083" s="14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v>0</v>
      </c>
      <c r="P1083" s="6">
        <v>3</v>
      </c>
      <c r="Q1083" t="str">
        <v>games</v>
      </c>
      <c r="R1083" t="str">
        <v>video games</v>
      </c>
      <c r="S1083" s="10">
        <v>42002.926990740743</v>
      </c>
      <c r="T1083" s="10"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14">
        <v>10000</v>
      </c>
      <c r="E1084" s="1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v>1</v>
      </c>
      <c r="P1084" s="6">
        <v>18.670000000000002</v>
      </c>
      <c r="Q1084" t="str">
        <v>games</v>
      </c>
      <c r="R1084" t="str">
        <v>video games</v>
      </c>
      <c r="S1084" s="10">
        <v>41101.906111111115</v>
      </c>
      <c r="T1084" s="10"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14">
        <v>50000</v>
      </c>
      <c r="E1085" s="14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v>1</v>
      </c>
      <c r="P1085" s="6">
        <v>410</v>
      </c>
      <c r="Q1085" t="str">
        <v>games</v>
      </c>
      <c r="R1085" t="str">
        <v>video games</v>
      </c>
      <c r="S1085" s="10">
        <v>41793.659525462965</v>
      </c>
      <c r="T1085" s="10"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14">
        <v>550</v>
      </c>
      <c r="E1086" s="14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v>0</v>
      </c>
      <c r="P1086" s="6">
        <v>0</v>
      </c>
      <c r="Q1086" t="str">
        <v>games</v>
      </c>
      <c r="R1086" t="str">
        <v>video games</v>
      </c>
      <c r="S1086" s="10">
        <v>41829.912083333329</v>
      </c>
      <c r="T1086" s="10"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14">
        <v>30000</v>
      </c>
      <c r="E1087" s="14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v>3</v>
      </c>
      <c r="P1087" s="6">
        <v>114</v>
      </c>
      <c r="Q1087" t="str">
        <v>games</v>
      </c>
      <c r="R1087" t="str">
        <v>video games</v>
      </c>
      <c r="S1087" s="10">
        <v>42413.671006944445</v>
      </c>
      <c r="T1087" s="10"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14">
        <v>18000</v>
      </c>
      <c r="E1088" s="14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v>0</v>
      </c>
      <c r="P1088" s="6">
        <v>7.5</v>
      </c>
      <c r="Q1088" t="str">
        <v>games</v>
      </c>
      <c r="R1088" t="str">
        <v>video games</v>
      </c>
      <c r="S1088" s="10">
        <v>41845.866793981484</v>
      </c>
      <c r="T1088" s="10"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14">
        <v>1100</v>
      </c>
      <c r="E1089" s="14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v>0</v>
      </c>
      <c r="P1089" s="6">
        <v>0</v>
      </c>
      <c r="Q1089" t="str">
        <v>games</v>
      </c>
      <c r="R1089" t="str">
        <v>video games</v>
      </c>
      <c r="S1089" s="10">
        <v>41775.713969907411</v>
      </c>
      <c r="T1089" s="10"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14">
        <v>45000</v>
      </c>
      <c r="E1090" s="14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v>14</v>
      </c>
      <c r="P1090" s="6">
        <v>43.42</v>
      </c>
      <c r="Q1090" t="str">
        <v>games</v>
      </c>
      <c r="R1090" t="str">
        <v>video games</v>
      </c>
      <c r="S1090" s="10">
        <v>41723.799386574072</v>
      </c>
      <c r="T1090" s="10"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14">
        <v>15000</v>
      </c>
      <c r="E1091" s="14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v>8</v>
      </c>
      <c r="P1091" s="6">
        <v>23.96</v>
      </c>
      <c r="Q1091" t="str">
        <v>games</v>
      </c>
      <c r="R1091" t="str">
        <v>video games</v>
      </c>
      <c r="S1091" s="10">
        <v>42151.189525462964</v>
      </c>
      <c r="T1091" s="10"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14">
        <v>12999</v>
      </c>
      <c r="E1092" s="14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v>0</v>
      </c>
      <c r="P1092" s="6">
        <v>5</v>
      </c>
      <c r="Q1092" t="str">
        <v>games</v>
      </c>
      <c r="R1092" t="str">
        <v>video games</v>
      </c>
      <c r="S1092" s="10">
        <v>42123.185798611114</v>
      </c>
      <c r="T1092" s="10"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14">
        <v>200</v>
      </c>
      <c r="E1093" s="14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v>13</v>
      </c>
      <c r="P1093" s="6">
        <v>12.5</v>
      </c>
      <c r="Q1093" t="str">
        <v>games</v>
      </c>
      <c r="R1093" t="str">
        <v>video games</v>
      </c>
      <c r="S1093" s="10">
        <v>42440.820277777777</v>
      </c>
      <c r="T1093" s="10"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14">
        <v>2000</v>
      </c>
      <c r="E1094" s="1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v>1</v>
      </c>
      <c r="P1094" s="6">
        <v>3</v>
      </c>
      <c r="Q1094" t="str">
        <v>games</v>
      </c>
      <c r="R1094" t="str">
        <v>video games</v>
      </c>
      <c r="S1094" s="10">
        <v>41250.025902777779</v>
      </c>
      <c r="T1094" s="10"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14">
        <v>300</v>
      </c>
      <c r="E1095" s="14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v>14</v>
      </c>
      <c r="P1095" s="6">
        <v>10.56</v>
      </c>
      <c r="Q1095" t="str">
        <v>games</v>
      </c>
      <c r="R1095" t="str">
        <v>video games</v>
      </c>
      <c r="S1095" s="10">
        <v>42396.973807870367</v>
      </c>
      <c r="T1095" s="10"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14">
        <v>18000</v>
      </c>
      <c r="E1096" s="14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v>18</v>
      </c>
      <c r="P1096" s="6">
        <v>122</v>
      </c>
      <c r="Q1096" t="str">
        <v>games</v>
      </c>
      <c r="R1096" t="str">
        <v>video games</v>
      </c>
      <c r="S1096" s="10">
        <v>40795.713344907403</v>
      </c>
      <c r="T1096" s="10"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14">
        <v>500000</v>
      </c>
      <c r="E1097" s="14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v>5</v>
      </c>
      <c r="P1097" s="6">
        <v>267.81</v>
      </c>
      <c r="Q1097" t="str">
        <v>games</v>
      </c>
      <c r="R1097" t="str">
        <v>video games</v>
      </c>
      <c r="S1097" s="10">
        <v>41486.537268518521</v>
      </c>
      <c r="T1097" s="10"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14">
        <v>12000</v>
      </c>
      <c r="E1098" s="14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v>18</v>
      </c>
      <c r="P1098" s="6">
        <v>74.209999999999994</v>
      </c>
      <c r="Q1098" t="str">
        <v>games</v>
      </c>
      <c r="R1098" t="str">
        <v>video games</v>
      </c>
      <c r="S1098" s="10">
        <v>41885.51798611111</v>
      </c>
      <c r="T1098" s="10"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14">
        <v>100000</v>
      </c>
      <c r="E1099" s="14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v>0</v>
      </c>
      <c r="P1099" s="6">
        <v>6.71</v>
      </c>
      <c r="Q1099" t="str">
        <v>games</v>
      </c>
      <c r="R1099" t="str">
        <v>video games</v>
      </c>
      <c r="S1099" s="10">
        <v>41660.792557870373</v>
      </c>
      <c r="T1099" s="10"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14">
        <v>25000</v>
      </c>
      <c r="E1100" s="14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v>7</v>
      </c>
      <c r="P1100" s="6">
        <v>81.95</v>
      </c>
      <c r="Q1100" t="str">
        <v>games</v>
      </c>
      <c r="R1100" t="str">
        <v>video games</v>
      </c>
      <c r="S1100" s="10">
        <v>41712.762673611112</v>
      </c>
      <c r="T1100" s="10"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14">
        <v>5000</v>
      </c>
      <c r="E1101" s="14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v>1</v>
      </c>
      <c r="P1101" s="6">
        <v>25</v>
      </c>
      <c r="Q1101" t="str">
        <v>games</v>
      </c>
      <c r="R1101" t="str">
        <v>video games</v>
      </c>
      <c r="S1101" s="10">
        <v>42107.836435185185</v>
      </c>
      <c r="T1101" s="10"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14">
        <v>4000</v>
      </c>
      <c r="E1102" s="14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v>3</v>
      </c>
      <c r="P1102" s="6">
        <v>10</v>
      </c>
      <c r="Q1102" t="str">
        <v>games</v>
      </c>
      <c r="R1102" t="str">
        <v>video games</v>
      </c>
      <c r="S1102" s="10">
        <v>42384.110775462963</v>
      </c>
      <c r="T1102" s="10"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14">
        <v>100000</v>
      </c>
      <c r="E1103" s="14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v>0</v>
      </c>
      <c r="P1103" s="6">
        <v>6.83</v>
      </c>
      <c r="Q1103" t="str">
        <v>games</v>
      </c>
      <c r="R1103" t="str">
        <v>video games</v>
      </c>
      <c r="S1103" s="10">
        <v>42538.77243055556</v>
      </c>
      <c r="T1103" s="10"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14">
        <v>8000</v>
      </c>
      <c r="E1104" s="1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v>5</v>
      </c>
      <c r="P1104" s="6">
        <v>17.71</v>
      </c>
      <c r="Q1104" t="str">
        <v>games</v>
      </c>
      <c r="R1104" t="str">
        <v>video games</v>
      </c>
      <c r="S1104" s="10">
        <v>41577.045428240745</v>
      </c>
      <c r="T1104" s="10"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14">
        <v>15000</v>
      </c>
      <c r="E1105" s="14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v>2</v>
      </c>
      <c r="P1105" s="6">
        <v>16.2</v>
      </c>
      <c r="Q1105" t="str">
        <v>games</v>
      </c>
      <c r="R1105" t="str">
        <v>video games</v>
      </c>
      <c r="S1105" s="10">
        <v>42479.22210648148</v>
      </c>
      <c r="T1105" s="10"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14">
        <v>60000</v>
      </c>
      <c r="E1106" s="14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v>5</v>
      </c>
      <c r="P1106" s="6">
        <v>80.3</v>
      </c>
      <c r="Q1106" t="str">
        <v>games</v>
      </c>
      <c r="R1106" t="str">
        <v>video games</v>
      </c>
      <c r="S1106" s="10">
        <v>41771.40996527778</v>
      </c>
      <c r="T1106" s="10"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14">
        <v>900000</v>
      </c>
      <c r="E1107" s="14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v>0</v>
      </c>
      <c r="P1107" s="6">
        <v>71.55</v>
      </c>
      <c r="Q1107" t="str">
        <v>games</v>
      </c>
      <c r="R1107" t="str">
        <v>video games</v>
      </c>
      <c r="S1107" s="10">
        <v>41692.135729166665</v>
      </c>
      <c r="T1107" s="10"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14">
        <v>400</v>
      </c>
      <c r="E1108" s="14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v>41</v>
      </c>
      <c r="P1108" s="6">
        <v>23.57</v>
      </c>
      <c r="Q1108" t="str">
        <v>games</v>
      </c>
      <c r="R1108" t="str">
        <v>video games</v>
      </c>
      <c r="S1108" s="10">
        <v>40973.740451388891</v>
      </c>
      <c r="T1108" s="10"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14">
        <v>10000</v>
      </c>
      <c r="E1109" s="14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v>0</v>
      </c>
      <c r="P1109" s="6">
        <v>0</v>
      </c>
      <c r="Q1109" t="str">
        <v>games</v>
      </c>
      <c r="R1109" t="str">
        <v>video games</v>
      </c>
      <c r="S1109" s="10">
        <v>41813.861388888887</v>
      </c>
      <c r="T1109" s="10"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14">
        <v>25000</v>
      </c>
      <c r="E1110" s="14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v>3</v>
      </c>
      <c r="P1110" s="6">
        <v>34.880000000000003</v>
      </c>
      <c r="Q1110" t="str">
        <v>games</v>
      </c>
      <c r="R1110" t="str">
        <v>video games</v>
      </c>
      <c r="S1110" s="10">
        <v>40952.636979166666</v>
      </c>
      <c r="T1110" s="10"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14">
        <v>10000</v>
      </c>
      <c r="E1111" s="14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v>0</v>
      </c>
      <c r="P1111" s="6">
        <v>15</v>
      </c>
      <c r="Q1111" t="str">
        <v>games</v>
      </c>
      <c r="R1111" t="str">
        <v>video games</v>
      </c>
      <c r="S1111" s="10">
        <v>42662.752199074079</v>
      </c>
      <c r="T1111" s="10"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14">
        <v>50000</v>
      </c>
      <c r="E1112" s="14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v>1</v>
      </c>
      <c r="P1112" s="6">
        <v>23.18</v>
      </c>
      <c r="Q1112" t="str">
        <v>games</v>
      </c>
      <c r="R1112" t="str">
        <v>video games</v>
      </c>
      <c r="S1112" s="10">
        <v>41220.933124999996</v>
      </c>
      <c r="T1112" s="10"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14">
        <v>2500</v>
      </c>
      <c r="E1113" s="14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v>0</v>
      </c>
      <c r="P1113" s="6">
        <v>1</v>
      </c>
      <c r="Q1113" t="str">
        <v>games</v>
      </c>
      <c r="R1113" t="str">
        <v>video games</v>
      </c>
      <c r="S1113" s="10">
        <v>42347.203587962969</v>
      </c>
      <c r="T1113" s="10"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14">
        <v>88000</v>
      </c>
      <c r="E1114" s="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v>36</v>
      </c>
      <c r="P1114" s="6">
        <v>100.23</v>
      </c>
      <c r="Q1114" t="str">
        <v>games</v>
      </c>
      <c r="R1114" t="str">
        <v>video games</v>
      </c>
      <c r="S1114" s="10">
        <v>41963.759386574078</v>
      </c>
      <c r="T1114" s="10"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14">
        <v>1000</v>
      </c>
      <c r="E1115" s="14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v>1</v>
      </c>
      <c r="P1115" s="6">
        <v>5</v>
      </c>
      <c r="Q1115" t="str">
        <v>games</v>
      </c>
      <c r="R1115" t="str">
        <v>video games</v>
      </c>
      <c r="S1115" s="10">
        <v>41835.977083333331</v>
      </c>
      <c r="T1115" s="10"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14">
        <v>6000</v>
      </c>
      <c r="E1116" s="14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v>0</v>
      </c>
      <c r="P1116" s="6">
        <v>3.33</v>
      </c>
      <c r="Q1116" t="str">
        <v>games</v>
      </c>
      <c r="R1116" t="str">
        <v>video games</v>
      </c>
      <c r="S1116" s="10">
        <v>41526.345914351856</v>
      </c>
      <c r="T1116" s="10"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14">
        <v>40000</v>
      </c>
      <c r="E1117" s="14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v>0</v>
      </c>
      <c r="P1117" s="6">
        <v>13.25</v>
      </c>
      <c r="Q1117" t="str">
        <v>games</v>
      </c>
      <c r="R1117" t="str">
        <v>video games</v>
      </c>
      <c r="S1117" s="10">
        <v>42429.695543981477</v>
      </c>
      <c r="T1117" s="10"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14">
        <v>500000</v>
      </c>
      <c r="E1118" s="14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v>0</v>
      </c>
      <c r="P1118" s="6">
        <v>17.850000000000001</v>
      </c>
      <c r="Q1118" t="str">
        <v>games</v>
      </c>
      <c r="R1118" t="str">
        <v>video games</v>
      </c>
      <c r="S1118" s="10">
        <v>41009.847314814811</v>
      </c>
      <c r="T1118" s="10"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14">
        <v>1000</v>
      </c>
      <c r="E1119" s="14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v>8</v>
      </c>
      <c r="P1119" s="6">
        <v>10.38</v>
      </c>
      <c r="Q1119" t="str">
        <v>games</v>
      </c>
      <c r="R1119" t="str">
        <v>video games</v>
      </c>
      <c r="S1119" s="10">
        <v>42333.598530092597</v>
      </c>
      <c r="T1119" s="10"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14">
        <v>4500</v>
      </c>
      <c r="E1120" s="14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v>2</v>
      </c>
      <c r="P1120" s="6">
        <v>36.33</v>
      </c>
      <c r="Q1120" t="str">
        <v>games</v>
      </c>
      <c r="R1120" t="str">
        <v>video games</v>
      </c>
      <c r="S1120" s="10">
        <v>41704.16642361111</v>
      </c>
      <c r="T1120" s="10"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14">
        <v>2100</v>
      </c>
      <c r="E1121" s="14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v>0</v>
      </c>
      <c r="P1121" s="6">
        <v>5</v>
      </c>
      <c r="Q1121" t="str">
        <v>games</v>
      </c>
      <c r="R1121" t="str">
        <v>video games</v>
      </c>
      <c r="S1121" s="10">
        <v>41722.792407407411</v>
      </c>
      <c r="T1121" s="10"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 s="14">
        <v>25000</v>
      </c>
      <c r="E1122" s="14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v>0</v>
      </c>
      <c r="P1122" s="6">
        <v>0</v>
      </c>
      <c r="Q1122" t="str">
        <v>games</v>
      </c>
      <c r="R1122" t="str">
        <v>video games</v>
      </c>
      <c r="S1122" s="10">
        <v>40799.872685185182</v>
      </c>
      <c r="T1122" s="10"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14">
        <v>250000</v>
      </c>
      <c r="E1123" s="14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v>0</v>
      </c>
      <c r="P1123" s="6">
        <v>5.8</v>
      </c>
      <c r="Q1123" t="str">
        <v>games</v>
      </c>
      <c r="R1123" t="str">
        <v>video games</v>
      </c>
      <c r="S1123" s="10">
        <v>42412.934212962966</v>
      </c>
      <c r="T1123" s="10"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14">
        <v>3200</v>
      </c>
      <c r="E1124" s="1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v>0</v>
      </c>
      <c r="P1124" s="6">
        <v>0</v>
      </c>
      <c r="Q1124" t="str">
        <v>games</v>
      </c>
      <c r="R1124" t="str">
        <v>video games</v>
      </c>
      <c r="S1124" s="10">
        <v>41410.703993055555</v>
      </c>
      <c r="T1124" s="10"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14">
        <v>5000</v>
      </c>
      <c r="E1125" s="14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v>0</v>
      </c>
      <c r="P1125" s="6">
        <v>3.67</v>
      </c>
      <c r="Q1125" t="str">
        <v>games</v>
      </c>
      <c r="R1125" t="str">
        <v>video games</v>
      </c>
      <c r="S1125" s="10">
        <v>41718.5237037037</v>
      </c>
      <c r="T1125" s="10"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14">
        <v>90000</v>
      </c>
      <c r="E1126" s="14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v>0</v>
      </c>
      <c r="P1126" s="6">
        <v>60.71</v>
      </c>
      <c r="Q1126" t="str">
        <v>games</v>
      </c>
      <c r="R1126" t="str">
        <v>mobile games</v>
      </c>
      <c r="S1126" s="10">
        <v>42094.667256944449</v>
      </c>
      <c r="T1126" s="10"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14">
        <v>3000</v>
      </c>
      <c r="E1127" s="14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v>0</v>
      </c>
      <c r="P1127" s="6">
        <v>0</v>
      </c>
      <c r="Q1127" t="str">
        <v>games</v>
      </c>
      <c r="R1127" t="str">
        <v>mobile games</v>
      </c>
      <c r="S1127" s="10">
        <v>42212.624189814815</v>
      </c>
      <c r="T1127" s="10"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14">
        <v>2000</v>
      </c>
      <c r="E1128" s="14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v>1</v>
      </c>
      <c r="P1128" s="6">
        <v>5</v>
      </c>
      <c r="Q1128" t="str">
        <v>games</v>
      </c>
      <c r="R1128" t="str">
        <v>mobile games</v>
      </c>
      <c r="S1128" s="10">
        <v>42535.327476851846</v>
      </c>
      <c r="T1128" s="10"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14">
        <v>35000</v>
      </c>
      <c r="E1129" s="14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v>2</v>
      </c>
      <c r="P1129" s="6">
        <v>25.43</v>
      </c>
      <c r="Q1129" t="str">
        <v>games</v>
      </c>
      <c r="R1129" t="str">
        <v>mobile games</v>
      </c>
      <c r="S1129" s="10">
        <v>41926.854166666664</v>
      </c>
      <c r="T1129" s="10"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14">
        <v>1000</v>
      </c>
      <c r="E1130" s="14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v>0</v>
      </c>
      <c r="P1130" s="6">
        <v>1</v>
      </c>
      <c r="Q1130" t="str">
        <v>games</v>
      </c>
      <c r="R1130" t="str">
        <v>mobile games</v>
      </c>
      <c r="S1130" s="10">
        <v>41828.649502314816</v>
      </c>
      <c r="T1130" s="10"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14">
        <v>20000</v>
      </c>
      <c r="E1131" s="14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v>0</v>
      </c>
      <c r="P1131" s="6">
        <v>10.5</v>
      </c>
      <c r="Q1131" t="str">
        <v>games</v>
      </c>
      <c r="R1131" t="str">
        <v>mobile games</v>
      </c>
      <c r="S1131" s="10">
        <v>42496.264965277776</v>
      </c>
      <c r="T1131" s="10"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14">
        <v>5000</v>
      </c>
      <c r="E1132" s="14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v>0</v>
      </c>
      <c r="P1132" s="6">
        <v>3.67</v>
      </c>
      <c r="Q1132" t="str">
        <v>games</v>
      </c>
      <c r="R1132" t="str">
        <v>mobile games</v>
      </c>
      <c r="S1132" s="10">
        <v>41908.996527777781</v>
      </c>
      <c r="T1132" s="10"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14">
        <v>40000</v>
      </c>
      <c r="E1133" s="14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v>0</v>
      </c>
      <c r="P1133" s="6">
        <v>0</v>
      </c>
      <c r="Q1133" t="str">
        <v>games</v>
      </c>
      <c r="R1133" t="str">
        <v>mobile games</v>
      </c>
      <c r="S1133" s="10">
        <v>42332.908194444448</v>
      </c>
      <c r="T1133" s="10"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14">
        <v>10000</v>
      </c>
      <c r="E1134" s="1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v>14</v>
      </c>
      <c r="P1134" s="6">
        <v>110.62</v>
      </c>
      <c r="Q1134" t="str">
        <v>games</v>
      </c>
      <c r="R1134" t="str">
        <v>mobile games</v>
      </c>
      <c r="S1134" s="10">
        <v>42706.115405092598</v>
      </c>
      <c r="T1134" s="10"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14">
        <v>3000</v>
      </c>
      <c r="E1135" s="14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v>1</v>
      </c>
      <c r="P1135" s="6">
        <v>20</v>
      </c>
      <c r="Q1135" t="str">
        <v>games</v>
      </c>
      <c r="R1135" t="str">
        <v>mobile games</v>
      </c>
      <c r="S1135" s="10">
        <v>41821.407187500001</v>
      </c>
      <c r="T1135" s="10"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14">
        <v>25000</v>
      </c>
      <c r="E1136" s="14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v>0</v>
      </c>
      <c r="P1136" s="6">
        <v>1</v>
      </c>
      <c r="Q1136" t="str">
        <v>games</v>
      </c>
      <c r="R1136" t="str">
        <v>mobile games</v>
      </c>
      <c r="S1136" s="10">
        <v>41958.285046296296</v>
      </c>
      <c r="T1136" s="10"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14">
        <v>1000</v>
      </c>
      <c r="E1137" s="14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v>5</v>
      </c>
      <c r="P1137" s="6">
        <v>50</v>
      </c>
      <c r="Q1137" t="str">
        <v>games</v>
      </c>
      <c r="R1137" t="str">
        <v>mobile games</v>
      </c>
      <c r="S1137" s="10">
        <v>42558.989513888882</v>
      </c>
      <c r="T1137" s="10"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14">
        <v>4190</v>
      </c>
      <c r="E1138" s="14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v>6</v>
      </c>
      <c r="P1138" s="6">
        <v>45</v>
      </c>
      <c r="Q1138" t="str">
        <v>games</v>
      </c>
      <c r="R1138" t="str">
        <v>mobile games</v>
      </c>
      <c r="S1138" s="10">
        <v>42327.671631944439</v>
      </c>
      <c r="T1138" s="10"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14">
        <v>25000</v>
      </c>
      <c r="E1139" s="14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v>40</v>
      </c>
      <c r="P1139" s="6">
        <v>253.21</v>
      </c>
      <c r="Q1139" t="str">
        <v>games</v>
      </c>
      <c r="R1139" t="str">
        <v>mobile games</v>
      </c>
      <c r="S1139" s="10">
        <v>42453.819687499999</v>
      </c>
      <c r="T1139" s="10"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14">
        <v>35000</v>
      </c>
      <c r="E1140" s="14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v>0</v>
      </c>
      <c r="P1140" s="6">
        <v>31.25</v>
      </c>
      <c r="Q1140" t="str">
        <v>games</v>
      </c>
      <c r="R1140" t="str">
        <v>mobile games</v>
      </c>
      <c r="S1140" s="10">
        <v>42736.9066087963</v>
      </c>
      <c r="T1140" s="10"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14">
        <v>8000</v>
      </c>
      <c r="E1141" s="14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v>0</v>
      </c>
      <c r="P1141" s="6">
        <v>5</v>
      </c>
      <c r="Q1141" t="str">
        <v>games</v>
      </c>
      <c r="R1141" t="str">
        <v>mobile games</v>
      </c>
      <c r="S1141" s="10">
        <v>41975.347523148142</v>
      </c>
      <c r="T1141" s="10"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14">
        <v>5000</v>
      </c>
      <c r="E1142" s="14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v>0</v>
      </c>
      <c r="P1142" s="6">
        <v>0</v>
      </c>
      <c r="Q1142" t="str">
        <v>games</v>
      </c>
      <c r="R1142" t="str">
        <v>mobile games</v>
      </c>
      <c r="S1142" s="10">
        <v>42192.462048611109</v>
      </c>
      <c r="T1142" s="10"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14">
        <v>500</v>
      </c>
      <c r="E1143" s="14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v>0</v>
      </c>
      <c r="P1143" s="6">
        <v>0</v>
      </c>
      <c r="Q1143" t="str">
        <v>games</v>
      </c>
      <c r="R1143" t="str">
        <v>mobile games</v>
      </c>
      <c r="S1143" s="10">
        <v>42164.699652777781</v>
      </c>
      <c r="T1143" s="10"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14">
        <v>4000</v>
      </c>
      <c r="E1144" s="1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v>0</v>
      </c>
      <c r="P1144" s="6">
        <v>0</v>
      </c>
      <c r="Q1144" t="str">
        <v>games</v>
      </c>
      <c r="R1144" t="str">
        <v>mobile games</v>
      </c>
      <c r="S1144" s="10">
        <v>42022.006099537044</v>
      </c>
      <c r="T1144" s="10"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14">
        <v>45000</v>
      </c>
      <c r="E1145" s="14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v>0</v>
      </c>
      <c r="P1145" s="6">
        <v>23.25</v>
      </c>
      <c r="Q1145" t="str">
        <v>games</v>
      </c>
      <c r="R1145" t="str">
        <v>mobile games</v>
      </c>
      <c r="S1145" s="10">
        <v>42325.19358796296</v>
      </c>
      <c r="T1145" s="10"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14">
        <v>9300</v>
      </c>
      <c r="E1146" s="14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v>0</v>
      </c>
      <c r="P1146" s="6">
        <v>0</v>
      </c>
      <c r="Q1146" t="str">
        <v>food</v>
      </c>
      <c r="R1146" t="str">
        <v>food trucks</v>
      </c>
      <c r="S1146" s="10">
        <v>42093.181944444441</v>
      </c>
      <c r="T1146" s="10"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14">
        <v>80000</v>
      </c>
      <c r="E1147" s="14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v>0</v>
      </c>
      <c r="P1147" s="6">
        <v>100</v>
      </c>
      <c r="Q1147" t="str">
        <v>food</v>
      </c>
      <c r="R1147" t="str">
        <v>food trucks</v>
      </c>
      <c r="S1147" s="10">
        <v>41854.747592592597</v>
      </c>
      <c r="T1147" s="10"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14">
        <v>6000</v>
      </c>
      <c r="E1148" s="14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v>9</v>
      </c>
      <c r="P1148" s="6">
        <v>44.17</v>
      </c>
      <c r="Q1148" t="str">
        <v>food</v>
      </c>
      <c r="R1148" t="str">
        <v>food trucks</v>
      </c>
      <c r="S1148" s="10">
        <v>41723.9533912037</v>
      </c>
      <c r="T1148" s="10"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14">
        <v>25000</v>
      </c>
      <c r="E1149" s="14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v>0</v>
      </c>
      <c r="P1149" s="6">
        <v>0</v>
      </c>
      <c r="Q1149" t="str">
        <v>food</v>
      </c>
      <c r="R1149" t="str">
        <v>food trucks</v>
      </c>
      <c r="S1149" s="10">
        <v>41871.972025462965</v>
      </c>
      <c r="T1149" s="10"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14">
        <v>15000</v>
      </c>
      <c r="E1150" s="14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v>0</v>
      </c>
      <c r="P1150" s="6">
        <v>24.33</v>
      </c>
      <c r="Q1150" t="str">
        <v>food</v>
      </c>
      <c r="R1150" t="str">
        <v>food trucks</v>
      </c>
      <c r="S1150" s="10">
        <v>42675.171076388884</v>
      </c>
      <c r="T1150" s="10"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14">
        <v>50000</v>
      </c>
      <c r="E1151" s="14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v>0</v>
      </c>
      <c r="P1151" s="6">
        <v>37.5</v>
      </c>
      <c r="Q1151" t="str">
        <v>food</v>
      </c>
      <c r="R1151" t="str">
        <v>food trucks</v>
      </c>
      <c r="S1151" s="10">
        <v>42507.71025462963</v>
      </c>
      <c r="T1151" s="10"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14">
        <v>2500</v>
      </c>
      <c r="E1152" s="14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v>10</v>
      </c>
      <c r="P1152" s="6">
        <v>42</v>
      </c>
      <c r="Q1152" t="str">
        <v>food</v>
      </c>
      <c r="R1152" t="str">
        <v>food trucks</v>
      </c>
      <c r="S1152" s="10">
        <v>42317.954571759255</v>
      </c>
      <c r="T1152" s="10"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14">
        <v>25000</v>
      </c>
      <c r="E1153" s="14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v>0</v>
      </c>
      <c r="P1153" s="6">
        <v>0</v>
      </c>
      <c r="Q1153" t="str">
        <v>food</v>
      </c>
      <c r="R1153" t="str">
        <v>food trucks</v>
      </c>
      <c r="S1153" s="10">
        <v>42224.102581018517</v>
      </c>
      <c r="T1153" s="10"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14">
        <v>16000</v>
      </c>
      <c r="E1154" s="1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v>6</v>
      </c>
      <c r="P1154" s="6">
        <v>60.73</v>
      </c>
      <c r="Q1154" t="str">
        <v>food</v>
      </c>
      <c r="R1154" t="str">
        <v>food trucks</v>
      </c>
      <c r="S1154" s="10">
        <v>42109.709629629629</v>
      </c>
      <c r="T1154" s="10"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14">
        <v>8000</v>
      </c>
      <c r="E1155" s="14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v>1</v>
      </c>
      <c r="P1155" s="6">
        <v>50</v>
      </c>
      <c r="Q1155" t="str">
        <v>food</v>
      </c>
      <c r="R1155" t="str">
        <v>food trucks</v>
      </c>
      <c r="S1155" s="10">
        <v>42143.714178240742</v>
      </c>
      <c r="T1155" s="10"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14">
        <v>5000</v>
      </c>
      <c r="E1156" s="14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v>7</v>
      </c>
      <c r="P1156" s="6">
        <v>108.33</v>
      </c>
      <c r="Q1156" t="str">
        <v>food</v>
      </c>
      <c r="R1156" t="str">
        <v>food trucks</v>
      </c>
      <c r="S1156" s="10">
        <v>42223.108865740738</v>
      </c>
      <c r="T1156" s="10"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14">
        <v>25000</v>
      </c>
      <c r="E1157" s="14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v>1</v>
      </c>
      <c r="P1157" s="6">
        <v>23.5</v>
      </c>
      <c r="Q1157" t="str">
        <v>food</v>
      </c>
      <c r="R1157" t="str">
        <v>food trucks</v>
      </c>
      <c r="S1157" s="10">
        <v>41835.763981481483</v>
      </c>
      <c r="T1157" s="10"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14">
        <v>6500</v>
      </c>
      <c r="E1158" s="14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v>0</v>
      </c>
      <c r="P1158" s="6">
        <v>0</v>
      </c>
      <c r="Q1158" t="str">
        <v>food</v>
      </c>
      <c r="R1158" t="str">
        <v>food trucks</v>
      </c>
      <c r="S1158" s="10">
        <v>42029.07131944444</v>
      </c>
      <c r="T1158" s="10"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14">
        <v>10000</v>
      </c>
      <c r="E1159" s="14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v>2</v>
      </c>
      <c r="P1159" s="6">
        <v>50.33</v>
      </c>
      <c r="Q1159" t="str">
        <v>food</v>
      </c>
      <c r="R1159" t="str">
        <v>food trucks</v>
      </c>
      <c r="S1159" s="10">
        <v>41918.628240740742</v>
      </c>
      <c r="T1159" s="10"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14">
        <v>7500</v>
      </c>
      <c r="E1160" s="14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v>0</v>
      </c>
      <c r="P1160" s="6">
        <v>11.67</v>
      </c>
      <c r="Q1160" t="str">
        <v>food</v>
      </c>
      <c r="R1160" t="str">
        <v>food trucks</v>
      </c>
      <c r="S1160" s="10">
        <v>41952.09175925926</v>
      </c>
      <c r="T1160" s="10"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14">
        <v>6750</v>
      </c>
      <c r="E1161" s="14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v>0</v>
      </c>
      <c r="P1161" s="6">
        <v>0</v>
      </c>
      <c r="Q1161" t="str">
        <v>food</v>
      </c>
      <c r="R1161" t="str">
        <v>food trucks</v>
      </c>
      <c r="S1161" s="10">
        <v>42154.726446759261</v>
      </c>
      <c r="T1161" s="10"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14">
        <v>30000</v>
      </c>
      <c r="E1162" s="14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v>4</v>
      </c>
      <c r="P1162" s="6">
        <v>60.79</v>
      </c>
      <c r="Q1162" t="str">
        <v>food</v>
      </c>
      <c r="R1162" t="str">
        <v>food trucks</v>
      </c>
      <c r="S1162" s="10">
        <v>42061.154930555553</v>
      </c>
      <c r="T1162" s="10"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14">
        <v>18000</v>
      </c>
      <c r="E1163" s="14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v>0</v>
      </c>
      <c r="P1163" s="6">
        <v>0</v>
      </c>
      <c r="Q1163" t="str">
        <v>food</v>
      </c>
      <c r="R1163" t="str">
        <v>food trucks</v>
      </c>
      <c r="S1163" s="10">
        <v>42122.629502314812</v>
      </c>
      <c r="T1163" s="10"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14">
        <v>60000</v>
      </c>
      <c r="E1164" s="1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v>0</v>
      </c>
      <c r="P1164" s="6">
        <v>17.5</v>
      </c>
      <c r="Q1164" t="str">
        <v>food</v>
      </c>
      <c r="R1164" t="str">
        <v>food trucks</v>
      </c>
      <c r="S1164" s="10">
        <v>41876.683611111112</v>
      </c>
      <c r="T1164" s="10"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14">
        <v>5200</v>
      </c>
      <c r="E1165" s="14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v>0</v>
      </c>
      <c r="P1165" s="6">
        <v>0</v>
      </c>
      <c r="Q1165" t="str">
        <v>food</v>
      </c>
      <c r="R1165" t="str">
        <v>food trucks</v>
      </c>
      <c r="S1165" s="10">
        <v>41830.723611111112</v>
      </c>
      <c r="T1165" s="10"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14">
        <v>10000</v>
      </c>
      <c r="E1166" s="14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v>0</v>
      </c>
      <c r="P1166" s="6">
        <v>0</v>
      </c>
      <c r="Q1166" t="str">
        <v>food</v>
      </c>
      <c r="R1166" t="str">
        <v>food trucks</v>
      </c>
      <c r="S1166" s="10">
        <v>42509.724328703705</v>
      </c>
      <c r="T1166" s="10"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14">
        <v>10000</v>
      </c>
      <c r="E1167" s="14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v>21</v>
      </c>
      <c r="P1167" s="6">
        <v>82.82</v>
      </c>
      <c r="Q1167" t="str">
        <v>food</v>
      </c>
      <c r="R1167" t="str">
        <v>food trucks</v>
      </c>
      <c r="S1167" s="10">
        <v>41792.214467592588</v>
      </c>
      <c r="T1167" s="10"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14">
        <v>15000</v>
      </c>
      <c r="E1168" s="14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v>19</v>
      </c>
      <c r="P1168" s="6">
        <v>358.88</v>
      </c>
      <c r="Q1168" t="str">
        <v>food</v>
      </c>
      <c r="R1168" t="str">
        <v>food trucks</v>
      </c>
      <c r="S1168" s="10">
        <v>42150.485439814816</v>
      </c>
      <c r="T1168" s="10"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14">
        <v>60000</v>
      </c>
      <c r="E1169" s="14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v>2</v>
      </c>
      <c r="P1169" s="6">
        <v>61.19</v>
      </c>
      <c r="Q1169" t="str">
        <v>food</v>
      </c>
      <c r="R1169" t="str">
        <v>food trucks</v>
      </c>
      <c r="S1169" s="10">
        <v>41863.734895833331</v>
      </c>
      <c r="T1169" s="10"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14">
        <v>18000</v>
      </c>
      <c r="E1170" s="14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v>6</v>
      </c>
      <c r="P1170" s="6">
        <v>340</v>
      </c>
      <c r="Q1170" t="str">
        <v>food</v>
      </c>
      <c r="R1170" t="str">
        <v>food trucks</v>
      </c>
      <c r="S1170" s="10">
        <v>42605.053993055553</v>
      </c>
      <c r="T1170" s="10"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14">
        <v>10000</v>
      </c>
      <c r="E1171" s="14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v>0</v>
      </c>
      <c r="P1171" s="6">
        <v>5.67</v>
      </c>
      <c r="Q1171" t="str">
        <v>food</v>
      </c>
      <c r="R1171" t="str">
        <v>food trucks</v>
      </c>
      <c r="S1171" s="10">
        <v>42027.353738425925</v>
      </c>
      <c r="T1171" s="10"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14">
        <v>25000</v>
      </c>
      <c r="E1172" s="14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v>0</v>
      </c>
      <c r="P1172" s="6">
        <v>50</v>
      </c>
      <c r="Q1172" t="str">
        <v>food</v>
      </c>
      <c r="R1172" t="str">
        <v>food trucks</v>
      </c>
      <c r="S1172" s="10">
        <v>42124.893182870372</v>
      </c>
      <c r="T1172" s="10"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14">
        <v>25000</v>
      </c>
      <c r="E1173" s="14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v>0</v>
      </c>
      <c r="P1173" s="6">
        <v>25</v>
      </c>
      <c r="Q1173" t="str">
        <v>food</v>
      </c>
      <c r="R1173" t="str">
        <v>food trucks</v>
      </c>
      <c r="S1173" s="10">
        <v>41938.804710648146</v>
      </c>
      <c r="T1173" s="10"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14">
        <v>9000</v>
      </c>
      <c r="E1174" s="1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v>0</v>
      </c>
      <c r="P1174" s="6">
        <v>0</v>
      </c>
      <c r="Q1174" t="str">
        <v>food</v>
      </c>
      <c r="R1174" t="str">
        <v>food trucks</v>
      </c>
      <c r="S1174" s="10">
        <v>41841.682314814818</v>
      </c>
      <c r="T1174" s="10"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14">
        <v>125000</v>
      </c>
      <c r="E1175" s="14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v>0</v>
      </c>
      <c r="P1175" s="6">
        <v>30</v>
      </c>
      <c r="Q1175" t="str">
        <v>food</v>
      </c>
      <c r="R1175" t="str">
        <v>food trucks</v>
      </c>
      <c r="S1175" s="10">
        <v>42184.185844907406</v>
      </c>
      <c r="T1175" s="10"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14">
        <v>15000</v>
      </c>
      <c r="E1176" s="14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v>6</v>
      </c>
      <c r="P1176" s="6">
        <v>46.63</v>
      </c>
      <c r="Q1176" t="str">
        <v>food</v>
      </c>
      <c r="R1176" t="str">
        <v>food trucks</v>
      </c>
      <c r="S1176" s="10">
        <v>42468.84174768519</v>
      </c>
      <c r="T1176" s="10"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14">
        <v>20000</v>
      </c>
      <c r="E1177" s="14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v>3</v>
      </c>
      <c r="P1177" s="6">
        <v>65</v>
      </c>
      <c r="Q1177" t="str">
        <v>food</v>
      </c>
      <c r="R1177" t="str">
        <v>food trucks</v>
      </c>
      <c r="S1177" s="10">
        <v>42170.728460648148</v>
      </c>
      <c r="T1177" s="10"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14">
        <v>175000</v>
      </c>
      <c r="E1178" s="14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v>0</v>
      </c>
      <c r="P1178" s="6">
        <v>10</v>
      </c>
      <c r="Q1178" t="str">
        <v>food</v>
      </c>
      <c r="R1178" t="str">
        <v>food trucks</v>
      </c>
      <c r="S1178" s="10">
        <v>42746.019652777773</v>
      </c>
      <c r="T1178" s="10"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14">
        <v>6000</v>
      </c>
      <c r="E1179" s="14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v>0</v>
      </c>
      <c r="P1179" s="6">
        <v>0</v>
      </c>
      <c r="Q1179" t="str">
        <v>food</v>
      </c>
      <c r="R1179" t="str">
        <v>food trucks</v>
      </c>
      <c r="S1179" s="10">
        <v>41897.660833333335</v>
      </c>
      <c r="T1179" s="10"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14">
        <v>75000</v>
      </c>
      <c r="E1180" s="14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v>0</v>
      </c>
      <c r="P1180" s="6">
        <v>5</v>
      </c>
      <c r="Q1180" t="str">
        <v>food</v>
      </c>
      <c r="R1180" t="str">
        <v>food trucks</v>
      </c>
      <c r="S1180" s="10">
        <v>41837.905694444446</v>
      </c>
      <c r="T1180" s="10"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14">
        <v>60000</v>
      </c>
      <c r="E1181" s="14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v>5</v>
      </c>
      <c r="P1181" s="6">
        <v>640</v>
      </c>
      <c r="Q1181" t="str">
        <v>food</v>
      </c>
      <c r="R1181" t="str">
        <v>food trucks</v>
      </c>
      <c r="S1181" s="10">
        <v>42275.720219907409</v>
      </c>
      <c r="T1181" s="10"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14">
        <v>50000</v>
      </c>
      <c r="E1182" s="14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v>12</v>
      </c>
      <c r="P1182" s="6">
        <v>69.12</v>
      </c>
      <c r="Q1182" t="str">
        <v>food</v>
      </c>
      <c r="R1182" t="str">
        <v>food trucks</v>
      </c>
      <c r="S1182" s="10">
        <v>41781.806875000002</v>
      </c>
      <c r="T1182" s="10"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14">
        <v>50000</v>
      </c>
      <c r="E1183" s="14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v>0</v>
      </c>
      <c r="P1183" s="6">
        <v>1.33</v>
      </c>
      <c r="Q1183" t="str">
        <v>food</v>
      </c>
      <c r="R1183" t="str">
        <v>food trucks</v>
      </c>
      <c r="S1183" s="10">
        <v>42034.339363425926</v>
      </c>
      <c r="T1183" s="10"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14">
        <v>1000</v>
      </c>
      <c r="E1184" s="1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v>4</v>
      </c>
      <c r="P1184" s="6">
        <v>10.5</v>
      </c>
      <c r="Q1184" t="str">
        <v>food</v>
      </c>
      <c r="R1184" t="str">
        <v>food trucks</v>
      </c>
      <c r="S1184" s="10">
        <v>42728.827407407407</v>
      </c>
      <c r="T1184" s="10"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14">
        <v>2500</v>
      </c>
      <c r="E1185" s="14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v>4</v>
      </c>
      <c r="P1185" s="6">
        <v>33.33</v>
      </c>
      <c r="Q1185" t="str">
        <v>food</v>
      </c>
      <c r="R1185" t="str">
        <v>food trucks</v>
      </c>
      <c r="S1185" s="10">
        <v>42656.86137731481</v>
      </c>
      <c r="T1185" s="10"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14">
        <v>22000</v>
      </c>
      <c r="E1186" s="14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v>105</v>
      </c>
      <c r="P1186" s="6">
        <v>61.56</v>
      </c>
      <c r="Q1186" t="str">
        <v>photography</v>
      </c>
      <c r="R1186" t="str">
        <v>photobooks</v>
      </c>
      <c r="S1186" s="10">
        <v>42741.599664351852</v>
      </c>
      <c r="T1186" s="10"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14">
        <v>12500</v>
      </c>
      <c r="E1187" s="14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v>105</v>
      </c>
      <c r="P1187" s="6">
        <v>118.74</v>
      </c>
      <c r="Q1187" t="str">
        <v>photography</v>
      </c>
      <c r="R1187" t="str">
        <v>photobooks</v>
      </c>
      <c r="S1187" s="10">
        <v>42130.865150462967</v>
      </c>
      <c r="T1187" s="10"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14">
        <v>7500</v>
      </c>
      <c r="E1188" s="14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v>107</v>
      </c>
      <c r="P1188" s="6">
        <v>65.08</v>
      </c>
      <c r="Q1188" t="str">
        <v>photography</v>
      </c>
      <c r="R1188" t="str">
        <v>photobooks</v>
      </c>
      <c r="S1188" s="10">
        <v>42123.86336805555</v>
      </c>
      <c r="T1188" s="10"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14">
        <v>8750</v>
      </c>
      <c r="E1189" s="14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v>104</v>
      </c>
      <c r="P1189" s="6">
        <v>130.16</v>
      </c>
      <c r="Q1189" t="str">
        <v>photography</v>
      </c>
      <c r="R1189" t="str">
        <v>photobooks</v>
      </c>
      <c r="S1189" s="10">
        <v>42109.894942129627</v>
      </c>
      <c r="T1189" s="10"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14">
        <v>2000</v>
      </c>
      <c r="E1190" s="14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v>161</v>
      </c>
      <c r="P1190" s="6">
        <v>37.78</v>
      </c>
      <c r="Q1190" t="str">
        <v>photography</v>
      </c>
      <c r="R1190" t="str">
        <v>photobooks</v>
      </c>
      <c r="S1190" s="10">
        <v>42711.700694444444</v>
      </c>
      <c r="T1190" s="10"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14">
        <v>9000</v>
      </c>
      <c r="E1191" s="14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v>108</v>
      </c>
      <c r="P1191" s="6">
        <v>112.79</v>
      </c>
      <c r="Q1191" t="str">
        <v>photography</v>
      </c>
      <c r="R1191" t="str">
        <v>photobooks</v>
      </c>
      <c r="S1191" s="10">
        <v>42529.979108796295</v>
      </c>
      <c r="T1191" s="10"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14">
        <v>500</v>
      </c>
      <c r="E1192" s="14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v>135</v>
      </c>
      <c r="P1192" s="6">
        <v>51.92</v>
      </c>
      <c r="Q1192" t="str">
        <v>photography</v>
      </c>
      <c r="R1192" t="str">
        <v>photobooks</v>
      </c>
      <c r="S1192" s="10">
        <v>41852.665798611109</v>
      </c>
      <c r="T1192" s="10"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14">
        <v>2700</v>
      </c>
      <c r="E1193" s="14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v>109</v>
      </c>
      <c r="P1193" s="6">
        <v>89.24</v>
      </c>
      <c r="Q1193" t="str">
        <v>photography</v>
      </c>
      <c r="R1193" t="str">
        <v>photobooks</v>
      </c>
      <c r="S1193" s="10">
        <v>42419.603703703702</v>
      </c>
      <c r="T1193" s="10"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14">
        <v>100</v>
      </c>
      <c r="E1194" s="1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v>290</v>
      </c>
      <c r="P1194" s="6">
        <v>19.329999999999998</v>
      </c>
      <c r="Q1194" t="str">
        <v>photography</v>
      </c>
      <c r="R1194" t="str">
        <v>photobooks</v>
      </c>
      <c r="S1194" s="10">
        <v>42747.506689814814</v>
      </c>
      <c r="T1194" s="10"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14">
        <v>21000</v>
      </c>
      <c r="E1195" s="14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v>104</v>
      </c>
      <c r="P1195" s="6">
        <v>79.97</v>
      </c>
      <c r="Q1195" t="str">
        <v>photography</v>
      </c>
      <c r="R1195" t="str">
        <v>photobooks</v>
      </c>
      <c r="S1195" s="10">
        <v>42409.776076388895</v>
      </c>
      <c r="T1195" s="10"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14">
        <v>12500</v>
      </c>
      <c r="E1196" s="14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v>322</v>
      </c>
      <c r="P1196" s="6">
        <v>56.41</v>
      </c>
      <c r="Q1196" t="str">
        <v>photography</v>
      </c>
      <c r="R1196" t="str">
        <v>photobooks</v>
      </c>
      <c r="S1196" s="10">
        <v>42072.488182870366</v>
      </c>
      <c r="T1196" s="10"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14">
        <v>10000</v>
      </c>
      <c r="E1197" s="14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v>135</v>
      </c>
      <c r="P1197" s="6">
        <v>79.41</v>
      </c>
      <c r="Q1197" t="str">
        <v>photography</v>
      </c>
      <c r="R1197" t="str">
        <v>photobooks</v>
      </c>
      <c r="S1197" s="10">
        <v>42298.34783564815</v>
      </c>
      <c r="T1197" s="10"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14">
        <v>14500</v>
      </c>
      <c r="E1198" s="14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v>270</v>
      </c>
      <c r="P1198" s="6">
        <v>76.44</v>
      </c>
      <c r="Q1198" t="str">
        <v>photography</v>
      </c>
      <c r="R1198" t="str">
        <v>photobooks</v>
      </c>
      <c r="S1198" s="10">
        <v>42326.818738425922</v>
      </c>
      <c r="T1198" s="10"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14">
        <v>15000</v>
      </c>
      <c r="E1199" s="14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v>253</v>
      </c>
      <c r="P1199" s="6">
        <v>121</v>
      </c>
      <c r="Q1199" t="str">
        <v>photography</v>
      </c>
      <c r="R1199" t="str">
        <v>photobooks</v>
      </c>
      <c r="S1199" s="10">
        <v>42503.66474537037</v>
      </c>
      <c r="T1199" s="10"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14">
        <v>3500</v>
      </c>
      <c r="E1200" s="14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v>261</v>
      </c>
      <c r="P1200" s="6">
        <v>54.62</v>
      </c>
      <c r="Q1200" t="str">
        <v>photography</v>
      </c>
      <c r="R1200" t="str">
        <v>photobooks</v>
      </c>
      <c r="S1200" s="10">
        <v>42333.619050925925</v>
      </c>
      <c r="T1200" s="10"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14">
        <v>2658</v>
      </c>
      <c r="E1201" s="14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v>101</v>
      </c>
      <c r="P1201" s="6">
        <v>299.22000000000003</v>
      </c>
      <c r="Q1201" t="str">
        <v>photography</v>
      </c>
      <c r="R1201" t="str">
        <v>photobooks</v>
      </c>
      <c r="S1201" s="10">
        <v>42161.770833333328</v>
      </c>
      <c r="T1201" s="10"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14">
        <v>4800</v>
      </c>
      <c r="E1202" s="14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v>126</v>
      </c>
      <c r="P1202" s="6">
        <v>58.53</v>
      </c>
      <c r="Q1202" t="str">
        <v>photography</v>
      </c>
      <c r="R1202" t="str">
        <v>photobooks</v>
      </c>
      <c r="S1202" s="10">
        <v>42089.477500000001</v>
      </c>
      <c r="T1202" s="10"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14">
        <v>6000</v>
      </c>
      <c r="E1203" s="14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v>102</v>
      </c>
      <c r="P1203" s="6">
        <v>55.37</v>
      </c>
      <c r="Q1203" t="str">
        <v>photography</v>
      </c>
      <c r="R1203" t="str">
        <v>photobooks</v>
      </c>
      <c r="S1203" s="10">
        <v>42536.60701388889</v>
      </c>
      <c r="T1203" s="10"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14">
        <v>25000</v>
      </c>
      <c r="E1204" s="1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v>199</v>
      </c>
      <c r="P1204" s="6">
        <v>183.8</v>
      </c>
      <c r="Q1204" t="str">
        <v>photography</v>
      </c>
      <c r="R1204" t="str">
        <v>photobooks</v>
      </c>
      <c r="S1204" s="10">
        <v>42152.288819444439</v>
      </c>
      <c r="T1204" s="10"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14">
        <v>16300</v>
      </c>
      <c r="E1205" s="14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v>102</v>
      </c>
      <c r="P1205" s="6">
        <v>165.35</v>
      </c>
      <c r="Q1205" t="str">
        <v>photography</v>
      </c>
      <c r="R1205" t="str">
        <v>photobooks</v>
      </c>
      <c r="S1205" s="10">
        <v>42125.614895833336</v>
      </c>
      <c r="T1205" s="10"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14">
        <v>13000</v>
      </c>
      <c r="E1206" s="14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v>103</v>
      </c>
      <c r="P1206" s="6">
        <v>234.79</v>
      </c>
      <c r="Q1206" t="str">
        <v>photography</v>
      </c>
      <c r="R1206" t="str">
        <v>photobooks</v>
      </c>
      <c r="S1206" s="10">
        <v>42297.748067129629</v>
      </c>
      <c r="T1206" s="10"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14">
        <v>13000</v>
      </c>
      <c r="E1207" s="14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v>101</v>
      </c>
      <c r="P1207" s="6">
        <v>211.48</v>
      </c>
      <c r="Q1207" t="str">
        <v>photography</v>
      </c>
      <c r="R1207" t="str">
        <v>photobooks</v>
      </c>
      <c r="S1207" s="10">
        <v>42138.506377314814</v>
      </c>
      <c r="T1207" s="10"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14">
        <v>900</v>
      </c>
      <c r="E1208" s="14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v>115</v>
      </c>
      <c r="P1208" s="6">
        <v>32.340000000000003</v>
      </c>
      <c r="Q1208" t="str">
        <v>photography</v>
      </c>
      <c r="R1208" t="str">
        <v>photobooks</v>
      </c>
      <c r="S1208" s="10">
        <v>42772.776076388895</v>
      </c>
      <c r="T1208" s="10"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14">
        <v>16700</v>
      </c>
      <c r="E1209" s="14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v>104</v>
      </c>
      <c r="P1209" s="6">
        <v>123.38</v>
      </c>
      <c r="Q1209" t="str">
        <v>photography</v>
      </c>
      <c r="R1209" t="str">
        <v>photobooks</v>
      </c>
      <c r="S1209" s="10">
        <v>42430.430243055554</v>
      </c>
      <c r="T1209" s="10"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14">
        <v>10000</v>
      </c>
      <c r="E1210" s="14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v>155</v>
      </c>
      <c r="P1210" s="6">
        <v>207.07</v>
      </c>
      <c r="Q1210" t="str">
        <v>photography</v>
      </c>
      <c r="R1210" t="str">
        <v>photobooks</v>
      </c>
      <c r="S1210" s="10">
        <v>42423.709074074075</v>
      </c>
      <c r="T1210" s="10"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14">
        <v>6000</v>
      </c>
      <c r="E1211" s="14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v>106</v>
      </c>
      <c r="P1211" s="6">
        <v>138.26</v>
      </c>
      <c r="Q1211" t="str">
        <v>photography</v>
      </c>
      <c r="R1211" t="str">
        <v>photobooks</v>
      </c>
      <c r="S1211" s="10">
        <v>42761.846122685187</v>
      </c>
      <c r="T1211" s="10"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14">
        <v>20000</v>
      </c>
      <c r="E1212" s="14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v>254</v>
      </c>
      <c r="P1212" s="6">
        <v>493.82</v>
      </c>
      <c r="Q1212" t="str">
        <v>photography</v>
      </c>
      <c r="R1212" t="str">
        <v>photobooks</v>
      </c>
      <c r="S1212" s="10">
        <v>42132.941805555558</v>
      </c>
      <c r="T1212" s="10"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14">
        <v>1000</v>
      </c>
      <c r="E1213" s="14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v>101</v>
      </c>
      <c r="P1213" s="6">
        <v>168.5</v>
      </c>
      <c r="Q1213" t="str">
        <v>photography</v>
      </c>
      <c r="R1213" t="str">
        <v>photobooks</v>
      </c>
      <c r="S1213" s="10">
        <v>42515.866446759261</v>
      </c>
      <c r="T1213" s="10"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14">
        <v>2500</v>
      </c>
      <c r="E1214" s="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v>129</v>
      </c>
      <c r="P1214" s="6">
        <v>38.869999999999997</v>
      </c>
      <c r="Q1214" t="str">
        <v>photography</v>
      </c>
      <c r="R1214" t="str">
        <v>photobooks</v>
      </c>
      <c r="S1214" s="10">
        <v>42318.950173611112</v>
      </c>
      <c r="T1214" s="10"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14">
        <v>6500</v>
      </c>
      <c r="E1215" s="14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v>102</v>
      </c>
      <c r="P1215" s="6">
        <v>61.53</v>
      </c>
      <c r="Q1215" t="str">
        <v>photography</v>
      </c>
      <c r="R1215" t="str">
        <v>photobooks</v>
      </c>
      <c r="S1215" s="10">
        <v>42731.755787037036</v>
      </c>
      <c r="T1215" s="10"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14">
        <v>2000</v>
      </c>
      <c r="E1216" s="14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v>132</v>
      </c>
      <c r="P1216" s="6">
        <v>105.44</v>
      </c>
      <c r="Q1216" t="str">
        <v>photography</v>
      </c>
      <c r="R1216" t="str">
        <v>photobooks</v>
      </c>
      <c r="S1216" s="10">
        <v>42104.840335648143</v>
      </c>
      <c r="T1216" s="10"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14">
        <v>5000</v>
      </c>
      <c r="E1217" s="14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v>786</v>
      </c>
      <c r="P1217" s="6">
        <v>71.59</v>
      </c>
      <c r="Q1217" t="str">
        <v>photography</v>
      </c>
      <c r="R1217" t="str">
        <v>photobooks</v>
      </c>
      <c r="S1217" s="10">
        <v>41759.923101851848</v>
      </c>
      <c r="T1217" s="10"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14">
        <v>14000</v>
      </c>
      <c r="E1218" s="14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v>146</v>
      </c>
      <c r="P1218" s="6">
        <v>91.88</v>
      </c>
      <c r="Q1218" t="str">
        <v>photography</v>
      </c>
      <c r="R1218" t="str">
        <v>photobooks</v>
      </c>
      <c r="S1218" s="10">
        <v>42247.616400462968</v>
      </c>
      <c r="T1218" s="10"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14">
        <v>26500</v>
      </c>
      <c r="E1219" s="14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v>103</v>
      </c>
      <c r="P1219" s="6">
        <v>148.57</v>
      </c>
      <c r="Q1219" t="str">
        <v>photography</v>
      </c>
      <c r="R1219" t="str">
        <v>photobooks</v>
      </c>
      <c r="S1219" s="10">
        <v>42535.809490740736</v>
      </c>
      <c r="T1219" s="10"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14">
        <v>9000</v>
      </c>
      <c r="E1220" s="14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v>172</v>
      </c>
      <c r="P1220" s="6">
        <v>174.21</v>
      </c>
      <c r="Q1220" t="str">
        <v>photography</v>
      </c>
      <c r="R1220" t="str">
        <v>photobooks</v>
      </c>
      <c r="S1220" s="10">
        <v>42278.662037037036</v>
      </c>
      <c r="T1220" s="10"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14">
        <v>16350</v>
      </c>
      <c r="E1221" s="14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v>159</v>
      </c>
      <c r="P1221" s="6">
        <v>102.86</v>
      </c>
      <c r="Q1221" t="str">
        <v>photography</v>
      </c>
      <c r="R1221" t="str">
        <v>photobooks</v>
      </c>
      <c r="S1221" s="10">
        <v>42633.461956018517</v>
      </c>
      <c r="T1221" s="10"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14">
        <v>15000</v>
      </c>
      <c r="E1222" s="14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v>104</v>
      </c>
      <c r="P1222" s="6">
        <v>111.18</v>
      </c>
      <c r="Q1222" t="str">
        <v>photography</v>
      </c>
      <c r="R1222" t="str">
        <v>photobooks</v>
      </c>
      <c r="S1222" s="10">
        <v>42211.628611111111</v>
      </c>
      <c r="T1222" s="10"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14">
        <v>2200</v>
      </c>
      <c r="E1223" s="14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v>111</v>
      </c>
      <c r="P1223" s="6">
        <v>23.8</v>
      </c>
      <c r="Q1223" t="str">
        <v>photography</v>
      </c>
      <c r="R1223" t="str">
        <v>photobooks</v>
      </c>
      <c r="S1223" s="10">
        <v>42680.47555555556</v>
      </c>
      <c r="T1223" s="10"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14">
        <v>4000</v>
      </c>
      <c r="E1224" s="1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v>280</v>
      </c>
      <c r="P1224" s="6">
        <v>81.27</v>
      </c>
      <c r="Q1224" t="str">
        <v>photography</v>
      </c>
      <c r="R1224" t="str">
        <v>photobooks</v>
      </c>
      <c r="S1224" s="10">
        <v>42430.720451388886</v>
      </c>
      <c r="T1224" s="10"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14">
        <v>19800</v>
      </c>
      <c r="E1225" s="14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v>112</v>
      </c>
      <c r="P1225" s="6">
        <v>116.21</v>
      </c>
      <c r="Q1225" t="str">
        <v>photography</v>
      </c>
      <c r="R1225" t="str">
        <v>photobooks</v>
      </c>
      <c r="S1225" s="10">
        <v>42654.177187499998</v>
      </c>
      <c r="T1225" s="10"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14">
        <v>15000</v>
      </c>
      <c r="E1226" s="14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v>7</v>
      </c>
      <c r="P1226" s="6">
        <v>58.89</v>
      </c>
      <c r="Q1226" t="str">
        <v>music</v>
      </c>
      <c r="R1226" t="str">
        <v>world music</v>
      </c>
      <c r="S1226" s="10">
        <v>41736.549791666665</v>
      </c>
      <c r="T1226" s="10"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14">
        <v>3000</v>
      </c>
      <c r="E1227" s="14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v>4</v>
      </c>
      <c r="P1227" s="6">
        <v>44</v>
      </c>
      <c r="Q1227" t="str">
        <v>music</v>
      </c>
      <c r="R1227" t="str">
        <v>world music</v>
      </c>
      <c r="S1227" s="10">
        <v>41509.905995370369</v>
      </c>
      <c r="T1227" s="10"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14">
        <v>50000</v>
      </c>
      <c r="E1228" s="14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v>4</v>
      </c>
      <c r="P1228" s="6">
        <v>48.43</v>
      </c>
      <c r="Q1228" t="str">
        <v>music</v>
      </c>
      <c r="R1228" t="str">
        <v>world music</v>
      </c>
      <c r="S1228" s="10">
        <v>41715.874780092592</v>
      </c>
      <c r="T1228" s="10"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14">
        <v>2000</v>
      </c>
      <c r="E1229" s="14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v>0</v>
      </c>
      <c r="P1229" s="6">
        <v>0</v>
      </c>
      <c r="Q1229" t="str">
        <v>music</v>
      </c>
      <c r="R1229" t="str">
        <v>world music</v>
      </c>
      <c r="S1229" s="10">
        <v>41827.919166666667</v>
      </c>
      <c r="T1229" s="10"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14">
        <v>5000</v>
      </c>
      <c r="E1230" s="14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v>29</v>
      </c>
      <c r="P1230" s="6">
        <v>61.04</v>
      </c>
      <c r="Q1230" t="str">
        <v>music</v>
      </c>
      <c r="R1230" t="str">
        <v>world music</v>
      </c>
      <c r="S1230" s="10">
        <v>40754.729259259257</v>
      </c>
      <c r="T1230" s="10"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14">
        <v>2750</v>
      </c>
      <c r="E1231" s="14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v>1</v>
      </c>
      <c r="P1231" s="6">
        <v>25</v>
      </c>
      <c r="Q1231" t="str">
        <v>music</v>
      </c>
      <c r="R1231" t="str">
        <v>world music</v>
      </c>
      <c r="S1231" s="10">
        <v>40985.459803240738</v>
      </c>
      <c r="T1231" s="10"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14">
        <v>500000</v>
      </c>
      <c r="E1232" s="14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v>0</v>
      </c>
      <c r="P1232" s="6">
        <v>0</v>
      </c>
      <c r="Q1232" t="str">
        <v>music</v>
      </c>
      <c r="R1232" t="str">
        <v>world music</v>
      </c>
      <c r="S1232" s="10">
        <v>40568.972569444442</v>
      </c>
      <c r="T1232" s="10"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14">
        <v>5000</v>
      </c>
      <c r="E1233" s="14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v>0</v>
      </c>
      <c r="P1233" s="6">
        <v>0</v>
      </c>
      <c r="Q1233" t="str">
        <v>music</v>
      </c>
      <c r="R1233" t="str">
        <v>world music</v>
      </c>
      <c r="S1233" s="10">
        <v>42193.941759259258</v>
      </c>
      <c r="T1233" s="10"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14">
        <v>5000</v>
      </c>
      <c r="E1234" s="1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v>1</v>
      </c>
      <c r="P1234" s="6">
        <v>40</v>
      </c>
      <c r="Q1234" t="str">
        <v>music</v>
      </c>
      <c r="R1234" t="str">
        <v>world music</v>
      </c>
      <c r="S1234" s="10">
        <v>41506.848032407412</v>
      </c>
      <c r="T1234" s="10"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14">
        <v>1000</v>
      </c>
      <c r="E1235" s="14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v>12</v>
      </c>
      <c r="P1235" s="6">
        <v>19.329999999999998</v>
      </c>
      <c r="Q1235" t="str">
        <v>music</v>
      </c>
      <c r="R1235" t="str">
        <v>world music</v>
      </c>
      <c r="S1235" s="10">
        <v>40939.948773148149</v>
      </c>
      <c r="T1235" s="10"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14">
        <v>50000</v>
      </c>
      <c r="E1236" s="14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v>0</v>
      </c>
      <c r="P1236" s="6">
        <v>0</v>
      </c>
      <c r="Q1236" t="str">
        <v>music</v>
      </c>
      <c r="R1236" t="str">
        <v>world music</v>
      </c>
      <c r="S1236" s="10">
        <v>42007.788680555561</v>
      </c>
      <c r="T1236" s="10"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14">
        <v>7534</v>
      </c>
      <c r="E1237" s="14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v>3</v>
      </c>
      <c r="P1237" s="6">
        <v>35</v>
      </c>
      <c r="Q1237" t="str">
        <v>music</v>
      </c>
      <c r="R1237" t="str">
        <v>world music</v>
      </c>
      <c r="S1237" s="10">
        <v>41583.135405092595</v>
      </c>
      <c r="T1237" s="10"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14">
        <v>2500</v>
      </c>
      <c r="E1238" s="14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v>0</v>
      </c>
      <c r="P1238" s="6">
        <v>0</v>
      </c>
      <c r="Q1238" t="str">
        <v>music</v>
      </c>
      <c r="R1238" t="str">
        <v>world music</v>
      </c>
      <c r="S1238" s="10">
        <v>41110.680138888885</v>
      </c>
      <c r="T1238" s="10"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14">
        <v>25000</v>
      </c>
      <c r="E1239" s="14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v>0</v>
      </c>
      <c r="P1239" s="6">
        <v>0</v>
      </c>
      <c r="Q1239" t="str">
        <v>music</v>
      </c>
      <c r="R1239" t="str">
        <v>world music</v>
      </c>
      <c r="S1239" s="10">
        <v>41125.283159722225</v>
      </c>
      <c r="T1239" s="10"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14">
        <v>1000</v>
      </c>
      <c r="E1240" s="14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v>18</v>
      </c>
      <c r="P1240" s="6">
        <v>59.33</v>
      </c>
      <c r="Q1240" t="str">
        <v>music</v>
      </c>
      <c r="R1240" t="str">
        <v>world music</v>
      </c>
      <c r="S1240" s="10">
        <v>40731.61037037037</v>
      </c>
      <c r="T1240" s="10"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14">
        <v>2500</v>
      </c>
      <c r="E1241" s="14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v>0</v>
      </c>
      <c r="P1241" s="6">
        <v>0</v>
      </c>
      <c r="Q1241" t="str">
        <v>music</v>
      </c>
      <c r="R1241" t="str">
        <v>world music</v>
      </c>
      <c r="S1241" s="10">
        <v>40883.962581018517</v>
      </c>
      <c r="T1241" s="10"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14">
        <v>8000</v>
      </c>
      <c r="E1242" s="14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v>3</v>
      </c>
      <c r="P1242" s="6">
        <v>30.13</v>
      </c>
      <c r="Q1242" t="str">
        <v>music</v>
      </c>
      <c r="R1242" t="str">
        <v>world music</v>
      </c>
      <c r="S1242" s="10">
        <v>41409.040011574078</v>
      </c>
      <c r="T1242" s="10"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14">
        <v>5000</v>
      </c>
      <c r="E1243" s="14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v>51</v>
      </c>
      <c r="P1243" s="6">
        <v>74.62</v>
      </c>
      <c r="Q1243" t="str">
        <v>music</v>
      </c>
      <c r="R1243" t="str">
        <v>world music</v>
      </c>
      <c r="S1243" s="10">
        <v>41923.837731481479</v>
      </c>
      <c r="T1243" s="10"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14">
        <v>911</v>
      </c>
      <c r="E1244" s="1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v>1</v>
      </c>
      <c r="P1244" s="6">
        <v>5</v>
      </c>
      <c r="Q1244" t="str">
        <v>music</v>
      </c>
      <c r="R1244" t="str">
        <v>world music</v>
      </c>
      <c r="S1244" s="10">
        <v>40782.165532407409</v>
      </c>
      <c r="T1244" s="10"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14">
        <v>12000</v>
      </c>
      <c r="E1245" s="14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v>14</v>
      </c>
      <c r="P1245" s="6">
        <v>44.5</v>
      </c>
      <c r="Q1245" t="str">
        <v>music</v>
      </c>
      <c r="R1245" t="str">
        <v>world music</v>
      </c>
      <c r="S1245" s="10">
        <v>40671.879293981481</v>
      </c>
      <c r="T1245" s="10"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14">
        <v>2000</v>
      </c>
      <c r="E1246" s="14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v>104</v>
      </c>
      <c r="P1246" s="6">
        <v>46.13</v>
      </c>
      <c r="Q1246" t="str">
        <v>music</v>
      </c>
      <c r="R1246" t="str">
        <v>rock</v>
      </c>
      <c r="S1246" s="10">
        <v>41355.825497685182</v>
      </c>
      <c r="T1246" s="10"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14">
        <v>2000</v>
      </c>
      <c r="E1247" s="14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v>120</v>
      </c>
      <c r="P1247" s="6">
        <v>141.47</v>
      </c>
      <c r="Q1247" t="str">
        <v>music</v>
      </c>
      <c r="R1247" t="str">
        <v>rock</v>
      </c>
      <c r="S1247" s="10">
        <v>41774.599930555552</v>
      </c>
      <c r="T1247" s="10"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14">
        <v>2000</v>
      </c>
      <c r="E1248" s="14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v>117</v>
      </c>
      <c r="P1248" s="6">
        <v>75.48</v>
      </c>
      <c r="Q1248" t="str">
        <v>music</v>
      </c>
      <c r="R1248" t="str">
        <v>rock</v>
      </c>
      <c r="S1248" s="10">
        <v>40838.043391203704</v>
      </c>
      <c r="T1248" s="10"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14">
        <v>3500</v>
      </c>
      <c r="E1249" s="14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v>122</v>
      </c>
      <c r="P1249" s="6">
        <v>85.5</v>
      </c>
      <c r="Q1249" t="str">
        <v>music</v>
      </c>
      <c r="R1249" t="str">
        <v>rock</v>
      </c>
      <c r="S1249" s="10">
        <v>41370.292303240742</v>
      </c>
      <c r="T1249" s="10"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14">
        <v>2500</v>
      </c>
      <c r="E1250" s="14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v>152</v>
      </c>
      <c r="P1250" s="6">
        <v>64.25</v>
      </c>
      <c r="Q1250" t="str">
        <v>music</v>
      </c>
      <c r="R1250" t="str">
        <v>rock</v>
      </c>
      <c r="S1250" s="10">
        <v>41767.656863425924</v>
      </c>
      <c r="T1250" s="10"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14">
        <v>5000</v>
      </c>
      <c r="E1251" s="14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v>104</v>
      </c>
      <c r="P1251" s="6">
        <v>64.47</v>
      </c>
      <c r="Q1251" t="str">
        <v>music</v>
      </c>
      <c r="R1251" t="str">
        <v>rock</v>
      </c>
      <c r="S1251" s="10">
        <v>41067.74086805556</v>
      </c>
      <c r="T1251" s="10"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14">
        <v>30000</v>
      </c>
      <c r="E1252" s="14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v>200</v>
      </c>
      <c r="P1252" s="6">
        <v>118.2</v>
      </c>
      <c r="Q1252" t="str">
        <v>music</v>
      </c>
      <c r="R1252" t="str">
        <v>rock</v>
      </c>
      <c r="S1252" s="10">
        <v>41843.64271990741</v>
      </c>
      <c r="T1252" s="10"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14">
        <v>6000</v>
      </c>
      <c r="E1253" s="14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v>102</v>
      </c>
      <c r="P1253" s="6">
        <v>82.54</v>
      </c>
      <c r="Q1253" t="str">
        <v>music</v>
      </c>
      <c r="R1253" t="str">
        <v>rock</v>
      </c>
      <c r="S1253" s="10">
        <v>40751.814432870371</v>
      </c>
      <c r="T1253" s="10"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14">
        <v>3500</v>
      </c>
      <c r="E1254" s="1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v>138</v>
      </c>
      <c r="P1254" s="6">
        <v>34.17</v>
      </c>
      <c r="Q1254" t="str">
        <v>music</v>
      </c>
      <c r="R1254" t="str">
        <v>rock</v>
      </c>
      <c r="S1254" s="10">
        <v>41543.988067129627</v>
      </c>
      <c r="T1254" s="10"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14">
        <v>10</v>
      </c>
      <c r="E1255" s="14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v>303833</v>
      </c>
      <c r="P1255" s="6">
        <v>42.73</v>
      </c>
      <c r="Q1255" t="str">
        <v>music</v>
      </c>
      <c r="R1255" t="str">
        <v>rock</v>
      </c>
      <c r="S1255" s="10">
        <v>41855.783645833333</v>
      </c>
      <c r="T1255" s="10"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14">
        <v>6700</v>
      </c>
      <c r="E1256" s="14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v>199</v>
      </c>
      <c r="P1256" s="6">
        <v>94.49</v>
      </c>
      <c r="Q1256" t="str">
        <v>music</v>
      </c>
      <c r="R1256" t="str">
        <v>rock</v>
      </c>
      <c r="S1256" s="10">
        <v>40487.621365740742</v>
      </c>
      <c r="T1256" s="10"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14">
        <v>3000</v>
      </c>
      <c r="E1257" s="14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v>202</v>
      </c>
      <c r="P1257" s="6">
        <v>55.7</v>
      </c>
      <c r="Q1257" t="str">
        <v>music</v>
      </c>
      <c r="R1257" t="str">
        <v>rock</v>
      </c>
      <c r="S1257" s="10">
        <v>41579.845509259263</v>
      </c>
      <c r="T1257" s="10"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14">
        <v>30000</v>
      </c>
      <c r="E1258" s="14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v>118</v>
      </c>
      <c r="P1258" s="6">
        <v>98.03</v>
      </c>
      <c r="Q1258" t="str">
        <v>music</v>
      </c>
      <c r="R1258" t="str">
        <v>rock</v>
      </c>
      <c r="S1258" s="10">
        <v>40921.919340277782</v>
      </c>
      <c r="T1258" s="10"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14">
        <v>5500</v>
      </c>
      <c r="E1259" s="14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v>295</v>
      </c>
      <c r="P1259" s="6">
        <v>92.1</v>
      </c>
      <c r="Q1259" t="str">
        <v>music</v>
      </c>
      <c r="R1259" t="str">
        <v>rock</v>
      </c>
      <c r="S1259" s="10">
        <v>40587.085532407407</v>
      </c>
      <c r="T1259" s="10"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14">
        <v>12000</v>
      </c>
      <c r="E1260" s="14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v>213</v>
      </c>
      <c r="P1260" s="6">
        <v>38.18</v>
      </c>
      <c r="Q1260" t="str">
        <v>music</v>
      </c>
      <c r="R1260" t="str">
        <v>rock</v>
      </c>
      <c r="S1260" s="10">
        <v>41487.611250000002</v>
      </c>
      <c r="T1260" s="10"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14">
        <v>2500</v>
      </c>
      <c r="E1261" s="14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v>104</v>
      </c>
      <c r="P1261" s="6">
        <v>27.15</v>
      </c>
      <c r="Q1261" t="str">
        <v>music</v>
      </c>
      <c r="R1261" t="str">
        <v>rock</v>
      </c>
      <c r="S1261" s="10">
        <v>41766.970648148148</v>
      </c>
      <c r="T1261" s="10"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14">
        <v>3300</v>
      </c>
      <c r="E1262" s="14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v>114</v>
      </c>
      <c r="P1262" s="6">
        <v>50.69</v>
      </c>
      <c r="Q1262" t="str">
        <v>music</v>
      </c>
      <c r="R1262" t="str">
        <v>rock</v>
      </c>
      <c r="S1262" s="10">
        <v>41666.842824074076</v>
      </c>
      <c r="T1262" s="10"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14">
        <v>2000</v>
      </c>
      <c r="E1263" s="14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v>101</v>
      </c>
      <c r="P1263" s="6">
        <v>38.94</v>
      </c>
      <c r="Q1263" t="str">
        <v>music</v>
      </c>
      <c r="R1263" t="str">
        <v>rock</v>
      </c>
      <c r="S1263" s="10">
        <v>41638.342905092592</v>
      </c>
      <c r="T1263" s="10"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14">
        <v>6500</v>
      </c>
      <c r="E1264" s="1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v>125</v>
      </c>
      <c r="P1264" s="6">
        <v>77.64</v>
      </c>
      <c r="Q1264" t="str">
        <v>music</v>
      </c>
      <c r="R1264" t="str">
        <v>rock</v>
      </c>
      <c r="S1264" s="10">
        <v>41656.762638888889</v>
      </c>
      <c r="T1264" s="10"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14">
        <v>1500</v>
      </c>
      <c r="E1265" s="14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v>119</v>
      </c>
      <c r="P1265" s="6">
        <v>43.54</v>
      </c>
      <c r="Q1265" t="str">
        <v>music</v>
      </c>
      <c r="R1265" t="str">
        <v>rock</v>
      </c>
      <c r="S1265" s="10">
        <v>41692.084143518521</v>
      </c>
      <c r="T1265" s="10"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14">
        <v>650</v>
      </c>
      <c r="E1266" s="14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v>166</v>
      </c>
      <c r="P1266" s="6">
        <v>31.82</v>
      </c>
      <c r="Q1266" t="str">
        <v>music</v>
      </c>
      <c r="R1266" t="str">
        <v>rock</v>
      </c>
      <c r="S1266" s="10">
        <v>41547.662997685184</v>
      </c>
      <c r="T1266" s="10"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14">
        <v>3500</v>
      </c>
      <c r="E1267" s="14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v>119</v>
      </c>
      <c r="P1267" s="6">
        <v>63.18</v>
      </c>
      <c r="Q1267" t="str">
        <v>music</v>
      </c>
      <c r="R1267" t="str">
        <v>rock</v>
      </c>
      <c r="S1267" s="10">
        <v>40465.655266203699</v>
      </c>
      <c r="T1267" s="10"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14">
        <v>9500</v>
      </c>
      <c r="E1268" s="14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v>100</v>
      </c>
      <c r="P1268" s="6">
        <v>190.9</v>
      </c>
      <c r="Q1268" t="str">
        <v>music</v>
      </c>
      <c r="R1268" t="str">
        <v>rock</v>
      </c>
      <c r="S1268" s="10">
        <v>41620.87667824074</v>
      </c>
      <c r="T1268" s="10"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14">
        <v>22000</v>
      </c>
      <c r="E1269" s="14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v>102</v>
      </c>
      <c r="P1269" s="6">
        <v>140.86000000000001</v>
      </c>
      <c r="Q1269" t="str">
        <v>music</v>
      </c>
      <c r="R1269" t="str">
        <v>rock</v>
      </c>
      <c r="S1269" s="10">
        <v>41449.585162037038</v>
      </c>
      <c r="T1269" s="10"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14">
        <v>12000</v>
      </c>
      <c r="E1270" s="14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v>117</v>
      </c>
      <c r="P1270" s="6">
        <v>76.92</v>
      </c>
      <c r="Q1270" t="str">
        <v>music</v>
      </c>
      <c r="R1270" t="str">
        <v>rock</v>
      </c>
      <c r="S1270" s="10">
        <v>41507.845451388886</v>
      </c>
      <c r="T1270" s="10"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14">
        <v>18800</v>
      </c>
      <c r="E1271" s="14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v>109</v>
      </c>
      <c r="P1271" s="6">
        <v>99.16</v>
      </c>
      <c r="Q1271" t="str">
        <v>music</v>
      </c>
      <c r="R1271" t="str">
        <v>rock</v>
      </c>
      <c r="S1271" s="10">
        <v>42445.823055555549</v>
      </c>
      <c r="T1271" s="10"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14">
        <v>10000</v>
      </c>
      <c r="E1272" s="14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v>115</v>
      </c>
      <c r="P1272" s="6">
        <v>67.88</v>
      </c>
      <c r="Q1272" t="str">
        <v>music</v>
      </c>
      <c r="R1272" t="str">
        <v>rock</v>
      </c>
      <c r="S1272" s="10">
        <v>40933.856967592597</v>
      </c>
      <c r="T1272" s="10"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14">
        <v>7500</v>
      </c>
      <c r="E1273" s="14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v>102</v>
      </c>
      <c r="P1273" s="6">
        <v>246.29</v>
      </c>
      <c r="Q1273" t="str">
        <v>music</v>
      </c>
      <c r="R1273" t="str">
        <v>rock</v>
      </c>
      <c r="S1273" s="10">
        <v>41561.683553240742</v>
      </c>
      <c r="T1273" s="10"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14">
        <v>5000</v>
      </c>
      <c r="E1274" s="1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v>106</v>
      </c>
      <c r="P1274" s="6">
        <v>189.29</v>
      </c>
      <c r="Q1274" t="str">
        <v>music</v>
      </c>
      <c r="R1274" t="str">
        <v>rock</v>
      </c>
      <c r="S1274" s="10">
        <v>40274.745127314818</v>
      </c>
      <c r="T1274" s="10"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14">
        <v>4000</v>
      </c>
      <c r="E1275" s="14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v>104</v>
      </c>
      <c r="P1275" s="6">
        <v>76.67</v>
      </c>
      <c r="Q1275" t="str">
        <v>music</v>
      </c>
      <c r="R1275" t="str">
        <v>rock</v>
      </c>
      <c r="S1275" s="10">
        <v>41852.730219907404</v>
      </c>
      <c r="T1275" s="10"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14">
        <v>25000</v>
      </c>
      <c r="E1276" s="14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v>155</v>
      </c>
      <c r="P1276" s="6">
        <v>82.96</v>
      </c>
      <c r="Q1276" t="str">
        <v>music</v>
      </c>
      <c r="R1276" t="str">
        <v>rock</v>
      </c>
      <c r="S1276" s="10">
        <v>41116.690104166664</v>
      </c>
      <c r="T1276" s="10"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14">
        <v>15000</v>
      </c>
      <c r="E1277" s="14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v>162</v>
      </c>
      <c r="P1277" s="6">
        <v>62.52</v>
      </c>
      <c r="Q1277" t="str">
        <v>music</v>
      </c>
      <c r="R1277" t="str">
        <v>rock</v>
      </c>
      <c r="S1277" s="10">
        <v>41458.867905092593</v>
      </c>
      <c r="T1277" s="10"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14">
        <v>3000</v>
      </c>
      <c r="E1278" s="14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v>104</v>
      </c>
      <c r="P1278" s="6">
        <v>46.07</v>
      </c>
      <c r="Q1278" t="str">
        <v>music</v>
      </c>
      <c r="R1278" t="str">
        <v>rock</v>
      </c>
      <c r="S1278" s="10">
        <v>40007.704247685186</v>
      </c>
      <c r="T1278" s="10"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14">
        <v>15000</v>
      </c>
      <c r="E1279" s="14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v>106</v>
      </c>
      <c r="P1279" s="6">
        <v>38.54</v>
      </c>
      <c r="Q1279" t="str">
        <v>music</v>
      </c>
      <c r="R1279" t="str">
        <v>rock</v>
      </c>
      <c r="S1279" s="10">
        <v>41121.561886574076</v>
      </c>
      <c r="T1279" s="10"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14">
        <v>6500</v>
      </c>
      <c r="E1280" s="14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v>155</v>
      </c>
      <c r="P1280" s="6">
        <v>53.01</v>
      </c>
      <c r="Q1280" t="str">
        <v>music</v>
      </c>
      <c r="R1280" t="str">
        <v>rock</v>
      </c>
      <c r="S1280" s="10">
        <v>41786.555162037039</v>
      </c>
      <c r="T1280" s="10"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14">
        <v>12516</v>
      </c>
      <c r="E1281" s="14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v>111</v>
      </c>
      <c r="P1281" s="6">
        <v>73.36</v>
      </c>
      <c r="Q1281" t="str">
        <v>music</v>
      </c>
      <c r="R1281" t="str">
        <v>rock</v>
      </c>
      <c r="S1281" s="10">
        <v>41682.099189814813</v>
      </c>
      <c r="T1281" s="10"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14">
        <v>15000</v>
      </c>
      <c r="E1282" s="14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v>111</v>
      </c>
      <c r="P1282" s="6">
        <v>127.98</v>
      </c>
      <c r="Q1282" t="str">
        <v>music</v>
      </c>
      <c r="R1282" t="str">
        <v>rock</v>
      </c>
      <c r="S1282" s="10">
        <v>40513.757569444446</v>
      </c>
      <c r="T1282" s="10"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14">
        <v>7000</v>
      </c>
      <c r="E1283" s="14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v>111</v>
      </c>
      <c r="P1283" s="6">
        <v>104.73</v>
      </c>
      <c r="Q1283" t="str">
        <v>music</v>
      </c>
      <c r="R1283" t="str">
        <v>rock</v>
      </c>
      <c r="S1283" s="10">
        <v>41463.743472222224</v>
      </c>
      <c r="T1283" s="10"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14">
        <v>15000</v>
      </c>
      <c r="E1284" s="1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v>124</v>
      </c>
      <c r="P1284" s="6">
        <v>67.67</v>
      </c>
      <c r="Q1284" t="str">
        <v>music</v>
      </c>
      <c r="R1284" t="str">
        <v>rock</v>
      </c>
      <c r="S1284" s="10">
        <v>41586.475173611114</v>
      </c>
      <c r="T1284" s="10"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14">
        <v>1000</v>
      </c>
      <c r="E1285" s="14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v>211</v>
      </c>
      <c r="P1285" s="6">
        <v>95.93</v>
      </c>
      <c r="Q1285" t="str">
        <v>music</v>
      </c>
      <c r="R1285" t="str">
        <v>rock</v>
      </c>
      <c r="S1285" s="10">
        <v>41320.717465277776</v>
      </c>
      <c r="T1285" s="10"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14">
        <v>2000</v>
      </c>
      <c r="E1286" s="14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v>101</v>
      </c>
      <c r="P1286" s="6">
        <v>65.16</v>
      </c>
      <c r="Q1286" t="str">
        <v>theater</v>
      </c>
      <c r="R1286" t="str">
        <v>plays</v>
      </c>
      <c r="S1286" s="10">
        <v>42712.23474537037</v>
      </c>
      <c r="T1286" s="10"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14">
        <v>2000</v>
      </c>
      <c r="E1287" s="14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v>102</v>
      </c>
      <c r="P1287" s="6">
        <v>32.270000000000003</v>
      </c>
      <c r="Q1287" t="str">
        <v>theater</v>
      </c>
      <c r="R1287" t="str">
        <v>plays</v>
      </c>
      <c r="S1287" s="10">
        <v>42160.583043981482</v>
      </c>
      <c r="T1287" s="10"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14">
        <v>1500</v>
      </c>
      <c r="E1288" s="14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v>108</v>
      </c>
      <c r="P1288" s="6">
        <v>81.25</v>
      </c>
      <c r="Q1288" t="str">
        <v>theater</v>
      </c>
      <c r="R1288" t="str">
        <v>plays</v>
      </c>
      <c r="S1288" s="10">
        <v>42039.384571759263</v>
      </c>
      <c r="T1288" s="10"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14">
        <v>250</v>
      </c>
      <c r="E1289" s="14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v>242</v>
      </c>
      <c r="P1289" s="6">
        <v>24.2</v>
      </c>
      <c r="Q1289" t="str">
        <v>theater</v>
      </c>
      <c r="R1289" t="str">
        <v>plays</v>
      </c>
      <c r="S1289" s="10">
        <v>42107.621018518519</v>
      </c>
      <c r="T1289" s="10"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14">
        <v>4000</v>
      </c>
      <c r="E1290" s="14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v>100</v>
      </c>
      <c r="P1290" s="6">
        <v>65.87</v>
      </c>
      <c r="Q1290" t="str">
        <v>theater</v>
      </c>
      <c r="R1290" t="str">
        <v>plays</v>
      </c>
      <c r="S1290" s="10">
        <v>42561.154664351852</v>
      </c>
      <c r="T1290" s="10"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14">
        <v>1500</v>
      </c>
      <c r="E1291" s="14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v>125</v>
      </c>
      <c r="P1291" s="6">
        <v>36.08</v>
      </c>
      <c r="Q1291" t="str">
        <v>theater</v>
      </c>
      <c r="R1291" t="str">
        <v>plays</v>
      </c>
      <c r="S1291" s="10">
        <v>42709.134780092587</v>
      </c>
      <c r="T1291" s="10"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14">
        <v>3500</v>
      </c>
      <c r="E1292" s="14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v>109</v>
      </c>
      <c r="P1292" s="6">
        <v>44.19</v>
      </c>
      <c r="Q1292" t="str">
        <v>theater</v>
      </c>
      <c r="R1292" t="str">
        <v>plays</v>
      </c>
      <c r="S1292" s="10">
        <v>42086.614942129629</v>
      </c>
      <c r="T1292" s="10"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14">
        <v>3000</v>
      </c>
      <c r="E1293" s="14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v>146</v>
      </c>
      <c r="P1293" s="6">
        <v>104.07</v>
      </c>
      <c r="Q1293" t="str">
        <v>theater</v>
      </c>
      <c r="R1293" t="str">
        <v>plays</v>
      </c>
      <c r="S1293" s="10">
        <v>42064.652673611112</v>
      </c>
      <c r="T1293" s="10"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14">
        <v>1700</v>
      </c>
      <c r="E1294" s="1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v>110</v>
      </c>
      <c r="P1294" s="6">
        <v>35.96</v>
      </c>
      <c r="Q1294" t="str">
        <v>theater</v>
      </c>
      <c r="R1294" t="str">
        <v>plays</v>
      </c>
      <c r="S1294" s="10">
        <v>42256.764212962968</v>
      </c>
      <c r="T1294" s="10"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14">
        <v>15000</v>
      </c>
      <c r="E1295" s="14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v>102</v>
      </c>
      <c r="P1295" s="6">
        <v>127.79</v>
      </c>
      <c r="Q1295" t="str">
        <v>theater</v>
      </c>
      <c r="R1295" t="str">
        <v>plays</v>
      </c>
      <c r="S1295" s="10">
        <v>42292.701053240744</v>
      </c>
      <c r="T1295" s="10"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14">
        <v>500</v>
      </c>
      <c r="E1296" s="14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v>122</v>
      </c>
      <c r="P1296" s="6">
        <v>27.73</v>
      </c>
      <c r="Q1296" t="str">
        <v>theater</v>
      </c>
      <c r="R1296" t="str">
        <v>plays</v>
      </c>
      <c r="S1296" s="10">
        <v>42278.453668981485</v>
      </c>
      <c r="T1296" s="10"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14">
        <v>2500</v>
      </c>
      <c r="E1297" s="14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v>102</v>
      </c>
      <c r="P1297" s="6">
        <v>39.83</v>
      </c>
      <c r="Q1297" t="str">
        <v>theater</v>
      </c>
      <c r="R1297" t="str">
        <v>plays</v>
      </c>
      <c r="S1297" s="10">
        <v>42184.572881944448</v>
      </c>
      <c r="T1297" s="10"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14">
        <v>850</v>
      </c>
      <c r="E1298" s="14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v>141</v>
      </c>
      <c r="P1298" s="6">
        <v>52.17</v>
      </c>
      <c r="Q1298" t="str">
        <v>theater</v>
      </c>
      <c r="R1298" t="str">
        <v>plays</v>
      </c>
      <c r="S1298" s="10">
        <v>42423.050613425927</v>
      </c>
      <c r="T1298" s="10"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14">
        <v>20000</v>
      </c>
      <c r="E1299" s="14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v>110</v>
      </c>
      <c r="P1299" s="6">
        <v>92.04</v>
      </c>
      <c r="Q1299" t="str">
        <v>theater</v>
      </c>
      <c r="R1299" t="str">
        <v>plays</v>
      </c>
      <c r="S1299" s="10">
        <v>42461.747199074074</v>
      </c>
      <c r="T1299" s="10"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14">
        <v>2000</v>
      </c>
      <c r="E1300" s="14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v>105</v>
      </c>
      <c r="P1300" s="6">
        <v>63.42</v>
      </c>
      <c r="Q1300" t="str">
        <v>theater</v>
      </c>
      <c r="R1300" t="str">
        <v>plays</v>
      </c>
      <c r="S1300" s="10">
        <v>42458.680925925932</v>
      </c>
      <c r="T1300" s="10"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14">
        <v>3500</v>
      </c>
      <c r="E1301" s="14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v>124</v>
      </c>
      <c r="P1301" s="6">
        <v>135.63</v>
      </c>
      <c r="Q1301" t="str">
        <v>theater</v>
      </c>
      <c r="R1301" t="str">
        <v>plays</v>
      </c>
      <c r="S1301" s="10">
        <v>42169.814340277779</v>
      </c>
      <c r="T1301" s="10"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14">
        <v>3000</v>
      </c>
      <c r="E1302" s="14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v>135</v>
      </c>
      <c r="P1302" s="6">
        <v>168.75</v>
      </c>
      <c r="Q1302" t="str">
        <v>theater</v>
      </c>
      <c r="R1302" t="str">
        <v>plays</v>
      </c>
      <c r="S1302" s="10">
        <v>42483.675208333334</v>
      </c>
      <c r="T1302" s="10"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14">
        <v>2000</v>
      </c>
      <c r="E1303" s="14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v>103</v>
      </c>
      <c r="P1303" s="6">
        <v>70.86</v>
      </c>
      <c r="Q1303" t="str">
        <v>theater</v>
      </c>
      <c r="R1303" t="str">
        <v>plays</v>
      </c>
      <c r="S1303" s="10">
        <v>42195.749745370369</v>
      </c>
      <c r="T1303" s="10"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14">
        <v>2500</v>
      </c>
      <c r="E1304" s="1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v>100</v>
      </c>
      <c r="P1304" s="6">
        <v>50</v>
      </c>
      <c r="Q1304" t="str">
        <v>theater</v>
      </c>
      <c r="R1304" t="str">
        <v>plays</v>
      </c>
      <c r="S1304" s="10">
        <v>42675.057997685188</v>
      </c>
      <c r="T1304" s="10"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14">
        <v>3500</v>
      </c>
      <c r="E1305" s="14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v>130</v>
      </c>
      <c r="P1305" s="6">
        <v>42.21</v>
      </c>
      <c r="Q1305" t="str">
        <v>theater</v>
      </c>
      <c r="R1305" t="str">
        <v>plays</v>
      </c>
      <c r="S1305" s="10">
        <v>42566.441203703704</v>
      </c>
      <c r="T1305" s="10"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14">
        <v>40000</v>
      </c>
      <c r="E1306" s="14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v>40</v>
      </c>
      <c r="P1306" s="6">
        <v>152.41</v>
      </c>
      <c r="Q1306" t="str">
        <v>technology</v>
      </c>
      <c r="R1306" t="str">
        <v>wearables</v>
      </c>
      <c r="S1306" s="10">
        <v>42747.194502314815</v>
      </c>
      <c r="T1306" s="10"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14">
        <v>30000</v>
      </c>
      <c r="E1307" s="14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v>26</v>
      </c>
      <c r="P1307" s="6">
        <v>90.62</v>
      </c>
      <c r="Q1307" t="str">
        <v>technology</v>
      </c>
      <c r="R1307" t="str">
        <v>wearables</v>
      </c>
      <c r="S1307" s="10">
        <v>42543.665601851855</v>
      </c>
      <c r="T1307" s="10"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14">
        <v>110000</v>
      </c>
      <c r="E1308" s="14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v>65</v>
      </c>
      <c r="P1308" s="6">
        <v>201.6</v>
      </c>
      <c r="Q1308" t="str">
        <v>technology</v>
      </c>
      <c r="R1308" t="str">
        <v>wearables</v>
      </c>
      <c r="S1308" s="10">
        <v>41947.457569444443</v>
      </c>
      <c r="T1308" s="10"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14">
        <v>50000</v>
      </c>
      <c r="E1309" s="14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v>12</v>
      </c>
      <c r="P1309" s="6">
        <v>127.93</v>
      </c>
      <c r="Q1309" t="str">
        <v>technology</v>
      </c>
      <c r="R1309" t="str">
        <v>wearables</v>
      </c>
      <c r="S1309" s="10">
        <v>42387.503229166665</v>
      </c>
      <c r="T1309" s="10"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14">
        <v>10000</v>
      </c>
      <c r="E1310" s="14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v>11</v>
      </c>
      <c r="P1310" s="6">
        <v>29.89</v>
      </c>
      <c r="Q1310" t="str">
        <v>technology</v>
      </c>
      <c r="R1310" t="str">
        <v>wearables</v>
      </c>
      <c r="S1310" s="10">
        <v>42611.613564814819</v>
      </c>
      <c r="T1310" s="10"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14">
        <v>11500</v>
      </c>
      <c r="E1311" s="14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v>112</v>
      </c>
      <c r="P1311" s="6">
        <v>367.97</v>
      </c>
      <c r="Q1311" t="str">
        <v>technology</v>
      </c>
      <c r="R1311" t="str">
        <v>wearables</v>
      </c>
      <c r="S1311" s="10">
        <v>42257.882731481484</v>
      </c>
      <c r="T1311" s="10"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14">
        <v>20000</v>
      </c>
      <c r="E1312" s="14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v>16</v>
      </c>
      <c r="P1312" s="6">
        <v>129.16999999999999</v>
      </c>
      <c r="Q1312" t="str">
        <v>technology</v>
      </c>
      <c r="R1312" t="str">
        <v>wearables</v>
      </c>
      <c r="S1312" s="10">
        <v>42556.667245370365</v>
      </c>
      <c r="T1312" s="10"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14">
        <v>250000</v>
      </c>
      <c r="E1313" s="14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v>32</v>
      </c>
      <c r="P1313" s="6">
        <v>800.7</v>
      </c>
      <c r="Q1313" t="str">
        <v>technology</v>
      </c>
      <c r="R1313" t="str">
        <v>wearables</v>
      </c>
      <c r="S1313" s="10">
        <v>42669.802303240736</v>
      </c>
      <c r="T1313" s="10"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14">
        <v>4600</v>
      </c>
      <c r="E1314" s="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v>1</v>
      </c>
      <c r="P1314" s="6">
        <v>28</v>
      </c>
      <c r="Q1314" t="str">
        <v>technology</v>
      </c>
      <c r="R1314" t="str">
        <v>wearables</v>
      </c>
      <c r="S1314" s="10">
        <v>42082.702800925923</v>
      </c>
      <c r="T1314" s="10"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14">
        <v>40000</v>
      </c>
      <c r="E1315" s="14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v>31</v>
      </c>
      <c r="P1315" s="6">
        <v>102.02</v>
      </c>
      <c r="Q1315" t="str">
        <v>technology</v>
      </c>
      <c r="R1315" t="str">
        <v>wearables</v>
      </c>
      <c r="S1315" s="10">
        <v>42402.709652777776</v>
      </c>
      <c r="T1315" s="10"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14">
        <v>180000</v>
      </c>
      <c r="E1316" s="14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v>1</v>
      </c>
      <c r="P1316" s="6">
        <v>184.36</v>
      </c>
      <c r="Q1316" t="str">
        <v>technology</v>
      </c>
      <c r="R1316" t="str">
        <v>wearables</v>
      </c>
      <c r="S1316" s="10">
        <v>42604.669675925921</v>
      </c>
      <c r="T1316" s="10"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14">
        <v>100000</v>
      </c>
      <c r="E1317" s="14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v>40</v>
      </c>
      <c r="P1317" s="6">
        <v>162.91999999999999</v>
      </c>
      <c r="Q1317" t="str">
        <v>technology</v>
      </c>
      <c r="R1317" t="str">
        <v>wearables</v>
      </c>
      <c r="S1317" s="10">
        <v>42278.498240740737</v>
      </c>
      <c r="T1317" s="10"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14">
        <v>75000</v>
      </c>
      <c r="E1318" s="14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v>0</v>
      </c>
      <c r="P1318" s="6">
        <v>1</v>
      </c>
      <c r="Q1318" t="str">
        <v>technology</v>
      </c>
      <c r="R1318" t="str">
        <v>wearables</v>
      </c>
      <c r="S1318" s="10">
        <v>42393.961909722217</v>
      </c>
      <c r="T1318" s="10"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14">
        <v>200000</v>
      </c>
      <c r="E1319" s="14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v>6</v>
      </c>
      <c r="P1319" s="6">
        <v>603.53</v>
      </c>
      <c r="Q1319" t="str">
        <v>technology</v>
      </c>
      <c r="R1319" t="str">
        <v>wearables</v>
      </c>
      <c r="S1319" s="10">
        <v>42520.235486111109</v>
      </c>
      <c r="T1319" s="10"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14">
        <v>40000</v>
      </c>
      <c r="E1320" s="14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v>15</v>
      </c>
      <c r="P1320" s="6">
        <v>45.41</v>
      </c>
      <c r="Q1320" t="str">
        <v>technology</v>
      </c>
      <c r="R1320" t="str">
        <v>wearables</v>
      </c>
      <c r="S1320" s="10">
        <v>41985.043657407412</v>
      </c>
      <c r="T1320" s="10"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14">
        <v>5800</v>
      </c>
      <c r="E1321" s="14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v>15</v>
      </c>
      <c r="P1321" s="6">
        <v>97.33</v>
      </c>
      <c r="Q1321" t="str">
        <v>technology</v>
      </c>
      <c r="R1321" t="str">
        <v>wearables</v>
      </c>
      <c r="S1321" s="10">
        <v>41816.812094907407</v>
      </c>
      <c r="T1321" s="10"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14">
        <v>100000</v>
      </c>
      <c r="E1322" s="14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v>1</v>
      </c>
      <c r="P1322" s="6">
        <v>167.67</v>
      </c>
      <c r="Q1322" t="str">
        <v>technology</v>
      </c>
      <c r="R1322" t="str">
        <v>wearables</v>
      </c>
      <c r="S1322" s="10">
        <v>42705.690347222218</v>
      </c>
      <c r="T1322" s="10"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14">
        <v>462000</v>
      </c>
      <c r="E1323" s="14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v>1</v>
      </c>
      <c r="P1323" s="6">
        <v>859.86</v>
      </c>
      <c r="Q1323" t="str">
        <v>technology</v>
      </c>
      <c r="R1323" t="str">
        <v>wearables</v>
      </c>
      <c r="S1323" s="10">
        <v>42697.74927083333</v>
      </c>
      <c r="T1323" s="10"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14">
        <v>35000</v>
      </c>
      <c r="E1324" s="1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v>0</v>
      </c>
      <c r="P1324" s="6">
        <v>26.5</v>
      </c>
      <c r="Q1324" t="str">
        <v>technology</v>
      </c>
      <c r="R1324" t="str">
        <v>wearables</v>
      </c>
      <c r="S1324" s="10">
        <v>42115.656539351854</v>
      </c>
      <c r="T1324" s="10"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14">
        <v>15000</v>
      </c>
      <c r="E1325" s="14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v>9</v>
      </c>
      <c r="P1325" s="6">
        <v>30.27</v>
      </c>
      <c r="Q1325" t="str">
        <v>technology</v>
      </c>
      <c r="R1325" t="str">
        <v>wearables</v>
      </c>
      <c r="S1325" s="10">
        <v>42451.698449074072</v>
      </c>
      <c r="T1325" s="10"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14">
        <v>50000</v>
      </c>
      <c r="E1326" s="14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v>10</v>
      </c>
      <c r="P1326" s="6">
        <v>54.67</v>
      </c>
      <c r="Q1326" t="str">
        <v>technology</v>
      </c>
      <c r="R1326" t="str">
        <v>wearables</v>
      </c>
      <c r="S1326" s="10">
        <v>42626.633703703701</v>
      </c>
      <c r="T1326" s="10"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14">
        <v>20000</v>
      </c>
      <c r="E1327" s="14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v>2</v>
      </c>
      <c r="P1327" s="6">
        <v>60.75</v>
      </c>
      <c r="Q1327" t="str">
        <v>technology</v>
      </c>
      <c r="R1327" t="str">
        <v>wearables</v>
      </c>
      <c r="S1327" s="10">
        <v>42704.086053240739</v>
      </c>
      <c r="T1327" s="10"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14">
        <v>100000</v>
      </c>
      <c r="E1328" s="14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v>1</v>
      </c>
      <c r="P1328" s="6">
        <v>102.73</v>
      </c>
      <c r="Q1328" t="str">
        <v>technology</v>
      </c>
      <c r="R1328" t="str">
        <v>wearables</v>
      </c>
      <c r="S1328" s="10">
        <v>41974.791990740734</v>
      </c>
      <c r="T1328" s="10"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14">
        <v>48000</v>
      </c>
      <c r="E1329" s="14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v>4</v>
      </c>
      <c r="P1329" s="6">
        <v>41.59</v>
      </c>
      <c r="Q1329" t="str">
        <v>technology</v>
      </c>
      <c r="R1329" t="str">
        <v>wearables</v>
      </c>
      <c r="S1329" s="10">
        <v>42123.678645833337</v>
      </c>
      <c r="T1329" s="10"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14">
        <v>75000</v>
      </c>
      <c r="E1330" s="14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v>2</v>
      </c>
      <c r="P1330" s="6">
        <v>116.53</v>
      </c>
      <c r="Q1330" t="str">
        <v>technology</v>
      </c>
      <c r="R1330" t="str">
        <v>wearables</v>
      </c>
      <c r="S1330" s="10">
        <v>42612.642754629633</v>
      </c>
      <c r="T1330" s="10"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14">
        <v>50000</v>
      </c>
      <c r="E1331" s="14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v>1</v>
      </c>
      <c r="P1331" s="6">
        <v>45.33</v>
      </c>
      <c r="Q1331" t="str">
        <v>technology</v>
      </c>
      <c r="R1331" t="str">
        <v>wearables</v>
      </c>
      <c r="S1331" s="10">
        <v>41935.221585648149</v>
      </c>
      <c r="T1331" s="10"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14">
        <v>35000</v>
      </c>
      <c r="E1332" s="14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v>22</v>
      </c>
      <c r="P1332" s="6">
        <v>157.46</v>
      </c>
      <c r="Q1332" t="str">
        <v>technology</v>
      </c>
      <c r="R1332" t="str">
        <v>wearables</v>
      </c>
      <c r="S1332" s="10">
        <v>42522.276724537034</v>
      </c>
      <c r="T1332" s="10"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14">
        <v>250000</v>
      </c>
      <c r="E1333" s="14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v>1</v>
      </c>
      <c r="P1333" s="6">
        <v>100.5</v>
      </c>
      <c r="Q1333" t="str">
        <v>technology</v>
      </c>
      <c r="R1333" t="str">
        <v>wearables</v>
      </c>
      <c r="S1333" s="10">
        <v>42569.50409722222</v>
      </c>
      <c r="T1333" s="10"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14">
        <v>10115</v>
      </c>
      <c r="E1334" s="1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v>0</v>
      </c>
      <c r="P1334" s="6">
        <v>0</v>
      </c>
      <c r="Q1334" t="str">
        <v>technology</v>
      </c>
      <c r="R1334" t="str">
        <v>wearables</v>
      </c>
      <c r="S1334" s="10">
        <v>42732.060277777782</v>
      </c>
      <c r="T1334" s="10"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14">
        <v>2500</v>
      </c>
      <c r="E1335" s="14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v>0</v>
      </c>
      <c r="P1335" s="6">
        <v>0</v>
      </c>
      <c r="Q1335" t="str">
        <v>technology</v>
      </c>
      <c r="R1335" t="str">
        <v>wearables</v>
      </c>
      <c r="S1335" s="10">
        <v>41806.106770833336</v>
      </c>
      <c r="T1335" s="10"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14">
        <v>133000</v>
      </c>
      <c r="E1336" s="14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v>11</v>
      </c>
      <c r="P1336" s="6">
        <v>51.82</v>
      </c>
      <c r="Q1336" t="str">
        <v>technology</v>
      </c>
      <c r="R1336" t="str">
        <v>wearables</v>
      </c>
      <c r="S1336" s="10">
        <v>42410.774155092593</v>
      </c>
      <c r="T1336" s="10"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14">
        <v>25000</v>
      </c>
      <c r="E1337" s="14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v>20</v>
      </c>
      <c r="P1337" s="6">
        <v>308.75</v>
      </c>
      <c r="Q1337" t="str">
        <v>technology</v>
      </c>
      <c r="R1337" t="str">
        <v>wearables</v>
      </c>
      <c r="S1337" s="10">
        <v>42313.936365740738</v>
      </c>
      <c r="T1337" s="10"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14">
        <v>100000</v>
      </c>
      <c r="E1338" s="14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v>85</v>
      </c>
      <c r="P1338" s="6">
        <v>379.23</v>
      </c>
      <c r="Q1338" t="str">
        <v>technology</v>
      </c>
      <c r="R1338" t="str">
        <v>wearables</v>
      </c>
      <c r="S1338" s="10">
        <v>41955.863750000004</v>
      </c>
      <c r="T1338" s="10"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14">
        <v>50000</v>
      </c>
      <c r="E1339" s="14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v>49</v>
      </c>
      <c r="P1339" s="6">
        <v>176.36</v>
      </c>
      <c r="Q1339" t="str">
        <v>technology</v>
      </c>
      <c r="R1339" t="str">
        <v>wearables</v>
      </c>
      <c r="S1339" s="10">
        <v>42767.577303240745</v>
      </c>
      <c r="T1339" s="10"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14">
        <v>30000</v>
      </c>
      <c r="E1340" s="14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v>3</v>
      </c>
      <c r="P1340" s="6">
        <v>66.069999999999993</v>
      </c>
      <c r="Q1340" t="str">
        <v>technology</v>
      </c>
      <c r="R1340" t="str">
        <v>wearables</v>
      </c>
      <c r="S1340" s="10">
        <v>42188.803622685184</v>
      </c>
      <c r="T1340" s="10"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14">
        <v>50000</v>
      </c>
      <c r="E1341" s="14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v>7</v>
      </c>
      <c r="P1341" s="6">
        <v>89.65</v>
      </c>
      <c r="Q1341" t="str">
        <v>technology</v>
      </c>
      <c r="R1341" t="str">
        <v>wearables</v>
      </c>
      <c r="S1341" s="10">
        <v>41936.647164351853</v>
      </c>
      <c r="T1341" s="10"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14">
        <v>1680</v>
      </c>
      <c r="E1342" s="14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v>0</v>
      </c>
      <c r="P1342" s="6">
        <v>0</v>
      </c>
      <c r="Q1342" t="str">
        <v>technology</v>
      </c>
      <c r="R1342" t="str">
        <v>wearables</v>
      </c>
      <c r="S1342" s="10">
        <v>41836.595520833333</v>
      </c>
      <c r="T1342" s="10"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14">
        <v>25000</v>
      </c>
      <c r="E1343" s="14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v>70</v>
      </c>
      <c r="P1343" s="6">
        <v>382.39</v>
      </c>
      <c r="Q1343" t="str">
        <v>technology</v>
      </c>
      <c r="R1343" t="str">
        <v>wearables</v>
      </c>
      <c r="S1343" s="10">
        <v>42612.624039351853</v>
      </c>
      <c r="T1343" s="10"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14">
        <v>50000</v>
      </c>
      <c r="E1344" s="1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v>0</v>
      </c>
      <c r="P1344" s="6">
        <v>100</v>
      </c>
      <c r="Q1344" t="str">
        <v>technology</v>
      </c>
      <c r="R1344" t="str">
        <v>wearables</v>
      </c>
      <c r="S1344" s="10">
        <v>42172.816423611104</v>
      </c>
      <c r="T1344" s="10"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14">
        <v>50000</v>
      </c>
      <c r="E1345" s="14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v>102</v>
      </c>
      <c r="P1345" s="6">
        <v>158.36000000000001</v>
      </c>
      <c r="Q1345" t="str">
        <v>technology</v>
      </c>
      <c r="R1345" t="str">
        <v>wearables</v>
      </c>
      <c r="S1345" s="10">
        <v>42542.526423611111</v>
      </c>
      <c r="T1345" s="10"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14">
        <v>1500</v>
      </c>
      <c r="E1346" s="14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v>378</v>
      </c>
      <c r="P1346" s="6">
        <v>40.76</v>
      </c>
      <c r="Q1346" t="str">
        <v>publishing</v>
      </c>
      <c r="R1346" t="str">
        <v>nonfiction</v>
      </c>
      <c r="S1346" s="10">
        <v>42522.789803240739</v>
      </c>
      <c r="T1346" s="10"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14">
        <v>300</v>
      </c>
      <c r="E1347" s="14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v>125</v>
      </c>
      <c r="P1347" s="6">
        <v>53.57</v>
      </c>
      <c r="Q1347" t="str">
        <v>publishing</v>
      </c>
      <c r="R1347" t="str">
        <v>nonfiction</v>
      </c>
      <c r="S1347" s="10">
        <v>41799.814340277779</v>
      </c>
      <c r="T1347" s="10"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14">
        <v>4900</v>
      </c>
      <c r="E1348" s="14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v>147</v>
      </c>
      <c r="P1348" s="6">
        <v>48.45</v>
      </c>
      <c r="Q1348" t="str">
        <v>publishing</v>
      </c>
      <c r="R1348" t="str">
        <v>nonfiction</v>
      </c>
      <c r="S1348" s="10">
        <v>41422.075821759259</v>
      </c>
      <c r="T1348" s="10"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14">
        <v>2500</v>
      </c>
      <c r="E1349" s="14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v>102</v>
      </c>
      <c r="P1349" s="6">
        <v>82.42</v>
      </c>
      <c r="Q1349" t="str">
        <v>publishing</v>
      </c>
      <c r="R1349" t="str">
        <v>nonfiction</v>
      </c>
      <c r="S1349" s="10">
        <v>42040.638020833328</v>
      </c>
      <c r="T1349" s="10"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14">
        <v>5875</v>
      </c>
      <c r="E1350" s="14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v>102</v>
      </c>
      <c r="P1350" s="6">
        <v>230.19</v>
      </c>
      <c r="Q1350" t="str">
        <v>publishing</v>
      </c>
      <c r="R1350" t="str">
        <v>nonfiction</v>
      </c>
      <c r="S1350" s="10">
        <v>41963.506168981476</v>
      </c>
      <c r="T1350" s="10"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14">
        <v>5000</v>
      </c>
      <c r="E1351" s="14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v>204</v>
      </c>
      <c r="P1351" s="6">
        <v>59.36</v>
      </c>
      <c r="Q1351" t="str">
        <v>publishing</v>
      </c>
      <c r="R1351" t="str">
        <v>nonfiction</v>
      </c>
      <c r="S1351" s="10">
        <v>42317.33258101852</v>
      </c>
      <c r="T1351" s="10"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14">
        <v>5000</v>
      </c>
      <c r="E1352" s="14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v>104</v>
      </c>
      <c r="P1352" s="6">
        <v>66.7</v>
      </c>
      <c r="Q1352" t="str">
        <v>publishing</v>
      </c>
      <c r="R1352" t="str">
        <v>nonfiction</v>
      </c>
      <c r="S1352" s="10">
        <v>42334.013124999998</v>
      </c>
      <c r="T1352" s="10"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14">
        <v>20000</v>
      </c>
      <c r="E1353" s="14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v>101</v>
      </c>
      <c r="P1353" s="6">
        <v>168.78</v>
      </c>
      <c r="Q1353" t="str">
        <v>publishing</v>
      </c>
      <c r="R1353" t="str">
        <v>nonfiction</v>
      </c>
      <c r="S1353" s="10">
        <v>42382.74009259259</v>
      </c>
      <c r="T1353" s="10"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14">
        <v>10000</v>
      </c>
      <c r="E1354" s="1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v>136</v>
      </c>
      <c r="P1354" s="6">
        <v>59.97</v>
      </c>
      <c r="Q1354" t="str">
        <v>publishing</v>
      </c>
      <c r="R1354" t="str">
        <v>nonfiction</v>
      </c>
      <c r="S1354" s="10">
        <v>42200.578310185185</v>
      </c>
      <c r="T1354" s="10"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14">
        <v>1000</v>
      </c>
      <c r="E1355" s="14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v>134</v>
      </c>
      <c r="P1355" s="6">
        <v>31.81</v>
      </c>
      <c r="Q1355" t="str">
        <v>publishing</v>
      </c>
      <c r="R1355" t="str">
        <v>nonfiction</v>
      </c>
      <c r="S1355" s="10">
        <v>41309.11791666667</v>
      </c>
      <c r="T1355" s="10"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14">
        <v>1200</v>
      </c>
      <c r="E1356" s="14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v>130</v>
      </c>
      <c r="P1356" s="6">
        <v>24.42</v>
      </c>
      <c r="Q1356" t="str">
        <v>publishing</v>
      </c>
      <c r="R1356" t="str">
        <v>nonfiction</v>
      </c>
      <c r="S1356" s="10">
        <v>42502.807627314818</v>
      </c>
      <c r="T1356" s="10"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14">
        <v>2500</v>
      </c>
      <c r="E1357" s="14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v>123</v>
      </c>
      <c r="P1357" s="6">
        <v>25.35</v>
      </c>
      <c r="Q1357" t="str">
        <v>publishing</v>
      </c>
      <c r="R1357" t="str">
        <v>nonfiction</v>
      </c>
      <c r="S1357" s="10">
        <v>41213.254687499997</v>
      </c>
      <c r="T1357" s="10"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14">
        <v>3400</v>
      </c>
      <c r="E1358" s="14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v>183</v>
      </c>
      <c r="P1358" s="6">
        <v>71.44</v>
      </c>
      <c r="Q1358" t="str">
        <v>publishing</v>
      </c>
      <c r="R1358" t="str">
        <v>nonfiction</v>
      </c>
      <c r="S1358" s="10">
        <v>41430.038888888892</v>
      </c>
      <c r="T1358" s="10"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14">
        <v>2000</v>
      </c>
      <c r="E1359" s="14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v>125</v>
      </c>
      <c r="P1359" s="6">
        <v>38.549999999999997</v>
      </c>
      <c r="Q1359" t="str">
        <v>publishing</v>
      </c>
      <c r="R1359" t="str">
        <v>nonfiction</v>
      </c>
      <c r="S1359" s="10">
        <v>41304.962233796294</v>
      </c>
      <c r="T1359" s="10"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14">
        <v>3000</v>
      </c>
      <c r="E1360" s="14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v>112</v>
      </c>
      <c r="P1360" s="6">
        <v>68.37</v>
      </c>
      <c r="Q1360" t="str">
        <v>publishing</v>
      </c>
      <c r="R1360" t="str">
        <v>nonfiction</v>
      </c>
      <c r="S1360" s="10">
        <v>40689.570868055554</v>
      </c>
      <c r="T1360" s="10"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14">
        <v>660</v>
      </c>
      <c r="E1361" s="14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v>116</v>
      </c>
      <c r="P1361" s="6">
        <v>40.21</v>
      </c>
      <c r="Q1361" t="str">
        <v>publishing</v>
      </c>
      <c r="R1361" t="str">
        <v>nonfiction</v>
      </c>
      <c r="S1361" s="10">
        <v>40668.814699074072</v>
      </c>
      <c r="T1361" s="10"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14">
        <v>1500</v>
      </c>
      <c r="E1362" s="14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v>173</v>
      </c>
      <c r="P1362" s="6">
        <v>32.07</v>
      </c>
      <c r="Q1362" t="str">
        <v>publishing</v>
      </c>
      <c r="R1362" t="str">
        <v>nonfiction</v>
      </c>
      <c r="S1362" s="10">
        <v>41095.900694444441</v>
      </c>
      <c r="T1362" s="10"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14">
        <v>6000</v>
      </c>
      <c r="E1363" s="14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v>126</v>
      </c>
      <c r="P1363" s="6">
        <v>28.63</v>
      </c>
      <c r="Q1363" t="str">
        <v>publishing</v>
      </c>
      <c r="R1363" t="str">
        <v>nonfiction</v>
      </c>
      <c r="S1363" s="10">
        <v>41781.717268518521</v>
      </c>
      <c r="T1363" s="10"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14">
        <v>1000</v>
      </c>
      <c r="E1364" s="1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v>109</v>
      </c>
      <c r="P1364" s="6">
        <v>43.64</v>
      </c>
      <c r="Q1364" t="str">
        <v>publishing</v>
      </c>
      <c r="R1364" t="str">
        <v>nonfiction</v>
      </c>
      <c r="S1364" s="10">
        <v>41464.934386574074</v>
      </c>
      <c r="T1364" s="10"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14">
        <v>200</v>
      </c>
      <c r="E1365" s="14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v>100</v>
      </c>
      <c r="P1365" s="6">
        <v>40</v>
      </c>
      <c r="Q1365" t="str">
        <v>publishing</v>
      </c>
      <c r="R1365" t="str">
        <v>nonfiction</v>
      </c>
      <c r="S1365" s="10">
        <v>42396.8440625</v>
      </c>
      <c r="T1365" s="10"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14">
        <v>42000</v>
      </c>
      <c r="E1366" s="14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v>119</v>
      </c>
      <c r="P1366" s="6">
        <v>346.04</v>
      </c>
      <c r="Q1366" t="str">
        <v>music</v>
      </c>
      <c r="R1366" t="str">
        <v>rock</v>
      </c>
      <c r="S1366" s="10">
        <v>41951.695671296293</v>
      </c>
      <c r="T1366" s="10"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14">
        <v>7500</v>
      </c>
      <c r="E1367" s="14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v>100</v>
      </c>
      <c r="P1367" s="6">
        <v>81.739999999999995</v>
      </c>
      <c r="Q1367" t="str">
        <v>music</v>
      </c>
      <c r="R1367" t="str">
        <v>rock</v>
      </c>
      <c r="S1367" s="10">
        <v>42049.733240740738</v>
      </c>
      <c r="T1367" s="10"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14">
        <v>7500</v>
      </c>
      <c r="E1368" s="14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v>126</v>
      </c>
      <c r="P1368" s="6">
        <v>64.540000000000006</v>
      </c>
      <c r="Q1368" t="str">
        <v>music</v>
      </c>
      <c r="R1368" t="str">
        <v>rock</v>
      </c>
      <c r="S1368" s="10">
        <v>41924.996099537035</v>
      </c>
      <c r="T1368" s="10"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14">
        <v>5000</v>
      </c>
      <c r="E1369" s="14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v>114</v>
      </c>
      <c r="P1369" s="6">
        <v>63.48</v>
      </c>
      <c r="Q1369" t="str">
        <v>music</v>
      </c>
      <c r="R1369" t="str">
        <v>rock</v>
      </c>
      <c r="S1369" s="10">
        <v>42292.002893518518</v>
      </c>
      <c r="T1369" s="10"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14">
        <v>5000</v>
      </c>
      <c r="E1370" s="14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v>111</v>
      </c>
      <c r="P1370" s="6">
        <v>63.62</v>
      </c>
      <c r="Q1370" t="str">
        <v>music</v>
      </c>
      <c r="R1370" t="str">
        <v>rock</v>
      </c>
      <c r="S1370" s="10">
        <v>42146.190902777773</v>
      </c>
      <c r="T1370" s="10"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14">
        <v>32360</v>
      </c>
      <c r="E1371" s="14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v>105</v>
      </c>
      <c r="P1371" s="6">
        <v>83.97</v>
      </c>
      <c r="Q1371" t="str">
        <v>music</v>
      </c>
      <c r="R1371" t="str">
        <v>rock</v>
      </c>
      <c r="S1371" s="10">
        <v>41710.594282407408</v>
      </c>
      <c r="T1371" s="10"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14">
        <v>1500</v>
      </c>
      <c r="E1372" s="14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v>104</v>
      </c>
      <c r="P1372" s="6">
        <v>77.75</v>
      </c>
      <c r="Q1372" t="str">
        <v>music</v>
      </c>
      <c r="R1372" t="str">
        <v>rock</v>
      </c>
      <c r="S1372" s="10">
        <v>41548.00335648148</v>
      </c>
      <c r="T1372" s="10"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14">
        <v>6999</v>
      </c>
      <c r="E1373" s="14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v>107</v>
      </c>
      <c r="P1373" s="6">
        <v>107.07</v>
      </c>
      <c r="Q1373" t="str">
        <v>music</v>
      </c>
      <c r="R1373" t="str">
        <v>rock</v>
      </c>
      <c r="S1373" s="10">
        <v>42101.758587962962</v>
      </c>
      <c r="T1373" s="10"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14">
        <v>500</v>
      </c>
      <c r="E1374" s="1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v>124</v>
      </c>
      <c r="P1374" s="6">
        <v>38.75</v>
      </c>
      <c r="Q1374" t="str">
        <v>music</v>
      </c>
      <c r="R1374" t="str">
        <v>rock</v>
      </c>
      <c r="S1374" s="10">
        <v>41072.739953703705</v>
      </c>
      <c r="T1374" s="10"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14">
        <v>10000</v>
      </c>
      <c r="E1375" s="14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v>105</v>
      </c>
      <c r="P1375" s="6">
        <v>201.94</v>
      </c>
      <c r="Q1375" t="str">
        <v>music</v>
      </c>
      <c r="R1375" t="str">
        <v>rock</v>
      </c>
      <c r="S1375" s="10">
        <v>42704.95177083333</v>
      </c>
      <c r="T1375" s="10"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14">
        <v>1500</v>
      </c>
      <c r="E1376" s="14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v>189</v>
      </c>
      <c r="P1376" s="6">
        <v>43.06</v>
      </c>
      <c r="Q1376" t="str">
        <v>music</v>
      </c>
      <c r="R1376" t="str">
        <v>rock</v>
      </c>
      <c r="S1376" s="10">
        <v>42424.161898148144</v>
      </c>
      <c r="T1376" s="10"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14">
        <v>4000</v>
      </c>
      <c r="E1377" s="14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v>171</v>
      </c>
      <c r="P1377" s="6">
        <v>62.87</v>
      </c>
      <c r="Q1377" t="str">
        <v>music</v>
      </c>
      <c r="R1377" t="str">
        <v>rock</v>
      </c>
      <c r="S1377" s="10">
        <v>42720.066192129627</v>
      </c>
      <c r="T1377" s="10"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14">
        <v>3700</v>
      </c>
      <c r="E1378" s="14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v>252</v>
      </c>
      <c r="P1378" s="6">
        <v>55.61</v>
      </c>
      <c r="Q1378" t="str">
        <v>music</v>
      </c>
      <c r="R1378" t="str">
        <v>rock</v>
      </c>
      <c r="S1378" s="10">
        <v>42677.669050925921</v>
      </c>
      <c r="T1378" s="10"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14">
        <v>1300</v>
      </c>
      <c r="E1379" s="14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v>116</v>
      </c>
      <c r="P1379" s="6">
        <v>48.71</v>
      </c>
      <c r="Q1379" t="str">
        <v>music</v>
      </c>
      <c r="R1379" t="str">
        <v>rock</v>
      </c>
      <c r="S1379" s="10">
        <v>42747.219560185185</v>
      </c>
      <c r="T1379" s="10"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14">
        <v>2000</v>
      </c>
      <c r="E1380" s="14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v>203</v>
      </c>
      <c r="P1380" s="6">
        <v>30.58</v>
      </c>
      <c r="Q1380" t="str">
        <v>music</v>
      </c>
      <c r="R1380" t="str">
        <v>rock</v>
      </c>
      <c r="S1380" s="10">
        <v>42568.759374999994</v>
      </c>
      <c r="T1380" s="10"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14">
        <v>10000</v>
      </c>
      <c r="E1381" s="14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v>112</v>
      </c>
      <c r="P1381" s="6">
        <v>73.91</v>
      </c>
      <c r="Q1381" t="str">
        <v>music</v>
      </c>
      <c r="R1381" t="str">
        <v>rock</v>
      </c>
      <c r="S1381" s="10">
        <v>42130.491620370376</v>
      </c>
      <c r="T1381" s="10"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14">
        <v>25</v>
      </c>
      <c r="E1382" s="14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v>424</v>
      </c>
      <c r="P1382" s="6">
        <v>21.2</v>
      </c>
      <c r="Q1382" t="str">
        <v>music</v>
      </c>
      <c r="R1382" t="str">
        <v>rock</v>
      </c>
      <c r="S1382" s="10">
        <v>42141.762800925921</v>
      </c>
      <c r="T1382" s="10"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14">
        <v>5000</v>
      </c>
      <c r="E1383" s="14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v>107</v>
      </c>
      <c r="P1383" s="6">
        <v>73.36</v>
      </c>
      <c r="Q1383" t="str">
        <v>music</v>
      </c>
      <c r="R1383" t="str">
        <v>rock</v>
      </c>
      <c r="S1383" s="10">
        <v>42703.214409722219</v>
      </c>
      <c r="T1383" s="10"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14">
        <v>8000</v>
      </c>
      <c r="E1384" s="1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v>104</v>
      </c>
      <c r="P1384" s="6">
        <v>56.41</v>
      </c>
      <c r="Q1384" t="str">
        <v>music</v>
      </c>
      <c r="R1384" t="str">
        <v>rock</v>
      </c>
      <c r="S1384" s="10">
        <v>41370.800185185188</v>
      </c>
      <c r="T1384" s="10"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14">
        <v>2200</v>
      </c>
      <c r="E1385" s="14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v>212</v>
      </c>
      <c r="P1385" s="6">
        <v>50.25</v>
      </c>
      <c r="Q1385" t="str">
        <v>music</v>
      </c>
      <c r="R1385" t="str">
        <v>rock</v>
      </c>
      <c r="S1385" s="10">
        <v>42707.074976851851</v>
      </c>
      <c r="T1385" s="10"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14">
        <v>3500</v>
      </c>
      <c r="E1386" s="14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v>124</v>
      </c>
      <c r="P1386" s="6">
        <v>68.94</v>
      </c>
      <c r="Q1386" t="str">
        <v>music</v>
      </c>
      <c r="R1386" t="str">
        <v>rock</v>
      </c>
      <c r="S1386" s="10">
        <v>42160.735208333332</v>
      </c>
      <c r="T1386" s="10"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14">
        <v>8000</v>
      </c>
      <c r="E1387" s="14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v>110</v>
      </c>
      <c r="P1387" s="6">
        <v>65.91</v>
      </c>
      <c r="Q1387" t="str">
        <v>music</v>
      </c>
      <c r="R1387" t="str">
        <v>rock</v>
      </c>
      <c r="S1387" s="10">
        <v>42433.688900462963</v>
      </c>
      <c r="T1387" s="10"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14">
        <v>400</v>
      </c>
      <c r="E1388" s="14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v>219</v>
      </c>
      <c r="P1388" s="6">
        <v>62.5</v>
      </c>
      <c r="Q1388" t="str">
        <v>music</v>
      </c>
      <c r="R1388" t="str">
        <v>rock</v>
      </c>
      <c r="S1388" s="10">
        <v>42184.646863425922</v>
      </c>
      <c r="T1388" s="10"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14">
        <v>4000</v>
      </c>
      <c r="E1389" s="14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v>137</v>
      </c>
      <c r="P1389" s="6">
        <v>70.06</v>
      </c>
      <c r="Q1389" t="str">
        <v>music</v>
      </c>
      <c r="R1389" t="str">
        <v>rock</v>
      </c>
      <c r="S1389" s="10">
        <v>42126.92123842593</v>
      </c>
      <c r="T1389" s="10"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14">
        <v>5000</v>
      </c>
      <c r="E1390" s="14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v>135</v>
      </c>
      <c r="P1390" s="6">
        <v>60.18</v>
      </c>
      <c r="Q1390" t="str">
        <v>music</v>
      </c>
      <c r="R1390" t="str">
        <v>rock</v>
      </c>
      <c r="S1390" s="10">
        <v>42634.614780092597</v>
      </c>
      <c r="T1390" s="10"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14">
        <v>500</v>
      </c>
      <c r="E1391" s="14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v>145</v>
      </c>
      <c r="P1391" s="6">
        <v>21.38</v>
      </c>
      <c r="Q1391" t="str">
        <v>music</v>
      </c>
      <c r="R1391" t="str">
        <v>rock</v>
      </c>
      <c r="S1391" s="10">
        <v>42565.480983796297</v>
      </c>
      <c r="T1391" s="10"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14">
        <v>2800</v>
      </c>
      <c r="E1392" s="14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v>109</v>
      </c>
      <c r="P1392" s="6">
        <v>160.79</v>
      </c>
      <c r="Q1392" t="str">
        <v>music</v>
      </c>
      <c r="R1392" t="str">
        <v>rock</v>
      </c>
      <c r="S1392" s="10">
        <v>42087.803310185183</v>
      </c>
      <c r="T1392" s="10"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14">
        <v>500</v>
      </c>
      <c r="E1393" s="14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v>110</v>
      </c>
      <c r="P1393" s="6">
        <v>42.38</v>
      </c>
      <c r="Q1393" t="str">
        <v>music</v>
      </c>
      <c r="R1393" t="str">
        <v>rock</v>
      </c>
      <c r="S1393" s="10">
        <v>42193.650671296295</v>
      </c>
      <c r="T1393" s="10"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14">
        <v>2500</v>
      </c>
      <c r="E1394" s="1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v>114</v>
      </c>
      <c r="P1394" s="6">
        <v>27.32</v>
      </c>
      <c r="Q1394" t="str">
        <v>music</v>
      </c>
      <c r="R1394" t="str">
        <v>rock</v>
      </c>
      <c r="S1394" s="10">
        <v>42401.154930555553</v>
      </c>
      <c r="T1394" s="10"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14">
        <v>10000</v>
      </c>
      <c r="E1395" s="14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v>102</v>
      </c>
      <c r="P1395" s="6">
        <v>196.83</v>
      </c>
      <c r="Q1395" t="str">
        <v>music</v>
      </c>
      <c r="R1395" t="str">
        <v>rock</v>
      </c>
      <c r="S1395" s="10">
        <v>42553.681979166664</v>
      </c>
      <c r="T1395" s="10"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14">
        <v>750</v>
      </c>
      <c r="E1396" s="14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v>122</v>
      </c>
      <c r="P1396" s="6">
        <v>53.88</v>
      </c>
      <c r="Q1396" t="str">
        <v>music</v>
      </c>
      <c r="R1396" t="str">
        <v>rock</v>
      </c>
      <c r="S1396" s="10">
        <v>42752.144976851851</v>
      </c>
      <c r="T1396" s="10"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14">
        <v>3500</v>
      </c>
      <c r="E1397" s="14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v>112</v>
      </c>
      <c r="P1397" s="6">
        <v>47.76</v>
      </c>
      <c r="Q1397" t="str">
        <v>music</v>
      </c>
      <c r="R1397" t="str">
        <v>rock</v>
      </c>
      <c r="S1397" s="10">
        <v>42719.90834490741</v>
      </c>
      <c r="T1397" s="10"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14">
        <v>6000</v>
      </c>
      <c r="E1398" s="14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v>107</v>
      </c>
      <c r="P1398" s="6">
        <v>88.19</v>
      </c>
      <c r="Q1398" t="str">
        <v>music</v>
      </c>
      <c r="R1398" t="str">
        <v>rock</v>
      </c>
      <c r="S1398" s="10">
        <v>42018.99863425926</v>
      </c>
      <c r="T1398" s="10"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14">
        <v>10000</v>
      </c>
      <c r="E1399" s="14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v>114</v>
      </c>
      <c r="P1399" s="6">
        <v>72.06</v>
      </c>
      <c r="Q1399" t="str">
        <v>music</v>
      </c>
      <c r="R1399" t="str">
        <v>rock</v>
      </c>
      <c r="S1399" s="10">
        <v>42640.917939814812</v>
      </c>
      <c r="T1399" s="10"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14">
        <v>4400</v>
      </c>
      <c r="E1400" s="14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v>110</v>
      </c>
      <c r="P1400" s="6">
        <v>74.25</v>
      </c>
      <c r="Q1400" t="str">
        <v>music</v>
      </c>
      <c r="R1400" t="str">
        <v>rock</v>
      </c>
      <c r="S1400" s="10">
        <v>42526.874236111107</v>
      </c>
      <c r="T1400" s="10"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14">
        <v>9000</v>
      </c>
      <c r="E1401" s="14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v>126</v>
      </c>
      <c r="P1401" s="6">
        <v>61.7</v>
      </c>
      <c r="Q1401" t="str">
        <v>music</v>
      </c>
      <c r="R1401" t="str">
        <v>rock</v>
      </c>
      <c r="S1401" s="10">
        <v>41889.004317129627</v>
      </c>
      <c r="T1401" s="10"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14">
        <v>350</v>
      </c>
      <c r="E1402" s="14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v>167</v>
      </c>
      <c r="P1402" s="6">
        <v>17.239999999999998</v>
      </c>
      <c r="Q1402" t="str">
        <v>music</v>
      </c>
      <c r="R1402" t="str">
        <v>rock</v>
      </c>
      <c r="S1402" s="10">
        <v>42498.341122685189</v>
      </c>
      <c r="T1402" s="10"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14">
        <v>2500</v>
      </c>
      <c r="E1403" s="14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v>497</v>
      </c>
      <c r="P1403" s="6">
        <v>51.72</v>
      </c>
      <c r="Q1403" t="str">
        <v>music</v>
      </c>
      <c r="R1403" t="str">
        <v>rock</v>
      </c>
      <c r="S1403" s="10">
        <v>41399.99622685185</v>
      </c>
      <c r="T1403" s="10"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14">
        <v>2500</v>
      </c>
      <c r="E1404" s="1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v>109</v>
      </c>
      <c r="P1404" s="6">
        <v>24.15</v>
      </c>
      <c r="Q1404" t="str">
        <v>music</v>
      </c>
      <c r="R1404" t="str">
        <v>rock</v>
      </c>
      <c r="S1404" s="10">
        <v>42065.053368055553</v>
      </c>
      <c r="T1404" s="10"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14">
        <v>4000</v>
      </c>
      <c r="E1405" s="14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v>103</v>
      </c>
      <c r="P1405" s="6">
        <v>62.17</v>
      </c>
      <c r="Q1405" t="str">
        <v>music</v>
      </c>
      <c r="R1405" t="str">
        <v>rock</v>
      </c>
      <c r="S1405" s="10">
        <v>41451.062905092593</v>
      </c>
      <c r="T1405" s="10"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14">
        <v>14500</v>
      </c>
      <c r="E1406" s="14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v>2</v>
      </c>
      <c r="P1406" s="6">
        <v>48.2</v>
      </c>
      <c r="Q1406" t="str">
        <v>publishing</v>
      </c>
      <c r="R1406" t="str">
        <v>translations</v>
      </c>
      <c r="S1406" s="10">
        <v>42032.510243055556</v>
      </c>
      <c r="T1406" s="10"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14">
        <v>25000</v>
      </c>
      <c r="E1407" s="14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v>0</v>
      </c>
      <c r="P1407" s="6">
        <v>6.18</v>
      </c>
      <c r="Q1407" t="str">
        <v>publishing</v>
      </c>
      <c r="R1407" t="str">
        <v>translations</v>
      </c>
      <c r="S1407" s="10">
        <v>41941.680567129632</v>
      </c>
      <c r="T1407" s="10"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14">
        <v>12000</v>
      </c>
      <c r="E1408" s="14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v>0</v>
      </c>
      <c r="P1408" s="6">
        <v>5</v>
      </c>
      <c r="Q1408" t="str">
        <v>publishing</v>
      </c>
      <c r="R1408" t="str">
        <v>translations</v>
      </c>
      <c r="S1408" s="10">
        <v>42297.432951388888</v>
      </c>
      <c r="T1408" s="10"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14">
        <v>3000</v>
      </c>
      <c r="E1409" s="14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v>1</v>
      </c>
      <c r="P1409" s="6">
        <v>7.5</v>
      </c>
      <c r="Q1409" t="str">
        <v>publishing</v>
      </c>
      <c r="R1409" t="str">
        <v>translations</v>
      </c>
      <c r="S1409" s="10">
        <v>41838.536782407406</v>
      </c>
      <c r="T1409" s="10"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14">
        <v>1000</v>
      </c>
      <c r="E1410" s="14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v>7</v>
      </c>
      <c r="P1410" s="6">
        <v>12</v>
      </c>
      <c r="Q1410" t="str">
        <v>publishing</v>
      </c>
      <c r="R1410" t="str">
        <v>translations</v>
      </c>
      <c r="S1410" s="10">
        <v>42291.872175925921</v>
      </c>
      <c r="T1410" s="10"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14">
        <v>4000</v>
      </c>
      <c r="E1411" s="14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v>0</v>
      </c>
      <c r="P1411" s="6">
        <v>0</v>
      </c>
      <c r="Q1411" t="str">
        <v>publishing</v>
      </c>
      <c r="R1411" t="str">
        <v>translations</v>
      </c>
      <c r="S1411" s="10">
        <v>41945.133506944447</v>
      </c>
      <c r="T1411" s="10"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14">
        <v>6000</v>
      </c>
      <c r="E1412" s="14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v>0</v>
      </c>
      <c r="P1412" s="6">
        <v>1</v>
      </c>
      <c r="Q1412" t="str">
        <v>publishing</v>
      </c>
      <c r="R1412" t="str">
        <v>translations</v>
      </c>
      <c r="S1412" s="10">
        <v>42479.318518518514</v>
      </c>
      <c r="T1412" s="10"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14">
        <v>3000</v>
      </c>
      <c r="E1413" s="14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v>0</v>
      </c>
      <c r="P1413" s="6">
        <v>2.33</v>
      </c>
      <c r="Q1413" t="str">
        <v>publishing</v>
      </c>
      <c r="R1413" t="str">
        <v>translations</v>
      </c>
      <c r="S1413" s="10">
        <v>42013.059027777781</v>
      </c>
      <c r="T1413" s="10"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14">
        <v>7000</v>
      </c>
      <c r="E1414" s="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v>5</v>
      </c>
      <c r="P1414" s="6">
        <v>24.62</v>
      </c>
      <c r="Q1414" t="str">
        <v>publishing</v>
      </c>
      <c r="R1414" t="str">
        <v>translations</v>
      </c>
      <c r="S1414" s="10">
        <v>41947.063645833332</v>
      </c>
      <c r="T1414" s="10"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14">
        <v>2000</v>
      </c>
      <c r="E1415" s="14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v>5</v>
      </c>
      <c r="P1415" s="6">
        <v>100</v>
      </c>
      <c r="Q1415" t="str">
        <v>publishing</v>
      </c>
      <c r="R1415" t="str">
        <v>translations</v>
      </c>
      <c r="S1415" s="10">
        <v>42360.437152777777</v>
      </c>
      <c r="T1415" s="10"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14">
        <v>500</v>
      </c>
      <c r="E1416" s="14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v>0</v>
      </c>
      <c r="P1416" s="6">
        <v>1</v>
      </c>
      <c r="Q1416" t="str">
        <v>publishing</v>
      </c>
      <c r="R1416" t="str">
        <v>translations</v>
      </c>
      <c r="S1416" s="10">
        <v>42708.25309027778</v>
      </c>
      <c r="T1416" s="10"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14">
        <v>4400</v>
      </c>
      <c r="E1417" s="14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v>18</v>
      </c>
      <c r="P1417" s="6">
        <v>88.89</v>
      </c>
      <c r="Q1417" t="str">
        <v>publishing</v>
      </c>
      <c r="R1417" t="str">
        <v>translations</v>
      </c>
      <c r="S1417" s="10">
        <v>42192.675821759258</v>
      </c>
      <c r="T1417" s="10"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14">
        <v>50000</v>
      </c>
      <c r="E1418" s="14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v>0</v>
      </c>
      <c r="P1418" s="6">
        <v>0</v>
      </c>
      <c r="Q1418" t="str">
        <v>publishing</v>
      </c>
      <c r="R1418" t="str">
        <v>translations</v>
      </c>
      <c r="S1418" s="10">
        <v>42299.926145833335</v>
      </c>
      <c r="T1418" s="10"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14">
        <v>4500</v>
      </c>
      <c r="E1419" s="14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v>1</v>
      </c>
      <c r="P1419" s="6">
        <v>27.5</v>
      </c>
      <c r="Q1419" t="str">
        <v>publishing</v>
      </c>
      <c r="R1419" t="str">
        <v>translations</v>
      </c>
      <c r="S1419" s="10">
        <v>42232.15016203704</v>
      </c>
      <c r="T1419" s="10"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14">
        <v>3000</v>
      </c>
      <c r="E1420" s="14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v>0</v>
      </c>
      <c r="P1420" s="6">
        <v>6</v>
      </c>
      <c r="Q1420" t="str">
        <v>publishing</v>
      </c>
      <c r="R1420" t="str">
        <v>translations</v>
      </c>
      <c r="S1420" s="10">
        <v>42395.456412037034</v>
      </c>
      <c r="T1420" s="10"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14">
        <v>6300</v>
      </c>
      <c r="E1421" s="14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v>7</v>
      </c>
      <c r="P1421" s="6">
        <v>44.5</v>
      </c>
      <c r="Q1421" t="str">
        <v>publishing</v>
      </c>
      <c r="R1421" t="str">
        <v>translations</v>
      </c>
      <c r="S1421" s="10">
        <v>42622.456238425926</v>
      </c>
      <c r="T1421" s="10"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14">
        <v>110</v>
      </c>
      <c r="E1422" s="14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v>3</v>
      </c>
      <c r="P1422" s="6">
        <v>1</v>
      </c>
      <c r="Q1422" t="str">
        <v>publishing</v>
      </c>
      <c r="R1422" t="str">
        <v>translations</v>
      </c>
      <c r="S1422" s="10">
        <v>42524.667662037042</v>
      </c>
      <c r="T1422" s="10"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14">
        <v>200000</v>
      </c>
      <c r="E1423" s="14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v>0</v>
      </c>
      <c r="P1423" s="6">
        <v>100</v>
      </c>
      <c r="Q1423" t="str">
        <v>publishing</v>
      </c>
      <c r="R1423" t="str">
        <v>translations</v>
      </c>
      <c r="S1423" s="10">
        <v>42013.915613425925</v>
      </c>
      <c r="T1423" s="10"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14">
        <v>25000</v>
      </c>
      <c r="E1424" s="1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v>0</v>
      </c>
      <c r="P1424" s="6">
        <v>13</v>
      </c>
      <c r="Q1424" t="str">
        <v>publishing</v>
      </c>
      <c r="R1424" t="str">
        <v>translations</v>
      </c>
      <c r="S1424" s="10">
        <v>42604.239629629628</v>
      </c>
      <c r="T1424" s="10"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14">
        <v>30000</v>
      </c>
      <c r="E1425" s="14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v>0</v>
      </c>
      <c r="P1425" s="6">
        <v>100</v>
      </c>
      <c r="Q1425" t="str">
        <v>publishing</v>
      </c>
      <c r="R1425" t="str">
        <v>translations</v>
      </c>
      <c r="S1425" s="10">
        <v>42340.360312500001</v>
      </c>
      <c r="T1425" s="10"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14">
        <v>7500</v>
      </c>
      <c r="E1426" s="14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v>20</v>
      </c>
      <c r="P1426" s="6">
        <v>109.07</v>
      </c>
      <c r="Q1426" t="str">
        <v>publishing</v>
      </c>
      <c r="R1426" t="str">
        <v>translations</v>
      </c>
      <c r="S1426" s="10">
        <v>42676.717615740738</v>
      </c>
      <c r="T1426" s="10"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14">
        <v>13000</v>
      </c>
      <c r="E1427" s="14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v>0</v>
      </c>
      <c r="P1427" s="6">
        <v>0</v>
      </c>
      <c r="Q1427" t="str">
        <v>publishing</v>
      </c>
      <c r="R1427" t="str">
        <v>translations</v>
      </c>
      <c r="S1427" s="10">
        <v>42093.131469907406</v>
      </c>
      <c r="T1427" s="10"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14">
        <v>1000</v>
      </c>
      <c r="E1428" s="14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v>0</v>
      </c>
      <c r="P1428" s="6">
        <v>0</v>
      </c>
      <c r="Q1428" t="str">
        <v>publishing</v>
      </c>
      <c r="R1428" t="str">
        <v>translations</v>
      </c>
      <c r="S1428" s="10">
        <v>42180.390277777777</v>
      </c>
      <c r="T1428" s="10"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14">
        <v>5000</v>
      </c>
      <c r="E1429" s="14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v>8</v>
      </c>
      <c r="P1429" s="6">
        <v>104.75</v>
      </c>
      <c r="Q1429" t="str">
        <v>publishing</v>
      </c>
      <c r="R1429" t="str">
        <v>translations</v>
      </c>
      <c r="S1429" s="10">
        <v>42601.851678240739</v>
      </c>
      <c r="T1429" s="10"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14">
        <v>1000</v>
      </c>
      <c r="E1430" s="14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v>5</v>
      </c>
      <c r="P1430" s="6">
        <v>15</v>
      </c>
      <c r="Q1430" t="str">
        <v>publishing</v>
      </c>
      <c r="R1430" t="str">
        <v>translations</v>
      </c>
      <c r="S1430" s="10">
        <v>42432.379826388889</v>
      </c>
      <c r="T1430" s="10"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14">
        <v>10000</v>
      </c>
      <c r="E1431" s="14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v>0</v>
      </c>
      <c r="P1431" s="6">
        <v>0</v>
      </c>
      <c r="Q1431" t="str">
        <v>publishing</v>
      </c>
      <c r="R1431" t="str">
        <v>translations</v>
      </c>
      <c r="S1431" s="10">
        <v>42074.060671296291</v>
      </c>
      <c r="T1431" s="10"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14">
        <v>5000</v>
      </c>
      <c r="E1432" s="14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v>8</v>
      </c>
      <c r="P1432" s="6">
        <v>80.599999999999994</v>
      </c>
      <c r="Q1432" t="str">
        <v>publishing</v>
      </c>
      <c r="R1432" t="str">
        <v>translations</v>
      </c>
      <c r="S1432" s="10">
        <v>41961.813518518517</v>
      </c>
      <c r="T1432" s="10"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14">
        <v>17000</v>
      </c>
      <c r="E1433" s="14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v>32</v>
      </c>
      <c r="P1433" s="6">
        <v>115.55</v>
      </c>
      <c r="Q1433" t="str">
        <v>publishing</v>
      </c>
      <c r="R1433" t="str">
        <v>translations</v>
      </c>
      <c r="S1433" s="10">
        <v>42304.210833333331</v>
      </c>
      <c r="T1433" s="10"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14">
        <v>40000</v>
      </c>
      <c r="E1434" s="1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v>0</v>
      </c>
      <c r="P1434" s="6">
        <v>0</v>
      </c>
      <c r="Q1434" t="str">
        <v>publishing</v>
      </c>
      <c r="R1434" t="str">
        <v>translations</v>
      </c>
      <c r="S1434" s="10">
        <v>42175.780416666668</v>
      </c>
      <c r="T1434" s="10"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14">
        <v>12000</v>
      </c>
      <c r="E1435" s="14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v>7</v>
      </c>
      <c r="P1435" s="6">
        <v>80.5</v>
      </c>
      <c r="Q1435" t="str">
        <v>publishing</v>
      </c>
      <c r="R1435" t="str">
        <v>translations</v>
      </c>
      <c r="S1435" s="10">
        <v>42673.625868055555</v>
      </c>
      <c r="T1435" s="10"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14">
        <v>82000</v>
      </c>
      <c r="E1436" s="14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v>10</v>
      </c>
      <c r="P1436" s="6">
        <v>744.55</v>
      </c>
      <c r="Q1436" t="str">
        <v>publishing</v>
      </c>
      <c r="R1436" t="str">
        <v>translations</v>
      </c>
      <c r="S1436" s="10">
        <v>42142.767106481479</v>
      </c>
      <c r="T1436" s="10"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14">
        <v>15000</v>
      </c>
      <c r="E1437" s="14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v>0</v>
      </c>
      <c r="P1437" s="6">
        <v>7.5</v>
      </c>
      <c r="Q1437" t="str">
        <v>publishing</v>
      </c>
      <c r="R1437" t="str">
        <v>translations</v>
      </c>
      <c r="S1437" s="10">
        <v>42258.780324074076</v>
      </c>
      <c r="T1437" s="10"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14">
        <v>10000</v>
      </c>
      <c r="E1438" s="14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v>1</v>
      </c>
      <c r="P1438" s="6">
        <v>38.5</v>
      </c>
      <c r="Q1438" t="str">
        <v>publishing</v>
      </c>
      <c r="R1438" t="str">
        <v>translations</v>
      </c>
      <c r="S1438" s="10">
        <v>42391.35019675926</v>
      </c>
      <c r="T1438" s="10"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14">
        <v>3000</v>
      </c>
      <c r="E1439" s="14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v>27</v>
      </c>
      <c r="P1439" s="6">
        <v>36.68</v>
      </c>
      <c r="Q1439" t="str">
        <v>publishing</v>
      </c>
      <c r="R1439" t="str">
        <v>translations</v>
      </c>
      <c r="S1439" s="10">
        <v>41796.531701388885</v>
      </c>
      <c r="T1439" s="10"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14">
        <v>20000</v>
      </c>
      <c r="E1440" s="14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v>3</v>
      </c>
      <c r="P1440" s="6">
        <v>75</v>
      </c>
      <c r="Q1440" t="str">
        <v>publishing</v>
      </c>
      <c r="R1440" t="str">
        <v>translations</v>
      </c>
      <c r="S1440" s="10">
        <v>42457.871516203704</v>
      </c>
      <c r="T1440" s="10"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14">
        <v>2725</v>
      </c>
      <c r="E1441" s="14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v>7</v>
      </c>
      <c r="P1441" s="6">
        <v>30</v>
      </c>
      <c r="Q1441" t="str">
        <v>publishing</v>
      </c>
      <c r="R1441" t="str">
        <v>translations</v>
      </c>
      <c r="S1441" s="10">
        <v>42040.829872685179</v>
      </c>
      <c r="T1441" s="10"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14">
        <v>13000</v>
      </c>
      <c r="E1442" s="14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v>0</v>
      </c>
      <c r="P1442" s="6">
        <v>1</v>
      </c>
      <c r="Q1442" t="str">
        <v>publishing</v>
      </c>
      <c r="R1442" t="str">
        <v>translations</v>
      </c>
      <c r="S1442" s="10">
        <v>42486.748414351852</v>
      </c>
      <c r="T1442" s="10"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14">
        <v>180000</v>
      </c>
      <c r="E1443" s="14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v>1</v>
      </c>
      <c r="P1443" s="6">
        <v>673.33</v>
      </c>
      <c r="Q1443" t="str">
        <v>publishing</v>
      </c>
      <c r="R1443" t="str">
        <v>translations</v>
      </c>
      <c r="S1443" s="10">
        <v>42198.765844907408</v>
      </c>
      <c r="T1443" s="10"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14">
        <v>1500</v>
      </c>
      <c r="E1444" s="1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v>0</v>
      </c>
      <c r="P1444" s="6">
        <v>0</v>
      </c>
      <c r="Q1444" t="str">
        <v>publishing</v>
      </c>
      <c r="R1444" t="str">
        <v>translations</v>
      </c>
      <c r="S1444" s="10">
        <v>42485.64534722222</v>
      </c>
      <c r="T1444" s="10"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14">
        <v>13000</v>
      </c>
      <c r="E1445" s="14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v>0</v>
      </c>
      <c r="P1445" s="6">
        <v>0</v>
      </c>
      <c r="Q1445" t="str">
        <v>publishing</v>
      </c>
      <c r="R1445" t="str">
        <v>translations</v>
      </c>
      <c r="S1445" s="10">
        <v>42707.926030092596</v>
      </c>
      <c r="T1445" s="10"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14">
        <v>4950</v>
      </c>
      <c r="E1446" s="14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v>0</v>
      </c>
      <c r="P1446" s="6">
        <v>0</v>
      </c>
      <c r="Q1446" t="str">
        <v>publishing</v>
      </c>
      <c r="R1446" t="str">
        <v>translations</v>
      </c>
      <c r="S1446" s="10">
        <v>42199.873402777783</v>
      </c>
      <c r="T1446" s="10"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14">
        <v>130000</v>
      </c>
      <c r="E1447" s="14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v>0</v>
      </c>
      <c r="P1447" s="6">
        <v>0</v>
      </c>
      <c r="Q1447" t="str">
        <v>publishing</v>
      </c>
      <c r="R1447" t="str">
        <v>translations</v>
      </c>
      <c r="S1447" s="10">
        <v>42139.542303240742</v>
      </c>
      <c r="T1447" s="10"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14">
        <v>900</v>
      </c>
      <c r="E1448" s="14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v>0</v>
      </c>
      <c r="P1448" s="6">
        <v>0</v>
      </c>
      <c r="Q1448" t="str">
        <v>publishing</v>
      </c>
      <c r="R1448" t="str">
        <v>translations</v>
      </c>
      <c r="S1448" s="10">
        <v>42461.447662037041</v>
      </c>
      <c r="T1448" s="10"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14">
        <v>500000</v>
      </c>
      <c r="E1449" s="14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v>0</v>
      </c>
      <c r="P1449" s="6">
        <v>25</v>
      </c>
      <c r="Q1449" t="str">
        <v>publishing</v>
      </c>
      <c r="R1449" t="str">
        <v>translations</v>
      </c>
      <c r="S1449" s="10">
        <v>42529.730717592596</v>
      </c>
      <c r="T1449" s="10"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14">
        <v>200000</v>
      </c>
      <c r="E1450" s="14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v>0</v>
      </c>
      <c r="P1450" s="6">
        <v>0</v>
      </c>
      <c r="Q1450" t="str">
        <v>publishing</v>
      </c>
      <c r="R1450" t="str">
        <v>translations</v>
      </c>
      <c r="S1450" s="10">
        <v>42115.936550925922</v>
      </c>
      <c r="T1450" s="10"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14">
        <v>8888</v>
      </c>
      <c r="E1451" s="14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v>0</v>
      </c>
      <c r="P1451" s="6">
        <v>0</v>
      </c>
      <c r="Q1451" t="str">
        <v>publishing</v>
      </c>
      <c r="R1451" t="str">
        <v>translations</v>
      </c>
      <c r="S1451" s="10">
        <v>42086.811400462961</v>
      </c>
      <c r="T1451" s="10"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14">
        <v>100000</v>
      </c>
      <c r="E1452" s="14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v>0</v>
      </c>
      <c r="P1452" s="6">
        <v>1</v>
      </c>
      <c r="Q1452" t="str">
        <v>publishing</v>
      </c>
      <c r="R1452" t="str">
        <v>translations</v>
      </c>
      <c r="S1452" s="10">
        <v>42390.171261574069</v>
      </c>
      <c r="T1452" s="10"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14">
        <v>18950</v>
      </c>
      <c r="E1453" s="14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v>0</v>
      </c>
      <c r="P1453" s="6">
        <v>1</v>
      </c>
      <c r="Q1453" t="str">
        <v>publishing</v>
      </c>
      <c r="R1453" t="str">
        <v>translations</v>
      </c>
      <c r="S1453" s="10">
        <v>41931.959016203706</v>
      </c>
      <c r="T1453" s="10"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14">
        <v>14000</v>
      </c>
      <c r="E1454" s="1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v>0</v>
      </c>
      <c r="P1454" s="6">
        <v>0</v>
      </c>
      <c r="Q1454" t="str">
        <v>publishing</v>
      </c>
      <c r="R1454" t="str">
        <v>translations</v>
      </c>
      <c r="S1454" s="10">
        <v>41818.703275462962</v>
      </c>
      <c r="T1454" s="10"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14">
        <v>25000</v>
      </c>
      <c r="E1455" s="14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v>0</v>
      </c>
      <c r="P1455" s="6">
        <v>0</v>
      </c>
      <c r="Q1455" t="str">
        <v>publishing</v>
      </c>
      <c r="R1455" t="str">
        <v>translations</v>
      </c>
      <c r="S1455" s="10">
        <v>42795.696145833332</v>
      </c>
      <c r="T1455" s="10"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14">
        <v>1750</v>
      </c>
      <c r="E1456" s="14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v>1</v>
      </c>
      <c r="P1456" s="6">
        <v>15</v>
      </c>
      <c r="Q1456" t="str">
        <v>publishing</v>
      </c>
      <c r="R1456" t="str">
        <v>translations</v>
      </c>
      <c r="S1456" s="10">
        <v>42463.866666666669</v>
      </c>
      <c r="T1456" s="10"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14">
        <v>15000</v>
      </c>
      <c r="E1457" s="14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v>11</v>
      </c>
      <c r="P1457" s="6">
        <v>225</v>
      </c>
      <c r="Q1457" t="str">
        <v>publishing</v>
      </c>
      <c r="R1457" t="str">
        <v>translations</v>
      </c>
      <c r="S1457" s="10">
        <v>41832.672685185185</v>
      </c>
      <c r="T1457" s="10"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14">
        <v>5000</v>
      </c>
      <c r="E1458" s="14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v>3</v>
      </c>
      <c r="P1458" s="6">
        <v>48.33</v>
      </c>
      <c r="Q1458" t="str">
        <v>publishing</v>
      </c>
      <c r="R1458" t="str">
        <v>translations</v>
      </c>
      <c r="S1458" s="10">
        <v>42708.668576388889</v>
      </c>
      <c r="T1458" s="10"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14">
        <v>6000</v>
      </c>
      <c r="E1459" s="14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v>0</v>
      </c>
      <c r="P1459" s="6">
        <v>0</v>
      </c>
      <c r="Q1459" t="str">
        <v>publishing</v>
      </c>
      <c r="R1459" t="str">
        <v>translations</v>
      </c>
      <c r="S1459" s="10">
        <v>42289.89634259259</v>
      </c>
      <c r="T1459" s="10"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14">
        <v>5000</v>
      </c>
      <c r="E1460" s="14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v>0</v>
      </c>
      <c r="P1460" s="6">
        <v>0</v>
      </c>
      <c r="Q1460" t="str">
        <v>publishing</v>
      </c>
      <c r="R1460" t="str">
        <v>translations</v>
      </c>
      <c r="S1460" s="10">
        <v>41831.705555555556</v>
      </c>
      <c r="T1460" s="10"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14">
        <v>37000</v>
      </c>
      <c r="E1461" s="14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v>0</v>
      </c>
      <c r="P1461" s="6">
        <v>0</v>
      </c>
      <c r="Q1461" t="str">
        <v>publishing</v>
      </c>
      <c r="R1461" t="str">
        <v>translations</v>
      </c>
      <c r="S1461" s="10">
        <v>42312.204814814817</v>
      </c>
      <c r="T1461" s="10"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14">
        <v>25000000</v>
      </c>
      <c r="E1462" s="14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v>0</v>
      </c>
      <c r="P1462" s="6">
        <v>0</v>
      </c>
      <c r="Q1462" t="str">
        <v>publishing</v>
      </c>
      <c r="R1462" t="str">
        <v>translations</v>
      </c>
      <c r="S1462" s="10">
        <v>41915.896967592591</v>
      </c>
      <c r="T1462" s="10"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14">
        <v>15000</v>
      </c>
      <c r="E1463" s="14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v>101</v>
      </c>
      <c r="P1463" s="6">
        <v>44.67</v>
      </c>
      <c r="Q1463" t="str">
        <v>publishing</v>
      </c>
      <c r="R1463" t="str">
        <v>radio &amp; podcasts</v>
      </c>
      <c r="S1463" s="10">
        <v>41899.645300925928</v>
      </c>
      <c r="T1463" s="10"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14">
        <v>4000</v>
      </c>
      <c r="E1464" s="1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v>109</v>
      </c>
      <c r="P1464" s="6">
        <v>28.94</v>
      </c>
      <c r="Q1464" t="str">
        <v>publishing</v>
      </c>
      <c r="R1464" t="str">
        <v>radio &amp; podcasts</v>
      </c>
      <c r="S1464" s="10">
        <v>41344.662858796299</v>
      </c>
      <c r="T1464" s="10"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14">
        <v>600</v>
      </c>
      <c r="E1465" s="14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v>148</v>
      </c>
      <c r="P1465" s="6">
        <v>35.44</v>
      </c>
      <c r="Q1465" t="str">
        <v>publishing</v>
      </c>
      <c r="R1465" t="str">
        <v>radio &amp; podcasts</v>
      </c>
      <c r="S1465" s="10">
        <v>41326.911319444444</v>
      </c>
      <c r="T1465" s="10"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14">
        <v>5000</v>
      </c>
      <c r="E1466" s="14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v>163</v>
      </c>
      <c r="P1466" s="6">
        <v>34.869999999999997</v>
      </c>
      <c r="Q1466" t="str">
        <v>publishing</v>
      </c>
      <c r="R1466" t="str">
        <v>radio &amp; podcasts</v>
      </c>
      <c r="S1466" s="10">
        <v>41291.661550925928</v>
      </c>
      <c r="T1466" s="10"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14">
        <v>30000</v>
      </c>
      <c r="E1467" s="14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v>456</v>
      </c>
      <c r="P1467" s="6">
        <v>52.62</v>
      </c>
      <c r="Q1467" t="str">
        <v>publishing</v>
      </c>
      <c r="R1467" t="str">
        <v>radio &amp; podcasts</v>
      </c>
      <c r="S1467" s="10">
        <v>40959.734398148146</v>
      </c>
      <c r="T1467" s="10"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14">
        <v>16000</v>
      </c>
      <c r="E1468" s="14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v>108</v>
      </c>
      <c r="P1468" s="6">
        <v>69.599999999999994</v>
      </c>
      <c r="Q1468" t="str">
        <v>publishing</v>
      </c>
      <c r="R1468" t="str">
        <v>radio &amp; podcasts</v>
      </c>
      <c r="S1468" s="10">
        <v>42340.172060185185</v>
      </c>
      <c r="T1468" s="10"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14">
        <v>40000</v>
      </c>
      <c r="E1469" s="14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v>115</v>
      </c>
      <c r="P1469" s="6">
        <v>76.72</v>
      </c>
      <c r="Q1469" t="str">
        <v>publishing</v>
      </c>
      <c r="R1469" t="str">
        <v>radio &amp; podcasts</v>
      </c>
      <c r="S1469" s="10">
        <v>40933.80190972222</v>
      </c>
      <c r="T1469" s="10"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14">
        <v>9500</v>
      </c>
      <c r="E1470" s="14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v>102</v>
      </c>
      <c r="P1470" s="6">
        <v>33.19</v>
      </c>
      <c r="Q1470" t="str">
        <v>publishing</v>
      </c>
      <c r="R1470" t="str">
        <v>radio &amp; podcasts</v>
      </c>
      <c r="S1470" s="10">
        <v>40646.014456018522</v>
      </c>
      <c r="T1470" s="10"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14">
        <v>44250</v>
      </c>
      <c r="E1471" s="14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v>108</v>
      </c>
      <c r="P1471" s="6">
        <v>149.46</v>
      </c>
      <c r="Q1471" t="str">
        <v>publishing</v>
      </c>
      <c r="R1471" t="str">
        <v>radio &amp; podcasts</v>
      </c>
      <c r="S1471" s="10">
        <v>41290.598483796297</v>
      </c>
      <c r="T1471" s="10"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14">
        <v>1500</v>
      </c>
      <c r="E1472" s="14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v>125</v>
      </c>
      <c r="P1472" s="6">
        <v>23.17</v>
      </c>
      <c r="Q1472" t="str">
        <v>publishing</v>
      </c>
      <c r="R1472" t="str">
        <v>radio &amp; podcasts</v>
      </c>
      <c r="S1472" s="10">
        <v>41250.827118055553</v>
      </c>
      <c r="T1472" s="10"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14">
        <v>32000</v>
      </c>
      <c r="E1473" s="14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v>104</v>
      </c>
      <c r="P1473" s="6">
        <v>96.88</v>
      </c>
      <c r="Q1473" t="str">
        <v>publishing</v>
      </c>
      <c r="R1473" t="str">
        <v>radio &amp; podcasts</v>
      </c>
      <c r="S1473" s="10">
        <v>42073.957569444443</v>
      </c>
      <c r="T1473" s="10"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14">
        <v>25000</v>
      </c>
      <c r="E1474" s="1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v>139</v>
      </c>
      <c r="P1474" s="6">
        <v>103.2</v>
      </c>
      <c r="Q1474" t="str">
        <v>publishing</v>
      </c>
      <c r="R1474" t="str">
        <v>radio &amp; podcasts</v>
      </c>
      <c r="S1474" s="10">
        <v>41533.542858796296</v>
      </c>
      <c r="T1474" s="10"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14">
        <v>1500</v>
      </c>
      <c r="E1475" s="14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v>121</v>
      </c>
      <c r="P1475" s="6">
        <v>38.46</v>
      </c>
      <c r="Q1475" t="str">
        <v>publishing</v>
      </c>
      <c r="R1475" t="str">
        <v>radio &amp; podcasts</v>
      </c>
      <c r="S1475" s="10">
        <v>40939.979618055557</v>
      </c>
      <c r="T1475" s="10"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14">
        <v>3000</v>
      </c>
      <c r="E1476" s="14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v>112</v>
      </c>
      <c r="P1476" s="6">
        <v>44.32</v>
      </c>
      <c r="Q1476" t="str">
        <v>publishing</v>
      </c>
      <c r="R1476" t="str">
        <v>radio &amp; podcasts</v>
      </c>
      <c r="S1476" s="10">
        <v>41500.727916666663</v>
      </c>
      <c r="T1476" s="10"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14">
        <v>15000</v>
      </c>
      <c r="E1477" s="14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v>189</v>
      </c>
      <c r="P1477" s="6">
        <v>64.17</v>
      </c>
      <c r="Q1477" t="str">
        <v>publishing</v>
      </c>
      <c r="R1477" t="str">
        <v>radio &amp; podcasts</v>
      </c>
      <c r="S1477" s="10">
        <v>41960.722951388889</v>
      </c>
      <c r="T1477" s="10"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14">
        <v>6000</v>
      </c>
      <c r="E1478" s="14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v>662</v>
      </c>
      <c r="P1478" s="6">
        <v>43.33</v>
      </c>
      <c r="Q1478" t="str">
        <v>publishing</v>
      </c>
      <c r="R1478" t="str">
        <v>radio &amp; podcasts</v>
      </c>
      <c r="S1478" s="10">
        <v>40766.041921296295</v>
      </c>
      <c r="T1478" s="10"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14">
        <v>30000</v>
      </c>
      <c r="E1479" s="14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v>111</v>
      </c>
      <c r="P1479" s="6">
        <v>90.5</v>
      </c>
      <c r="Q1479" t="str">
        <v>publishing</v>
      </c>
      <c r="R1479" t="str">
        <v>radio &amp; podcasts</v>
      </c>
      <c r="S1479" s="10">
        <v>40840.615787037037</v>
      </c>
      <c r="T1479" s="10"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14">
        <v>50000</v>
      </c>
      <c r="E1480" s="14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v>1182</v>
      </c>
      <c r="P1480" s="6">
        <v>29.19</v>
      </c>
      <c r="Q1480" t="str">
        <v>publishing</v>
      </c>
      <c r="R1480" t="str">
        <v>radio &amp; podcasts</v>
      </c>
      <c r="S1480" s="10">
        <v>41394.871678240743</v>
      </c>
      <c r="T1480" s="10"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14">
        <v>1600</v>
      </c>
      <c r="E1481" s="14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v>137</v>
      </c>
      <c r="P1481" s="6">
        <v>30.96</v>
      </c>
      <c r="Q1481" t="str">
        <v>publishing</v>
      </c>
      <c r="R1481" t="str">
        <v>radio &amp; podcasts</v>
      </c>
      <c r="S1481" s="10">
        <v>41754.745243055557</v>
      </c>
      <c r="T1481" s="10"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14">
        <v>50000</v>
      </c>
      <c r="E1482" s="14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v>117</v>
      </c>
      <c r="P1482" s="6">
        <v>92.16</v>
      </c>
      <c r="Q1482" t="str">
        <v>publishing</v>
      </c>
      <c r="R1482" t="str">
        <v>radio &amp; podcasts</v>
      </c>
      <c r="S1482" s="10">
        <v>41464.934016203704</v>
      </c>
      <c r="T1482" s="10"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14">
        <v>5000</v>
      </c>
      <c r="E1483" s="14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v>2</v>
      </c>
      <c r="P1483" s="6">
        <v>17.5</v>
      </c>
      <c r="Q1483" t="str">
        <v>publishing</v>
      </c>
      <c r="R1483" t="str">
        <v>fiction</v>
      </c>
      <c r="S1483" s="10">
        <v>41550.922974537039</v>
      </c>
      <c r="T1483" s="10"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14">
        <v>5000</v>
      </c>
      <c r="E1484" s="1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v>0</v>
      </c>
      <c r="P1484" s="6">
        <v>5</v>
      </c>
      <c r="Q1484" t="str">
        <v>publishing</v>
      </c>
      <c r="R1484" t="str">
        <v>fiction</v>
      </c>
      <c r="S1484" s="10">
        <v>41136.85805555556</v>
      </c>
      <c r="T1484" s="10"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14">
        <v>7000</v>
      </c>
      <c r="E1485" s="14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v>1</v>
      </c>
      <c r="P1485" s="6">
        <v>25</v>
      </c>
      <c r="Q1485" t="str">
        <v>publishing</v>
      </c>
      <c r="R1485" t="str">
        <v>fiction</v>
      </c>
      <c r="S1485" s="10">
        <v>42548.192997685182</v>
      </c>
      <c r="T1485" s="10"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14">
        <v>2000</v>
      </c>
      <c r="E1486" s="14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v>0</v>
      </c>
      <c r="P1486" s="6">
        <v>0</v>
      </c>
      <c r="Q1486" t="str">
        <v>publishing</v>
      </c>
      <c r="R1486" t="str">
        <v>fiction</v>
      </c>
      <c r="S1486" s="10">
        <v>41053.200960648144</v>
      </c>
      <c r="T1486" s="10"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14">
        <v>6700</v>
      </c>
      <c r="E1487" s="14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v>2</v>
      </c>
      <c r="P1487" s="6">
        <v>50</v>
      </c>
      <c r="Q1487" t="str">
        <v>publishing</v>
      </c>
      <c r="R1487" t="str">
        <v>fiction</v>
      </c>
      <c r="S1487" s="10">
        <v>42130.795983796299</v>
      </c>
      <c r="T1487" s="10"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14">
        <v>20000</v>
      </c>
      <c r="E1488" s="14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v>0</v>
      </c>
      <c r="P1488" s="6">
        <v>16</v>
      </c>
      <c r="Q1488" t="str">
        <v>publishing</v>
      </c>
      <c r="R1488" t="str">
        <v>fiction</v>
      </c>
      <c r="S1488" s="10">
        <v>42032.168530092589</v>
      </c>
      <c r="T1488" s="10"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14">
        <v>10000</v>
      </c>
      <c r="E1489" s="14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v>0</v>
      </c>
      <c r="P1489" s="6">
        <v>0</v>
      </c>
      <c r="Q1489" t="str">
        <v>publishing</v>
      </c>
      <c r="R1489" t="str">
        <v>fiction</v>
      </c>
      <c r="S1489" s="10">
        <v>42554.917488425926</v>
      </c>
      <c r="T1489" s="10"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14">
        <v>15000</v>
      </c>
      <c r="E1490" s="14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v>2</v>
      </c>
      <c r="P1490" s="6">
        <v>60</v>
      </c>
      <c r="Q1490" t="str">
        <v>publishing</v>
      </c>
      <c r="R1490" t="str">
        <v>fiction</v>
      </c>
      <c r="S1490" s="10">
        <v>41614.563194444447</v>
      </c>
      <c r="T1490" s="10"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14">
        <v>5000</v>
      </c>
      <c r="E1491" s="14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v>0</v>
      </c>
      <c r="P1491" s="6">
        <v>0</v>
      </c>
      <c r="Q1491" t="str">
        <v>publishing</v>
      </c>
      <c r="R1491" t="str">
        <v>fiction</v>
      </c>
      <c r="S1491" s="10">
        <v>41198.611712962964</v>
      </c>
      <c r="T1491" s="10"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14">
        <v>2900</v>
      </c>
      <c r="E1492" s="14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v>31</v>
      </c>
      <c r="P1492" s="6">
        <v>47.11</v>
      </c>
      <c r="Q1492" t="str">
        <v>publishing</v>
      </c>
      <c r="R1492" t="str">
        <v>fiction</v>
      </c>
      <c r="S1492" s="10">
        <v>41520.561041666668</v>
      </c>
      <c r="T1492" s="10"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14">
        <v>1200</v>
      </c>
      <c r="E1493" s="14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v>8</v>
      </c>
      <c r="P1493" s="6">
        <v>100</v>
      </c>
      <c r="Q1493" t="str">
        <v>publishing</v>
      </c>
      <c r="R1493" t="str">
        <v>fiction</v>
      </c>
      <c r="S1493" s="10">
        <v>41991.713460648149</v>
      </c>
      <c r="T1493" s="10"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14">
        <v>4000</v>
      </c>
      <c r="E1494" s="1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v>1</v>
      </c>
      <c r="P1494" s="6">
        <v>15</v>
      </c>
      <c r="Q1494" t="str">
        <v>publishing</v>
      </c>
      <c r="R1494" t="str">
        <v>fiction</v>
      </c>
      <c r="S1494" s="10">
        <v>40682.884791666671</v>
      </c>
      <c r="T1494" s="10"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14">
        <v>2400</v>
      </c>
      <c r="E1495" s="14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v>0</v>
      </c>
      <c r="P1495" s="6">
        <v>0</v>
      </c>
      <c r="Q1495" t="str">
        <v>publishing</v>
      </c>
      <c r="R1495" t="str">
        <v>fiction</v>
      </c>
      <c r="S1495" s="10">
        <v>41411.866608796299</v>
      </c>
      <c r="T1495" s="10"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14">
        <v>5000</v>
      </c>
      <c r="E1496" s="14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v>9</v>
      </c>
      <c r="P1496" s="6">
        <v>40.450000000000003</v>
      </c>
      <c r="Q1496" t="str">
        <v>publishing</v>
      </c>
      <c r="R1496" t="str">
        <v>fiction</v>
      </c>
      <c r="S1496" s="10">
        <v>42067.722372685181</v>
      </c>
      <c r="T1496" s="10"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14">
        <v>2000</v>
      </c>
      <c r="E1497" s="14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v>0</v>
      </c>
      <c r="P1497" s="6">
        <v>0</v>
      </c>
      <c r="Q1497" t="str">
        <v>publishing</v>
      </c>
      <c r="R1497" t="str">
        <v>fiction</v>
      </c>
      <c r="S1497" s="10">
        <v>40752.789710648147</v>
      </c>
      <c r="T1497" s="10"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14">
        <v>1500</v>
      </c>
      <c r="E1498" s="14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v>0</v>
      </c>
      <c r="P1498" s="6">
        <v>0</v>
      </c>
      <c r="Q1498" t="str">
        <v>publishing</v>
      </c>
      <c r="R1498" t="str">
        <v>fiction</v>
      </c>
      <c r="S1498" s="10">
        <v>41838.475219907406</v>
      </c>
      <c r="T1498" s="10"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14">
        <v>15000</v>
      </c>
      <c r="E1499" s="14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v>0</v>
      </c>
      <c r="P1499" s="6">
        <v>1</v>
      </c>
      <c r="Q1499" t="str">
        <v>publishing</v>
      </c>
      <c r="R1499" t="str">
        <v>fiction</v>
      </c>
      <c r="S1499" s="10">
        <v>41444.64261574074</v>
      </c>
      <c r="T1499" s="10"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14">
        <v>3000</v>
      </c>
      <c r="E1500" s="14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v>2</v>
      </c>
      <c r="P1500" s="6">
        <v>19</v>
      </c>
      <c r="Q1500" t="str">
        <v>publishing</v>
      </c>
      <c r="R1500" t="str">
        <v>fiction</v>
      </c>
      <c r="S1500" s="10">
        <v>41840.983541666668</v>
      </c>
      <c r="T1500" s="10"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14">
        <v>2000</v>
      </c>
      <c r="E1501" s="14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v>0</v>
      </c>
      <c r="P1501" s="6">
        <v>5</v>
      </c>
      <c r="Q1501" t="str">
        <v>publishing</v>
      </c>
      <c r="R1501" t="str">
        <v>fiction</v>
      </c>
      <c r="S1501" s="10">
        <v>42527.007326388892</v>
      </c>
      <c r="T1501" s="10"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14">
        <v>2800</v>
      </c>
      <c r="E1502" s="14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v>25</v>
      </c>
      <c r="P1502" s="6">
        <v>46.73</v>
      </c>
      <c r="Q1502" t="str">
        <v>publishing</v>
      </c>
      <c r="R1502" t="str">
        <v>fiction</v>
      </c>
      <c r="S1502" s="10">
        <v>41365.904594907406</v>
      </c>
      <c r="T1502" s="10"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14">
        <v>52000</v>
      </c>
      <c r="E1503" s="14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v>166</v>
      </c>
      <c r="P1503" s="6">
        <v>97.73</v>
      </c>
      <c r="Q1503" t="str">
        <v>photography</v>
      </c>
      <c r="R1503" t="str">
        <v>photobooks</v>
      </c>
      <c r="S1503" s="10">
        <v>42163.583599537036</v>
      </c>
      <c r="T1503" s="10"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14">
        <v>22000</v>
      </c>
      <c r="E1504" s="1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v>101</v>
      </c>
      <c r="P1504" s="6">
        <v>67.84</v>
      </c>
      <c r="Q1504" t="str">
        <v>photography</v>
      </c>
      <c r="R1504" t="str">
        <v>photobooks</v>
      </c>
      <c r="S1504" s="10">
        <v>42426.542592592596</v>
      </c>
      <c r="T1504" s="10"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14">
        <v>3750</v>
      </c>
      <c r="E1505" s="14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v>108</v>
      </c>
      <c r="P1505" s="6">
        <v>56.98</v>
      </c>
      <c r="Q1505" t="str">
        <v>photography</v>
      </c>
      <c r="R1505" t="str">
        <v>photobooks</v>
      </c>
      <c r="S1505" s="10">
        <v>42606.347233796296</v>
      </c>
      <c r="T1505" s="10"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14">
        <v>6500</v>
      </c>
      <c r="E1506" s="14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v>278</v>
      </c>
      <c r="P1506" s="6">
        <v>67.16</v>
      </c>
      <c r="Q1506" t="str">
        <v>photography</v>
      </c>
      <c r="R1506" t="str">
        <v>photobooks</v>
      </c>
      <c r="S1506" s="10">
        <v>41772.657685185186</v>
      </c>
      <c r="T1506" s="10"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14">
        <v>16000</v>
      </c>
      <c r="E1507" s="14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v>104</v>
      </c>
      <c r="P1507" s="6">
        <v>48.04</v>
      </c>
      <c r="Q1507" t="str">
        <v>photography</v>
      </c>
      <c r="R1507" t="str">
        <v>photobooks</v>
      </c>
      <c r="S1507" s="10">
        <v>42414.44332175926</v>
      </c>
      <c r="T1507" s="10"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14">
        <v>1500</v>
      </c>
      <c r="E1508" s="14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v>111</v>
      </c>
      <c r="P1508" s="6">
        <v>38.86</v>
      </c>
      <c r="Q1508" t="str">
        <v>photography</v>
      </c>
      <c r="R1508" t="str">
        <v>photobooks</v>
      </c>
      <c r="S1508" s="10">
        <v>41814.785925925928</v>
      </c>
      <c r="T1508" s="10"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14">
        <v>1200</v>
      </c>
      <c r="E1509" s="14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v>215</v>
      </c>
      <c r="P1509" s="6">
        <v>78.180000000000007</v>
      </c>
      <c r="Q1509" t="str">
        <v>photography</v>
      </c>
      <c r="R1509" t="str">
        <v>photobooks</v>
      </c>
      <c r="S1509" s="10">
        <v>40254.450335648151</v>
      </c>
      <c r="T1509" s="10"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14">
        <v>18500</v>
      </c>
      <c r="E1510" s="14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v>111</v>
      </c>
      <c r="P1510" s="6">
        <v>97.11</v>
      </c>
      <c r="Q1510" t="str">
        <v>photography</v>
      </c>
      <c r="R1510" t="str">
        <v>photobooks</v>
      </c>
      <c r="S1510" s="10">
        <v>41786.614363425928</v>
      </c>
      <c r="T1510" s="10"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14">
        <v>17500</v>
      </c>
      <c r="E1511" s="14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v>124</v>
      </c>
      <c r="P1511" s="6">
        <v>110.39</v>
      </c>
      <c r="Q1511" t="str">
        <v>photography</v>
      </c>
      <c r="R1511" t="str">
        <v>photobooks</v>
      </c>
      <c r="S1511" s="10">
        <v>42751.533391203702</v>
      </c>
      <c r="T1511" s="10"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14">
        <v>16000</v>
      </c>
      <c r="E1512" s="14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v>101</v>
      </c>
      <c r="P1512" s="6">
        <v>39.92</v>
      </c>
      <c r="Q1512" t="str">
        <v>photography</v>
      </c>
      <c r="R1512" t="str">
        <v>photobooks</v>
      </c>
      <c r="S1512" s="10">
        <v>41809.385162037033</v>
      </c>
      <c r="T1512" s="10"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14">
        <v>14000</v>
      </c>
      <c r="E1513" s="14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v>112</v>
      </c>
      <c r="P1513" s="6">
        <v>75.98</v>
      </c>
      <c r="Q1513" t="str">
        <v>photography</v>
      </c>
      <c r="R1513" t="str">
        <v>photobooks</v>
      </c>
      <c r="S1513" s="10">
        <v>42296.583379629628</v>
      </c>
      <c r="T1513" s="10"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14">
        <v>3500</v>
      </c>
      <c r="E1514" s="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v>559</v>
      </c>
      <c r="P1514" s="6">
        <v>58.38</v>
      </c>
      <c r="Q1514" t="str">
        <v>photography</v>
      </c>
      <c r="R1514" t="str">
        <v>photobooks</v>
      </c>
      <c r="S1514" s="10">
        <v>42741.684479166666</v>
      </c>
      <c r="T1514" s="10"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14">
        <v>8000</v>
      </c>
      <c r="E1515" s="14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v>150</v>
      </c>
      <c r="P1515" s="6">
        <v>55.82</v>
      </c>
      <c r="Q1515" t="str">
        <v>photography</v>
      </c>
      <c r="R1515" t="str">
        <v>photobooks</v>
      </c>
      <c r="S1515" s="10">
        <v>41806.637337962966</v>
      </c>
      <c r="T1515" s="10"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14">
        <v>25000</v>
      </c>
      <c r="E1516" s="14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v>106</v>
      </c>
      <c r="P1516" s="6">
        <v>151.24</v>
      </c>
      <c r="Q1516" t="str">
        <v>photography</v>
      </c>
      <c r="R1516" t="str">
        <v>photobooks</v>
      </c>
      <c r="S1516" s="10">
        <v>42234.597685185188</v>
      </c>
      <c r="T1516" s="10"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14">
        <v>300000</v>
      </c>
      <c r="E1517" s="14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v>157</v>
      </c>
      <c r="P1517" s="6">
        <v>849.67</v>
      </c>
      <c r="Q1517" t="str">
        <v>photography</v>
      </c>
      <c r="R1517" t="str">
        <v>photobooks</v>
      </c>
      <c r="S1517" s="10">
        <v>42415.253437499996</v>
      </c>
      <c r="T1517" s="10"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14">
        <v>17000</v>
      </c>
      <c r="E1518" s="14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v>109</v>
      </c>
      <c r="P1518" s="6">
        <v>159.24</v>
      </c>
      <c r="Q1518" t="str">
        <v>photography</v>
      </c>
      <c r="R1518" t="str">
        <v>photobooks</v>
      </c>
      <c r="S1518" s="10">
        <v>42619.466342592597</v>
      </c>
      <c r="T1518" s="10"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14">
        <v>15000</v>
      </c>
      <c r="E1519" s="14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v>162</v>
      </c>
      <c r="P1519" s="6">
        <v>39.51</v>
      </c>
      <c r="Q1519" t="str">
        <v>photography</v>
      </c>
      <c r="R1519" t="str">
        <v>photobooks</v>
      </c>
      <c r="S1519" s="10">
        <v>41948.56658564815</v>
      </c>
      <c r="T1519" s="10"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14">
        <v>15000</v>
      </c>
      <c r="E1520" s="14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v>205</v>
      </c>
      <c r="P1520" s="6">
        <v>130.53</v>
      </c>
      <c r="Q1520" t="str">
        <v>photography</v>
      </c>
      <c r="R1520" t="str">
        <v>photobooks</v>
      </c>
      <c r="S1520" s="10">
        <v>41760.8200462963</v>
      </c>
      <c r="T1520" s="10"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14">
        <v>9000</v>
      </c>
      <c r="E1521" s="14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v>103</v>
      </c>
      <c r="P1521" s="6">
        <v>64.16</v>
      </c>
      <c r="Q1521" t="str">
        <v>photography</v>
      </c>
      <c r="R1521" t="str">
        <v>photobooks</v>
      </c>
      <c r="S1521" s="10">
        <v>41782.741701388892</v>
      </c>
      <c r="T1521" s="10"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14">
        <v>18000</v>
      </c>
      <c r="E1522" s="14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v>103</v>
      </c>
      <c r="P1522" s="6">
        <v>111.53</v>
      </c>
      <c r="Q1522" t="str">
        <v>photography</v>
      </c>
      <c r="R1522" t="str">
        <v>photobooks</v>
      </c>
      <c r="S1522" s="10">
        <v>41955.857789351852</v>
      </c>
      <c r="T1522" s="10"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14">
        <v>37500</v>
      </c>
      <c r="E1523" s="14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v>107</v>
      </c>
      <c r="P1523" s="6">
        <v>170.45</v>
      </c>
      <c r="Q1523" t="str">
        <v>photography</v>
      </c>
      <c r="R1523" t="str">
        <v>photobooks</v>
      </c>
      <c r="S1523" s="10">
        <v>42493.167719907404</v>
      </c>
      <c r="T1523" s="10"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14">
        <v>43500</v>
      </c>
      <c r="E1524" s="1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v>139</v>
      </c>
      <c r="P1524" s="6">
        <v>133.74</v>
      </c>
      <c r="Q1524" t="str">
        <v>photography</v>
      </c>
      <c r="R1524" t="str">
        <v>photobooks</v>
      </c>
      <c r="S1524" s="10">
        <v>41899.830312500002</v>
      </c>
      <c r="T1524" s="10"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14">
        <v>18500</v>
      </c>
      <c r="E1525" s="14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v>125</v>
      </c>
      <c r="P1525" s="6">
        <v>95.83</v>
      </c>
      <c r="Q1525" t="str">
        <v>photography</v>
      </c>
      <c r="R1525" t="str">
        <v>photobooks</v>
      </c>
      <c r="S1525" s="10">
        <v>41964.751342592594</v>
      </c>
      <c r="T1525" s="10"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14">
        <v>3000</v>
      </c>
      <c r="E1526" s="14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v>207</v>
      </c>
      <c r="P1526" s="6">
        <v>221.79</v>
      </c>
      <c r="Q1526" t="str">
        <v>photography</v>
      </c>
      <c r="R1526" t="str">
        <v>photobooks</v>
      </c>
      <c r="S1526" s="10">
        <v>42756.501041666663</v>
      </c>
      <c r="T1526" s="10"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14">
        <v>2600</v>
      </c>
      <c r="E1527" s="14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v>174</v>
      </c>
      <c r="P1527" s="6">
        <v>32.32</v>
      </c>
      <c r="Q1527" t="str">
        <v>photography</v>
      </c>
      <c r="R1527" t="str">
        <v>photobooks</v>
      </c>
      <c r="S1527" s="10">
        <v>42570.702986111108</v>
      </c>
      <c r="T1527" s="10"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14">
        <v>23000</v>
      </c>
      <c r="E1528" s="14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v>120</v>
      </c>
      <c r="P1528" s="6">
        <v>98.84</v>
      </c>
      <c r="Q1528" t="str">
        <v>photography</v>
      </c>
      <c r="R1528" t="str">
        <v>photobooks</v>
      </c>
      <c r="S1528" s="10">
        <v>42339.276006944448</v>
      </c>
      <c r="T1528" s="10"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14">
        <v>3500</v>
      </c>
      <c r="E1529" s="14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v>110</v>
      </c>
      <c r="P1529" s="6">
        <v>55.22</v>
      </c>
      <c r="Q1529" t="str">
        <v>photography</v>
      </c>
      <c r="R1529" t="str">
        <v>photobooks</v>
      </c>
      <c r="S1529" s="10">
        <v>42780.600532407407</v>
      </c>
      <c r="T1529" s="10"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14">
        <v>3000</v>
      </c>
      <c r="E1530" s="14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v>282</v>
      </c>
      <c r="P1530" s="6">
        <v>52.79</v>
      </c>
      <c r="Q1530" t="str">
        <v>photography</v>
      </c>
      <c r="R1530" t="str">
        <v>photobooks</v>
      </c>
      <c r="S1530" s="10">
        <v>42736.732893518521</v>
      </c>
      <c r="T1530" s="10"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14">
        <v>19000</v>
      </c>
      <c r="E1531" s="14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v>101</v>
      </c>
      <c r="P1531" s="6">
        <v>135.66999999999999</v>
      </c>
      <c r="Q1531" t="str">
        <v>photography</v>
      </c>
      <c r="R1531" t="str">
        <v>photobooks</v>
      </c>
      <c r="S1531" s="10">
        <v>42052.628703703704</v>
      </c>
      <c r="T1531" s="10"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14">
        <v>35000</v>
      </c>
      <c r="E1532" s="14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v>135</v>
      </c>
      <c r="P1532" s="6">
        <v>53.99</v>
      </c>
      <c r="Q1532" t="str">
        <v>photography</v>
      </c>
      <c r="R1532" t="str">
        <v>photobooks</v>
      </c>
      <c r="S1532" s="10">
        <v>42275.767303240747</v>
      </c>
      <c r="T1532" s="10"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14">
        <v>2350</v>
      </c>
      <c r="E1533" s="14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v>176</v>
      </c>
      <c r="P1533" s="6">
        <v>56.64</v>
      </c>
      <c r="Q1533" t="str">
        <v>photography</v>
      </c>
      <c r="R1533" t="str">
        <v>photobooks</v>
      </c>
      <c r="S1533" s="10">
        <v>41941.802384259259</v>
      </c>
      <c r="T1533" s="10"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14">
        <v>5000</v>
      </c>
      <c r="E1534" s="1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v>484</v>
      </c>
      <c r="P1534" s="6">
        <v>82.32</v>
      </c>
      <c r="Q1534" t="str">
        <v>photography</v>
      </c>
      <c r="R1534" t="str">
        <v>photobooks</v>
      </c>
      <c r="S1534" s="10">
        <v>42391.475289351853</v>
      </c>
      <c r="T1534" s="10"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14">
        <v>45000</v>
      </c>
      <c r="E1535" s="14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v>145</v>
      </c>
      <c r="P1535" s="6">
        <v>88.26</v>
      </c>
      <c r="Q1535" t="str">
        <v>photography</v>
      </c>
      <c r="R1535" t="str">
        <v>photobooks</v>
      </c>
      <c r="S1535" s="10">
        <v>42443.00204861111</v>
      </c>
      <c r="T1535" s="10"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14">
        <v>7500</v>
      </c>
      <c r="E1536" s="14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v>418</v>
      </c>
      <c r="P1536" s="6">
        <v>84.91</v>
      </c>
      <c r="Q1536" t="str">
        <v>photography</v>
      </c>
      <c r="R1536" t="str">
        <v>photobooks</v>
      </c>
      <c r="S1536" s="10">
        <v>42221.67432870371</v>
      </c>
      <c r="T1536" s="10"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14">
        <v>4000</v>
      </c>
      <c r="E1537" s="14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v>132</v>
      </c>
      <c r="P1537" s="6">
        <v>48.15</v>
      </c>
      <c r="Q1537" t="str">
        <v>photography</v>
      </c>
      <c r="R1537" t="str">
        <v>photobooks</v>
      </c>
      <c r="S1537" s="10">
        <v>42484.829062500001</v>
      </c>
      <c r="T1537" s="10"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14">
        <v>12000</v>
      </c>
      <c r="E1538" s="14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v>250</v>
      </c>
      <c r="P1538" s="6">
        <v>66.02</v>
      </c>
      <c r="Q1538" t="str">
        <v>photography</v>
      </c>
      <c r="R1538" t="str">
        <v>photobooks</v>
      </c>
      <c r="S1538" s="10">
        <v>42213.802199074074</v>
      </c>
      <c r="T1538" s="10"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14">
        <v>12000</v>
      </c>
      <c r="E1539" s="14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v>180</v>
      </c>
      <c r="P1539" s="6">
        <v>96.38</v>
      </c>
      <c r="Q1539" t="str">
        <v>photography</v>
      </c>
      <c r="R1539" t="str">
        <v>photobooks</v>
      </c>
      <c r="S1539" s="10">
        <v>42552.315127314811</v>
      </c>
      <c r="T1539" s="10"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14">
        <v>7000</v>
      </c>
      <c r="E1540" s="14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v>103</v>
      </c>
      <c r="P1540" s="6">
        <v>156.16999999999999</v>
      </c>
      <c r="Q1540" t="str">
        <v>photography</v>
      </c>
      <c r="R1540" t="str">
        <v>photobooks</v>
      </c>
      <c r="S1540" s="10">
        <v>41981.782060185185</v>
      </c>
      <c r="T1540" s="10"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14">
        <v>20000</v>
      </c>
      <c r="E1541" s="14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v>136</v>
      </c>
      <c r="P1541" s="6">
        <v>95.76</v>
      </c>
      <c r="Q1541" t="str">
        <v>photography</v>
      </c>
      <c r="R1541" t="str">
        <v>photobooks</v>
      </c>
      <c r="S1541" s="10">
        <v>42705.919201388882</v>
      </c>
      <c r="T1541" s="10"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14">
        <v>15000</v>
      </c>
      <c r="E1542" s="14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v>118</v>
      </c>
      <c r="P1542" s="6">
        <v>180.41</v>
      </c>
      <c r="Q1542" t="str">
        <v>photography</v>
      </c>
      <c r="R1542" t="str">
        <v>photobooks</v>
      </c>
      <c r="S1542" s="10">
        <v>41939.00712962963</v>
      </c>
      <c r="T1542" s="10"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14">
        <v>18000</v>
      </c>
      <c r="E1543" s="14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v>0</v>
      </c>
      <c r="P1543" s="6">
        <v>3</v>
      </c>
      <c r="Q1543" t="str">
        <v>photography</v>
      </c>
      <c r="R1543" t="str">
        <v>nature</v>
      </c>
      <c r="S1543" s="10">
        <v>41974.712245370371</v>
      </c>
      <c r="T1543" s="10"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14">
        <v>500</v>
      </c>
      <c r="E1544" s="1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v>4</v>
      </c>
      <c r="P1544" s="6">
        <v>20</v>
      </c>
      <c r="Q1544" t="str">
        <v>photography</v>
      </c>
      <c r="R1544" t="str">
        <v>nature</v>
      </c>
      <c r="S1544" s="10">
        <v>42170.996527777781</v>
      </c>
      <c r="T1544" s="10"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14">
        <v>2250</v>
      </c>
      <c r="E1545" s="14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v>0</v>
      </c>
      <c r="P1545" s="6">
        <v>10</v>
      </c>
      <c r="Q1545" t="str">
        <v>photography</v>
      </c>
      <c r="R1545" t="str">
        <v>nature</v>
      </c>
      <c r="S1545" s="10">
        <v>41935.509652777779</v>
      </c>
      <c r="T1545" s="10"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14">
        <v>1000</v>
      </c>
      <c r="E1546" s="14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v>0</v>
      </c>
      <c r="P1546" s="6">
        <v>0</v>
      </c>
      <c r="Q1546" t="str">
        <v>photography</v>
      </c>
      <c r="R1546" t="str">
        <v>nature</v>
      </c>
      <c r="S1546" s="10">
        <v>42053.051203703704</v>
      </c>
      <c r="T1546" s="10"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14">
        <v>3000</v>
      </c>
      <c r="E1547" s="14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v>0</v>
      </c>
      <c r="P1547" s="6">
        <v>1</v>
      </c>
      <c r="Q1547" t="str">
        <v>photography</v>
      </c>
      <c r="R1547" t="str">
        <v>nature</v>
      </c>
      <c r="S1547" s="10">
        <v>42031.884652777779</v>
      </c>
      <c r="T1547" s="10"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14">
        <v>1000</v>
      </c>
      <c r="E1548" s="14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v>29</v>
      </c>
      <c r="P1548" s="6">
        <v>26.27</v>
      </c>
      <c r="Q1548" t="str">
        <v>photography</v>
      </c>
      <c r="R1548" t="str">
        <v>nature</v>
      </c>
      <c r="S1548" s="10">
        <v>41839.212951388887</v>
      </c>
      <c r="T1548" s="10"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14">
        <v>20</v>
      </c>
      <c r="E1549" s="14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v>0</v>
      </c>
      <c r="P1549" s="6">
        <v>0</v>
      </c>
      <c r="Q1549" t="str">
        <v>photography</v>
      </c>
      <c r="R1549" t="str">
        <v>nature</v>
      </c>
      <c r="S1549" s="10">
        <v>42782.426875000005</v>
      </c>
      <c r="T1549" s="10"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14">
        <v>700</v>
      </c>
      <c r="E1550" s="14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v>9</v>
      </c>
      <c r="P1550" s="6">
        <v>60</v>
      </c>
      <c r="Q1550" t="str">
        <v>photography</v>
      </c>
      <c r="R1550" t="str">
        <v>nature</v>
      </c>
      <c r="S1550" s="10">
        <v>42286.88217592593</v>
      </c>
      <c r="T1550" s="10"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14">
        <v>500</v>
      </c>
      <c r="E1551" s="14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v>34</v>
      </c>
      <c r="P1551" s="6">
        <v>28.33</v>
      </c>
      <c r="Q1551" t="str">
        <v>photography</v>
      </c>
      <c r="R1551" t="str">
        <v>nature</v>
      </c>
      <c r="S1551" s="10">
        <v>42281.136099537034</v>
      </c>
      <c r="T1551" s="10"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14">
        <v>750</v>
      </c>
      <c r="E1552" s="14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v>13</v>
      </c>
      <c r="P1552" s="6">
        <v>14.43</v>
      </c>
      <c r="Q1552" t="str">
        <v>photography</v>
      </c>
      <c r="R1552" t="str">
        <v>nature</v>
      </c>
      <c r="S1552" s="10">
        <v>42472.449467592596</v>
      </c>
      <c r="T1552" s="10"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14">
        <v>3500</v>
      </c>
      <c r="E1553" s="14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v>0</v>
      </c>
      <c r="P1553" s="6">
        <v>0</v>
      </c>
      <c r="Q1553" t="str">
        <v>photography</v>
      </c>
      <c r="R1553" t="str">
        <v>nature</v>
      </c>
      <c r="S1553" s="10">
        <v>42121.824525462958</v>
      </c>
      <c r="T1553" s="10"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14">
        <v>4300</v>
      </c>
      <c r="E1554" s="1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v>49</v>
      </c>
      <c r="P1554" s="6">
        <v>132.19</v>
      </c>
      <c r="Q1554" t="str">
        <v>photography</v>
      </c>
      <c r="R1554" t="str">
        <v>nature</v>
      </c>
      <c r="S1554" s="10">
        <v>41892.688750000001</v>
      </c>
      <c r="T1554" s="10"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14">
        <v>6000</v>
      </c>
      <c r="E1555" s="14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v>0</v>
      </c>
      <c r="P1555" s="6">
        <v>0</v>
      </c>
      <c r="Q1555" t="str">
        <v>photography</v>
      </c>
      <c r="R1555" t="str">
        <v>nature</v>
      </c>
      <c r="S1555" s="10">
        <v>42219.282951388886</v>
      </c>
      <c r="T1555" s="10"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14">
        <v>20000</v>
      </c>
      <c r="E1556" s="14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v>0</v>
      </c>
      <c r="P1556" s="6">
        <v>0</v>
      </c>
      <c r="Q1556" t="str">
        <v>photography</v>
      </c>
      <c r="R1556" t="str">
        <v>nature</v>
      </c>
      <c r="S1556" s="10">
        <v>42188.252199074079</v>
      </c>
      <c r="T1556" s="10"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14">
        <v>750</v>
      </c>
      <c r="E1557" s="14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v>0</v>
      </c>
      <c r="P1557" s="6">
        <v>0</v>
      </c>
      <c r="Q1557" t="str">
        <v>photography</v>
      </c>
      <c r="R1557" t="str">
        <v>nature</v>
      </c>
      <c r="S1557" s="10">
        <v>42241.613796296297</v>
      </c>
      <c r="T1557" s="10"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14">
        <v>1500</v>
      </c>
      <c r="E1558" s="14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v>45</v>
      </c>
      <c r="P1558" s="6">
        <v>56.42</v>
      </c>
      <c r="Q1558" t="str">
        <v>photography</v>
      </c>
      <c r="R1558" t="str">
        <v>nature</v>
      </c>
      <c r="S1558" s="10">
        <v>42525.153055555551</v>
      </c>
      <c r="T1558" s="10"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14">
        <v>2500</v>
      </c>
      <c r="E1559" s="14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v>4</v>
      </c>
      <c r="P1559" s="6">
        <v>100</v>
      </c>
      <c r="Q1559" t="str">
        <v>photography</v>
      </c>
      <c r="R1559" t="str">
        <v>nature</v>
      </c>
      <c r="S1559" s="10">
        <v>41871.65315972222</v>
      </c>
      <c r="T1559" s="10"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14">
        <v>750</v>
      </c>
      <c r="E1560" s="14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v>5</v>
      </c>
      <c r="P1560" s="6">
        <v>11.67</v>
      </c>
      <c r="Q1560" t="str">
        <v>photography</v>
      </c>
      <c r="R1560" t="str">
        <v>nature</v>
      </c>
      <c r="S1560" s="10">
        <v>42185.397673611107</v>
      </c>
      <c r="T1560" s="10"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14">
        <v>15000</v>
      </c>
      <c r="E1561" s="14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v>0</v>
      </c>
      <c r="P1561" s="6">
        <v>50</v>
      </c>
      <c r="Q1561" t="str">
        <v>photography</v>
      </c>
      <c r="R1561" t="str">
        <v>nature</v>
      </c>
      <c r="S1561" s="10">
        <v>42108.05322916666</v>
      </c>
      <c r="T1561" s="10"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14">
        <v>2500</v>
      </c>
      <c r="E1562" s="14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v>4</v>
      </c>
      <c r="P1562" s="6">
        <v>23.5</v>
      </c>
      <c r="Q1562" t="str">
        <v>photography</v>
      </c>
      <c r="R1562" t="str">
        <v>nature</v>
      </c>
      <c r="S1562" s="10">
        <v>41936.020752314813</v>
      </c>
      <c r="T1562" s="10"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14">
        <v>10000</v>
      </c>
      <c r="E1563" s="14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v>1</v>
      </c>
      <c r="P1563" s="6">
        <v>67</v>
      </c>
      <c r="Q1563" t="str">
        <v>publishing</v>
      </c>
      <c r="R1563" t="str">
        <v>art books</v>
      </c>
      <c r="S1563" s="10">
        <v>41555.041701388887</v>
      </c>
      <c r="T1563" s="10"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14">
        <v>4000</v>
      </c>
      <c r="E1564" s="1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v>0</v>
      </c>
      <c r="P1564" s="6">
        <v>0</v>
      </c>
      <c r="Q1564" t="str">
        <v>publishing</v>
      </c>
      <c r="R1564" t="str">
        <v>art books</v>
      </c>
      <c r="S1564" s="10">
        <v>40079.566157407404</v>
      </c>
      <c r="T1564" s="10"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14">
        <v>6000</v>
      </c>
      <c r="E1565" s="14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v>1</v>
      </c>
      <c r="P1565" s="6">
        <v>42.5</v>
      </c>
      <c r="Q1565" t="str">
        <v>publishing</v>
      </c>
      <c r="R1565" t="str">
        <v>art books</v>
      </c>
      <c r="S1565" s="10">
        <v>41652.742488425924</v>
      </c>
      <c r="T1565" s="10"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14">
        <v>10000</v>
      </c>
      <c r="E1566" s="14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v>0</v>
      </c>
      <c r="P1566" s="6">
        <v>10</v>
      </c>
      <c r="Q1566" t="str">
        <v>publishing</v>
      </c>
      <c r="R1566" t="str">
        <v>art books</v>
      </c>
      <c r="S1566" s="10">
        <v>42121.367002314815</v>
      </c>
      <c r="T1566" s="10"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14">
        <v>4000</v>
      </c>
      <c r="E1567" s="14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v>3</v>
      </c>
      <c r="P1567" s="6">
        <v>100</v>
      </c>
      <c r="Q1567" t="str">
        <v>publishing</v>
      </c>
      <c r="R1567" t="str">
        <v>art books</v>
      </c>
      <c r="S1567" s="10">
        <v>40672.729872685188</v>
      </c>
      <c r="T1567" s="10"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14">
        <v>30000</v>
      </c>
      <c r="E1568" s="14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v>21</v>
      </c>
      <c r="P1568" s="6">
        <v>108.05</v>
      </c>
      <c r="Q1568" t="str">
        <v>publishing</v>
      </c>
      <c r="R1568" t="str">
        <v>art books</v>
      </c>
      <c r="S1568" s="10">
        <v>42549.916712962964</v>
      </c>
      <c r="T1568" s="10"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14">
        <v>8500</v>
      </c>
      <c r="E1569" s="14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v>4</v>
      </c>
      <c r="P1569" s="6">
        <v>26.92</v>
      </c>
      <c r="Q1569" t="str">
        <v>publishing</v>
      </c>
      <c r="R1569" t="str">
        <v>art books</v>
      </c>
      <c r="S1569" s="10">
        <v>41671.936863425923</v>
      </c>
      <c r="T1569" s="10"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14">
        <v>25000</v>
      </c>
      <c r="E1570" s="14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v>14</v>
      </c>
      <c r="P1570" s="6">
        <v>155</v>
      </c>
      <c r="Q1570" t="str">
        <v>publishing</v>
      </c>
      <c r="R1570" t="str">
        <v>art books</v>
      </c>
      <c r="S1570" s="10">
        <v>41962.062326388885</v>
      </c>
      <c r="T1570" s="10"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14">
        <v>30000</v>
      </c>
      <c r="E1571" s="14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v>0</v>
      </c>
      <c r="P1571" s="6">
        <v>0</v>
      </c>
      <c r="Q1571" t="str">
        <v>publishing</v>
      </c>
      <c r="R1571" t="str">
        <v>art books</v>
      </c>
      <c r="S1571" s="10">
        <v>41389.679560185185</v>
      </c>
      <c r="T1571" s="10"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14">
        <v>6000</v>
      </c>
      <c r="E1572" s="14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v>41</v>
      </c>
      <c r="P1572" s="6">
        <v>47.77</v>
      </c>
      <c r="Q1572" t="str">
        <v>publishing</v>
      </c>
      <c r="R1572" t="str">
        <v>art books</v>
      </c>
      <c r="S1572" s="10">
        <v>42438.813449074078</v>
      </c>
      <c r="T1572" s="10"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14">
        <v>12100</v>
      </c>
      <c r="E1573" s="14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v>1</v>
      </c>
      <c r="P1573" s="6">
        <v>20</v>
      </c>
      <c r="Q1573" t="str">
        <v>publishing</v>
      </c>
      <c r="R1573" t="str">
        <v>art books</v>
      </c>
      <c r="S1573" s="10">
        <v>42144.769479166673</v>
      </c>
      <c r="T1573" s="10"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14">
        <v>2500</v>
      </c>
      <c r="E1574" s="1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v>5</v>
      </c>
      <c r="P1574" s="6">
        <v>41.67</v>
      </c>
      <c r="Q1574" t="str">
        <v>publishing</v>
      </c>
      <c r="R1574" t="str">
        <v>art books</v>
      </c>
      <c r="S1574" s="10">
        <v>42404.033090277779</v>
      </c>
      <c r="T1574" s="10"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14">
        <v>9000</v>
      </c>
      <c r="E1575" s="14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v>2</v>
      </c>
      <c r="P1575" s="6">
        <v>74.33</v>
      </c>
      <c r="Q1575" t="str">
        <v>publishing</v>
      </c>
      <c r="R1575" t="str">
        <v>art books</v>
      </c>
      <c r="S1575" s="10">
        <v>42786.000023148154</v>
      </c>
      <c r="T1575" s="10"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14">
        <v>10000</v>
      </c>
      <c r="E1576" s="14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v>5</v>
      </c>
      <c r="P1576" s="6">
        <v>84.33</v>
      </c>
      <c r="Q1576" t="str">
        <v>publishing</v>
      </c>
      <c r="R1576" t="str">
        <v>art books</v>
      </c>
      <c r="S1576" s="10">
        <v>42017.927418981482</v>
      </c>
      <c r="T1576" s="10"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14">
        <v>10000</v>
      </c>
      <c r="E1577" s="14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v>23</v>
      </c>
      <c r="P1577" s="6">
        <v>65.459999999999994</v>
      </c>
      <c r="Q1577" t="str">
        <v>publishing</v>
      </c>
      <c r="R1577" t="str">
        <v>art books</v>
      </c>
      <c r="S1577" s="10">
        <v>41799.524259259262</v>
      </c>
      <c r="T1577" s="10"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14">
        <v>5000</v>
      </c>
      <c r="E1578" s="14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v>13</v>
      </c>
      <c r="P1578" s="6">
        <v>65</v>
      </c>
      <c r="Q1578" t="str">
        <v>publishing</v>
      </c>
      <c r="R1578" t="str">
        <v>art books</v>
      </c>
      <c r="S1578" s="10">
        <v>42140.879259259258</v>
      </c>
      <c r="T1578" s="10"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14">
        <v>10000</v>
      </c>
      <c r="E1579" s="14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v>1</v>
      </c>
      <c r="P1579" s="6">
        <v>27.5</v>
      </c>
      <c r="Q1579" t="str">
        <v>publishing</v>
      </c>
      <c r="R1579" t="str">
        <v>art books</v>
      </c>
      <c r="S1579" s="10">
        <v>41054.847777777781</v>
      </c>
      <c r="T1579" s="10"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14">
        <v>1897</v>
      </c>
      <c r="E1580" s="14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v>11</v>
      </c>
      <c r="P1580" s="6">
        <v>51.25</v>
      </c>
      <c r="Q1580" t="str">
        <v>publishing</v>
      </c>
      <c r="R1580" t="str">
        <v>art books</v>
      </c>
      <c r="S1580" s="10">
        <v>40399.065868055557</v>
      </c>
      <c r="T1580" s="10"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14">
        <v>3333</v>
      </c>
      <c r="E1581" s="14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v>1</v>
      </c>
      <c r="P1581" s="6">
        <v>14</v>
      </c>
      <c r="Q1581" t="str">
        <v>publishing</v>
      </c>
      <c r="R1581" t="str">
        <v>art books</v>
      </c>
      <c r="S1581" s="10">
        <v>41481.996423611112</v>
      </c>
      <c r="T1581" s="10"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14">
        <v>1750</v>
      </c>
      <c r="E1582" s="14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v>0</v>
      </c>
      <c r="P1582" s="6">
        <v>0</v>
      </c>
      <c r="Q1582" t="str">
        <v>publishing</v>
      </c>
      <c r="R1582" t="str">
        <v>art books</v>
      </c>
      <c r="S1582" s="10">
        <v>40990.050069444449</v>
      </c>
      <c r="T1582" s="10"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14">
        <v>1000</v>
      </c>
      <c r="E1583" s="14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v>1</v>
      </c>
      <c r="P1583" s="6">
        <v>5</v>
      </c>
      <c r="Q1583" t="str">
        <v>photography</v>
      </c>
      <c r="R1583" t="str">
        <v>places</v>
      </c>
      <c r="S1583" s="10">
        <v>42325.448958333334</v>
      </c>
      <c r="T1583" s="10"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14">
        <v>1000</v>
      </c>
      <c r="E1584" s="1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v>9</v>
      </c>
      <c r="P1584" s="6">
        <v>31</v>
      </c>
      <c r="Q1584" t="str">
        <v>photography</v>
      </c>
      <c r="R1584" t="str">
        <v>places</v>
      </c>
      <c r="S1584" s="10">
        <v>42246.789965277778</v>
      </c>
      <c r="T1584" s="10"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14">
        <v>20000</v>
      </c>
      <c r="E1585" s="14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v>0</v>
      </c>
      <c r="P1585" s="6">
        <v>15</v>
      </c>
      <c r="Q1585" t="str">
        <v>photography</v>
      </c>
      <c r="R1585" t="str">
        <v>places</v>
      </c>
      <c r="S1585" s="10">
        <v>41877.904988425929</v>
      </c>
      <c r="T1585" s="10"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14">
        <v>1200</v>
      </c>
      <c r="E1586" s="14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v>0</v>
      </c>
      <c r="P1586" s="6">
        <v>0</v>
      </c>
      <c r="Q1586" t="str">
        <v>photography</v>
      </c>
      <c r="R1586" t="str">
        <v>places</v>
      </c>
      <c r="S1586" s="10">
        <v>41779.649317129632</v>
      </c>
      <c r="T1586" s="10"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14">
        <v>2000</v>
      </c>
      <c r="E1587" s="14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v>79</v>
      </c>
      <c r="P1587" s="6">
        <v>131.66999999999999</v>
      </c>
      <c r="Q1587" t="str">
        <v>photography</v>
      </c>
      <c r="R1587" t="str">
        <v>places</v>
      </c>
      <c r="S1587" s="10">
        <v>42707.895462962959</v>
      </c>
      <c r="T1587" s="10"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14">
        <v>1500</v>
      </c>
      <c r="E1588" s="14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v>0</v>
      </c>
      <c r="P1588" s="6">
        <v>0</v>
      </c>
      <c r="Q1588" t="str">
        <v>photography</v>
      </c>
      <c r="R1588" t="str">
        <v>places</v>
      </c>
      <c r="S1588" s="10">
        <v>42069.104421296302</v>
      </c>
      <c r="T1588" s="10"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14">
        <v>7500</v>
      </c>
      <c r="E1589" s="14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v>0</v>
      </c>
      <c r="P1589" s="6">
        <v>1</v>
      </c>
      <c r="Q1589" t="str">
        <v>photography</v>
      </c>
      <c r="R1589" t="str">
        <v>places</v>
      </c>
      <c r="S1589" s="10">
        <v>41956.950983796298</v>
      </c>
      <c r="T1589" s="10"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14">
        <v>516</v>
      </c>
      <c r="E1590" s="14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v>0</v>
      </c>
      <c r="P1590" s="6">
        <v>0</v>
      </c>
      <c r="Q1590" t="str">
        <v>photography</v>
      </c>
      <c r="R1590" t="str">
        <v>places</v>
      </c>
      <c r="S1590" s="10">
        <v>42005.24998842593</v>
      </c>
      <c r="T1590" s="10"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14">
        <v>1200</v>
      </c>
      <c r="E1591" s="14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v>0</v>
      </c>
      <c r="P1591" s="6">
        <v>0</v>
      </c>
      <c r="Q1591" t="str">
        <v>photography</v>
      </c>
      <c r="R1591" t="str">
        <v>places</v>
      </c>
      <c r="S1591" s="10">
        <v>42256.984791666662</v>
      </c>
      <c r="T1591" s="10"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14">
        <v>60000</v>
      </c>
      <c r="E1592" s="14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v>2</v>
      </c>
      <c r="P1592" s="6">
        <v>510</v>
      </c>
      <c r="Q1592" t="str">
        <v>photography</v>
      </c>
      <c r="R1592" t="str">
        <v>places</v>
      </c>
      <c r="S1592" s="10">
        <v>42240.857222222221</v>
      </c>
      <c r="T1592" s="10"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14">
        <v>14000</v>
      </c>
      <c r="E1593" s="14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v>29</v>
      </c>
      <c r="P1593" s="6">
        <v>44.48</v>
      </c>
      <c r="Q1593" t="str">
        <v>photography</v>
      </c>
      <c r="R1593" t="str">
        <v>places</v>
      </c>
      <c r="S1593" s="10">
        <v>42433.726168981477</v>
      </c>
      <c r="T1593" s="10"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14">
        <v>25</v>
      </c>
      <c r="E1594" s="1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v>0</v>
      </c>
      <c r="P1594" s="6">
        <v>0</v>
      </c>
      <c r="Q1594" t="str">
        <v>photography</v>
      </c>
      <c r="R1594" t="str">
        <v>places</v>
      </c>
      <c r="S1594" s="10">
        <v>42046.072743055556</v>
      </c>
      <c r="T1594" s="10"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14">
        <v>22000</v>
      </c>
      <c r="E1595" s="14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v>0</v>
      </c>
      <c r="P1595" s="6">
        <v>1</v>
      </c>
      <c r="Q1595" t="str">
        <v>photography</v>
      </c>
      <c r="R1595" t="str">
        <v>places</v>
      </c>
      <c r="S1595" s="10">
        <v>42033.845543981486</v>
      </c>
      <c r="T1595" s="10"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14">
        <v>1000</v>
      </c>
      <c r="E1596" s="14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v>21</v>
      </c>
      <c r="P1596" s="6">
        <v>20.5</v>
      </c>
      <c r="Q1596" t="str">
        <v>photography</v>
      </c>
      <c r="R1596" t="str">
        <v>places</v>
      </c>
      <c r="S1596" s="10">
        <v>42445.712754629625</v>
      </c>
      <c r="T1596" s="10"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14">
        <v>100000</v>
      </c>
      <c r="E1597" s="14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v>0</v>
      </c>
      <c r="P1597" s="6">
        <v>40</v>
      </c>
      <c r="Q1597" t="str">
        <v>photography</v>
      </c>
      <c r="R1597" t="str">
        <v>places</v>
      </c>
      <c r="S1597" s="10">
        <v>41780.050092592595</v>
      </c>
      <c r="T1597" s="10"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14">
        <v>3250</v>
      </c>
      <c r="E1598" s="14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v>2</v>
      </c>
      <c r="P1598" s="6">
        <v>25</v>
      </c>
      <c r="Q1598" t="str">
        <v>photography</v>
      </c>
      <c r="R1598" t="str">
        <v>places</v>
      </c>
      <c r="S1598" s="10">
        <v>41941.430196759262</v>
      </c>
      <c r="T1598" s="10"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14">
        <v>15000</v>
      </c>
      <c r="E1599" s="14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v>0</v>
      </c>
      <c r="P1599" s="6">
        <v>0</v>
      </c>
      <c r="Q1599" t="str">
        <v>photography</v>
      </c>
      <c r="R1599" t="str">
        <v>places</v>
      </c>
      <c r="S1599" s="10">
        <v>42603.354131944448</v>
      </c>
      <c r="T1599" s="10"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14">
        <v>800</v>
      </c>
      <c r="E1600" s="14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v>0</v>
      </c>
      <c r="P1600" s="6">
        <v>1</v>
      </c>
      <c r="Q1600" t="str">
        <v>photography</v>
      </c>
      <c r="R1600" t="str">
        <v>places</v>
      </c>
      <c r="S1600" s="10">
        <v>42151.667337962965</v>
      </c>
      <c r="T1600" s="10"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14">
        <v>500</v>
      </c>
      <c r="E1601" s="14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v>0</v>
      </c>
      <c r="P1601" s="6">
        <v>0</v>
      </c>
      <c r="Q1601" t="str">
        <v>photography</v>
      </c>
      <c r="R1601" t="str">
        <v>places</v>
      </c>
      <c r="S1601" s="10">
        <v>42438.53907407407</v>
      </c>
      <c r="T1601" s="10"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14">
        <v>5000</v>
      </c>
      <c r="E1602" s="14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v>7</v>
      </c>
      <c r="P1602" s="6">
        <v>40.78</v>
      </c>
      <c r="Q1602" t="str">
        <v>photography</v>
      </c>
      <c r="R1602" t="str">
        <v>places</v>
      </c>
      <c r="S1602" s="10">
        <v>41791.057314814818</v>
      </c>
      <c r="T1602" s="10"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14">
        <v>2500</v>
      </c>
      <c r="E1603" s="14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v>108</v>
      </c>
      <c r="P1603" s="6">
        <v>48.33</v>
      </c>
      <c r="Q1603" t="str">
        <v>music</v>
      </c>
      <c r="R1603" t="str">
        <v>rock</v>
      </c>
      <c r="S1603" s="10">
        <v>40638.092974537038</v>
      </c>
      <c r="T1603" s="10"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14">
        <v>1500</v>
      </c>
      <c r="E1604" s="1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v>100</v>
      </c>
      <c r="P1604" s="6">
        <v>46.95</v>
      </c>
      <c r="Q1604" t="str">
        <v>music</v>
      </c>
      <c r="R1604" t="str">
        <v>rock</v>
      </c>
      <c r="S1604" s="10">
        <v>40788.297650462962</v>
      </c>
      <c r="T1604" s="10"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14">
        <v>2000</v>
      </c>
      <c r="E1605" s="14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v>100</v>
      </c>
      <c r="P1605" s="6">
        <v>66.69</v>
      </c>
      <c r="Q1605" t="str">
        <v>music</v>
      </c>
      <c r="R1605" t="str">
        <v>rock</v>
      </c>
      <c r="S1605" s="10">
        <v>40876.169664351852</v>
      </c>
      <c r="T1605" s="10"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14">
        <v>2800</v>
      </c>
      <c r="E1606" s="14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v>122</v>
      </c>
      <c r="P1606" s="6">
        <v>48.84</v>
      </c>
      <c r="Q1606" t="str">
        <v>music</v>
      </c>
      <c r="R1606" t="str">
        <v>rock</v>
      </c>
      <c r="S1606" s="10">
        <v>40945.845312500001</v>
      </c>
      <c r="T1606" s="10"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14">
        <v>6000</v>
      </c>
      <c r="E1607" s="14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v>101</v>
      </c>
      <c r="P1607" s="6">
        <v>137.31</v>
      </c>
      <c r="Q1607" t="str">
        <v>music</v>
      </c>
      <c r="R1607" t="str">
        <v>rock</v>
      </c>
      <c r="S1607" s="10">
        <v>40747.012881944444</v>
      </c>
      <c r="T1607" s="10"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14">
        <v>8000</v>
      </c>
      <c r="E1608" s="14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v>101</v>
      </c>
      <c r="P1608" s="6">
        <v>87.83</v>
      </c>
      <c r="Q1608" t="str">
        <v>music</v>
      </c>
      <c r="R1608" t="str">
        <v>rock</v>
      </c>
      <c r="S1608" s="10">
        <v>40536.111550925925</v>
      </c>
      <c r="T1608" s="10"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14">
        <v>10000</v>
      </c>
      <c r="E1609" s="14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v>145</v>
      </c>
      <c r="P1609" s="6">
        <v>70.790000000000006</v>
      </c>
      <c r="Q1609" t="str">
        <v>music</v>
      </c>
      <c r="R1609" t="str">
        <v>rock</v>
      </c>
      <c r="S1609" s="10">
        <v>41053.80846064815</v>
      </c>
      <c r="T1609" s="10"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14">
        <v>1200</v>
      </c>
      <c r="E1610" s="14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v>101</v>
      </c>
      <c r="P1610" s="6">
        <v>52.83</v>
      </c>
      <c r="Q1610" t="str">
        <v>music</v>
      </c>
      <c r="R1610" t="str">
        <v>rock</v>
      </c>
      <c r="S1610" s="10">
        <v>41607.83085648148</v>
      </c>
      <c r="T1610" s="10"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14">
        <v>1500</v>
      </c>
      <c r="E1611" s="14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v>118</v>
      </c>
      <c r="P1611" s="6">
        <v>443.75</v>
      </c>
      <c r="Q1611" t="str">
        <v>music</v>
      </c>
      <c r="R1611" t="str">
        <v>rock</v>
      </c>
      <c r="S1611" s="10">
        <v>40796.001261574071</v>
      </c>
      <c r="T1611" s="10"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14">
        <v>2000</v>
      </c>
      <c r="E1612" s="14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v>272</v>
      </c>
      <c r="P1612" s="6">
        <v>48.54</v>
      </c>
      <c r="Q1612" t="str">
        <v>music</v>
      </c>
      <c r="R1612" t="str">
        <v>rock</v>
      </c>
      <c r="S1612" s="10">
        <v>41228.924884259257</v>
      </c>
      <c r="T1612" s="10"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14">
        <v>800</v>
      </c>
      <c r="E1613" s="14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v>125</v>
      </c>
      <c r="P1613" s="6">
        <v>37.07</v>
      </c>
      <c r="Q1613" t="str">
        <v>music</v>
      </c>
      <c r="R1613" t="str">
        <v>rock</v>
      </c>
      <c r="S1613" s="10">
        <v>41409.00037037037</v>
      </c>
      <c r="T1613" s="10"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14">
        <v>500</v>
      </c>
      <c r="E1614" s="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v>110</v>
      </c>
      <c r="P1614" s="6">
        <v>50</v>
      </c>
      <c r="Q1614" t="str">
        <v>music</v>
      </c>
      <c r="R1614" t="str">
        <v>rock</v>
      </c>
      <c r="S1614" s="10">
        <v>41246.874814814815</v>
      </c>
      <c r="T1614" s="10"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14">
        <v>1000</v>
      </c>
      <c r="E1615" s="14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v>102</v>
      </c>
      <c r="P1615" s="6">
        <v>39.04</v>
      </c>
      <c r="Q1615" t="str">
        <v>music</v>
      </c>
      <c r="R1615" t="str">
        <v>rock</v>
      </c>
      <c r="S1615" s="10">
        <v>41082.069467592592</v>
      </c>
      <c r="T1615" s="10"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14">
        <v>5000</v>
      </c>
      <c r="E1616" s="14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v>103</v>
      </c>
      <c r="P1616" s="6">
        <v>66.69</v>
      </c>
      <c r="Q1616" t="str">
        <v>music</v>
      </c>
      <c r="R1616" t="str">
        <v>rock</v>
      </c>
      <c r="S1616" s="10">
        <v>41794.981122685182</v>
      </c>
      <c r="T1616" s="10"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14">
        <v>8000</v>
      </c>
      <c r="E1617" s="14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v>114</v>
      </c>
      <c r="P1617" s="6">
        <v>67.13</v>
      </c>
      <c r="Q1617" t="str">
        <v>music</v>
      </c>
      <c r="R1617" t="str">
        <v>rock</v>
      </c>
      <c r="S1617" s="10">
        <v>40845.050879629627</v>
      </c>
      <c r="T1617" s="10"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14">
        <v>10000</v>
      </c>
      <c r="E1618" s="14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v>104</v>
      </c>
      <c r="P1618" s="6">
        <v>66.37</v>
      </c>
      <c r="Q1618" t="str">
        <v>music</v>
      </c>
      <c r="R1618" t="str">
        <v>rock</v>
      </c>
      <c r="S1618" s="10">
        <v>41194.715520833335</v>
      </c>
      <c r="T1618" s="10"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14">
        <v>7000</v>
      </c>
      <c r="E1619" s="14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v>146</v>
      </c>
      <c r="P1619" s="6">
        <v>64.62</v>
      </c>
      <c r="Q1619" t="str">
        <v>music</v>
      </c>
      <c r="R1619" t="str">
        <v>rock</v>
      </c>
      <c r="S1619" s="10">
        <v>41546.664212962962</v>
      </c>
      <c r="T1619" s="10"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14">
        <v>1500</v>
      </c>
      <c r="E1620" s="14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v>105</v>
      </c>
      <c r="P1620" s="6">
        <v>58.37</v>
      </c>
      <c r="Q1620" t="str">
        <v>music</v>
      </c>
      <c r="R1620" t="str">
        <v>rock</v>
      </c>
      <c r="S1620" s="10">
        <v>41301.654340277775</v>
      </c>
      <c r="T1620" s="10"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14">
        <v>1500</v>
      </c>
      <c r="E1621" s="14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v>133</v>
      </c>
      <c r="P1621" s="6">
        <v>86.96</v>
      </c>
      <c r="Q1621" t="str">
        <v>music</v>
      </c>
      <c r="R1621" t="str">
        <v>rock</v>
      </c>
      <c r="S1621" s="10">
        <v>41876.18618055556</v>
      </c>
      <c r="T1621" s="10"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14">
        <v>1000</v>
      </c>
      <c r="E1622" s="14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v>113</v>
      </c>
      <c r="P1622" s="6">
        <v>66.47</v>
      </c>
      <c r="Q1622" t="str">
        <v>music</v>
      </c>
      <c r="R1622" t="str">
        <v>rock</v>
      </c>
      <c r="S1622" s="10">
        <v>41321.339583333334</v>
      </c>
      <c r="T1622" s="10"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14">
        <v>5000</v>
      </c>
      <c r="E1623" s="14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v>121</v>
      </c>
      <c r="P1623" s="6">
        <v>163.78</v>
      </c>
      <c r="Q1623" t="str">
        <v>music</v>
      </c>
      <c r="R1623" t="str">
        <v>rock</v>
      </c>
      <c r="S1623" s="10">
        <v>41003.60665509259</v>
      </c>
      <c r="T1623" s="10"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14">
        <v>6900</v>
      </c>
      <c r="E1624" s="1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v>102</v>
      </c>
      <c r="P1624" s="6">
        <v>107.98</v>
      </c>
      <c r="Q1624" t="str">
        <v>music</v>
      </c>
      <c r="R1624" t="str">
        <v>rock</v>
      </c>
      <c r="S1624" s="10">
        <v>41950.29483796296</v>
      </c>
      <c r="T1624" s="10"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14">
        <v>750</v>
      </c>
      <c r="E1625" s="14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v>101</v>
      </c>
      <c r="P1625" s="6">
        <v>42.11</v>
      </c>
      <c r="Q1625" t="str">
        <v>music</v>
      </c>
      <c r="R1625" t="str">
        <v>rock</v>
      </c>
      <c r="S1625" s="10">
        <v>41453.688530092593</v>
      </c>
      <c r="T1625" s="10"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14">
        <v>1000</v>
      </c>
      <c r="E1626" s="14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v>118</v>
      </c>
      <c r="P1626" s="6">
        <v>47.2</v>
      </c>
      <c r="Q1626" t="str">
        <v>music</v>
      </c>
      <c r="R1626" t="str">
        <v>rock</v>
      </c>
      <c r="S1626" s="10">
        <v>41243.367303240739</v>
      </c>
      <c r="T1626" s="10"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14">
        <v>7500</v>
      </c>
      <c r="E1627" s="14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v>155</v>
      </c>
      <c r="P1627" s="6">
        <v>112.02</v>
      </c>
      <c r="Q1627" t="str">
        <v>music</v>
      </c>
      <c r="R1627" t="str">
        <v>rock</v>
      </c>
      <c r="S1627" s="10">
        <v>41135.699687500004</v>
      </c>
      <c r="T1627" s="10"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14">
        <v>8000</v>
      </c>
      <c r="E1628" s="14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v>101</v>
      </c>
      <c r="P1628" s="6">
        <v>74.95</v>
      </c>
      <c r="Q1628" t="str">
        <v>music</v>
      </c>
      <c r="R1628" t="str">
        <v>rock</v>
      </c>
      <c r="S1628" s="10">
        <v>41579.847997685189</v>
      </c>
      <c r="T1628" s="10"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14">
        <v>2000</v>
      </c>
      <c r="E1629" s="14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v>117</v>
      </c>
      <c r="P1629" s="6">
        <v>61.58</v>
      </c>
      <c r="Q1629" t="str">
        <v>music</v>
      </c>
      <c r="R1629" t="str">
        <v>rock</v>
      </c>
      <c r="S1629" s="10">
        <v>41205.707048611112</v>
      </c>
      <c r="T1629" s="10"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14">
        <v>4000</v>
      </c>
      <c r="E1630" s="14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v>101</v>
      </c>
      <c r="P1630" s="6">
        <v>45.88</v>
      </c>
      <c r="Q1630" t="str">
        <v>music</v>
      </c>
      <c r="R1630" t="str">
        <v>rock</v>
      </c>
      <c r="S1630" s="10">
        <v>41774.737060185187</v>
      </c>
      <c r="T1630" s="10"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14">
        <v>6000</v>
      </c>
      <c r="E1631" s="14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v>104</v>
      </c>
      <c r="P1631" s="6">
        <v>75.849999999999994</v>
      </c>
      <c r="Q1631" t="str">
        <v>music</v>
      </c>
      <c r="R1631" t="str">
        <v>rock</v>
      </c>
      <c r="S1631" s="10">
        <v>41645.867280092592</v>
      </c>
      <c r="T1631" s="10"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14">
        <v>4000</v>
      </c>
      <c r="E1632" s="14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v>265</v>
      </c>
      <c r="P1632" s="6">
        <v>84.21</v>
      </c>
      <c r="Q1632" t="str">
        <v>music</v>
      </c>
      <c r="R1632" t="str">
        <v>rock</v>
      </c>
      <c r="S1632" s="10">
        <v>40939.837673611109</v>
      </c>
      <c r="T1632" s="10"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14">
        <v>10000</v>
      </c>
      <c r="E1633" s="14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v>156</v>
      </c>
      <c r="P1633" s="6">
        <v>117.23</v>
      </c>
      <c r="Q1633" t="str">
        <v>music</v>
      </c>
      <c r="R1633" t="str">
        <v>rock</v>
      </c>
      <c r="S1633" s="10">
        <v>41164.859502314815</v>
      </c>
      <c r="T1633" s="10"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14">
        <v>4000</v>
      </c>
      <c r="E1634" s="1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v>102</v>
      </c>
      <c r="P1634" s="6">
        <v>86.49</v>
      </c>
      <c r="Q1634" t="str">
        <v>music</v>
      </c>
      <c r="R1634" t="str">
        <v>rock</v>
      </c>
      <c r="S1634" s="10">
        <v>40750.340902777774</v>
      </c>
      <c r="T1634" s="10"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14">
        <v>10000</v>
      </c>
      <c r="E1635" s="14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v>100</v>
      </c>
      <c r="P1635" s="6">
        <v>172.41</v>
      </c>
      <c r="Q1635" t="str">
        <v>music</v>
      </c>
      <c r="R1635" t="str">
        <v>rock</v>
      </c>
      <c r="S1635" s="10">
        <v>40896.883750000001</v>
      </c>
      <c r="T1635" s="10"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14">
        <v>2000</v>
      </c>
      <c r="E1636" s="14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v>101</v>
      </c>
      <c r="P1636" s="6">
        <v>62.81</v>
      </c>
      <c r="Q1636" t="str">
        <v>music</v>
      </c>
      <c r="R1636" t="str">
        <v>rock</v>
      </c>
      <c r="S1636" s="10">
        <v>40658.189826388887</v>
      </c>
      <c r="T1636" s="10"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14">
        <v>2000</v>
      </c>
      <c r="E1637" s="14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v>125</v>
      </c>
      <c r="P1637" s="6">
        <v>67.73</v>
      </c>
      <c r="Q1637" t="str">
        <v>music</v>
      </c>
      <c r="R1637" t="str">
        <v>rock</v>
      </c>
      <c r="S1637" s="10">
        <v>42502.868761574078</v>
      </c>
      <c r="T1637" s="10"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14">
        <v>4500</v>
      </c>
      <c r="E1638" s="14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v>104</v>
      </c>
      <c r="P1638" s="6">
        <v>53.56</v>
      </c>
      <c r="Q1638" t="str">
        <v>music</v>
      </c>
      <c r="R1638" t="str">
        <v>rock</v>
      </c>
      <c r="S1638" s="10">
        <v>40663.08666666667</v>
      </c>
      <c r="T1638" s="10"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14">
        <v>500</v>
      </c>
      <c r="E1639" s="14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v>104</v>
      </c>
      <c r="P1639" s="6">
        <v>34.6</v>
      </c>
      <c r="Q1639" t="str">
        <v>music</v>
      </c>
      <c r="R1639" t="str">
        <v>rock</v>
      </c>
      <c r="S1639" s="10">
        <v>40122.751620370371</v>
      </c>
      <c r="T1639" s="10"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14">
        <v>1000</v>
      </c>
      <c r="E1640" s="14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v>105</v>
      </c>
      <c r="P1640" s="6">
        <v>38.89</v>
      </c>
      <c r="Q1640" t="str">
        <v>music</v>
      </c>
      <c r="R1640" t="str">
        <v>rock</v>
      </c>
      <c r="S1640" s="10">
        <v>41288.68712962963</v>
      </c>
      <c r="T1640" s="10"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14">
        <v>1800</v>
      </c>
      <c r="E1641" s="14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v>100</v>
      </c>
      <c r="P1641" s="6">
        <v>94.74</v>
      </c>
      <c r="Q1641" t="str">
        <v>music</v>
      </c>
      <c r="R1641" t="str">
        <v>rock</v>
      </c>
      <c r="S1641" s="10">
        <v>40941.652372685188</v>
      </c>
      <c r="T1641" s="10"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14">
        <v>400</v>
      </c>
      <c r="E1642" s="14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v>170</v>
      </c>
      <c r="P1642" s="6">
        <v>39.97</v>
      </c>
      <c r="Q1642" t="str">
        <v>music</v>
      </c>
      <c r="R1642" t="str">
        <v>rock</v>
      </c>
      <c r="S1642" s="10">
        <v>40379.23096064815</v>
      </c>
      <c r="T1642" s="10"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14">
        <v>2500</v>
      </c>
      <c r="E1643" s="14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v>101</v>
      </c>
      <c r="P1643" s="6">
        <v>97.5</v>
      </c>
      <c r="Q1643" t="str">
        <v>music</v>
      </c>
      <c r="R1643" t="str">
        <v>pop</v>
      </c>
      <c r="S1643" s="10">
        <v>41962.596574074079</v>
      </c>
      <c r="T1643" s="10"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14">
        <v>1200</v>
      </c>
      <c r="E1644" s="1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v>100</v>
      </c>
      <c r="P1644" s="6">
        <v>42.86</v>
      </c>
      <c r="Q1644" t="str">
        <v>music</v>
      </c>
      <c r="R1644" t="str">
        <v>pop</v>
      </c>
      <c r="S1644" s="10">
        <v>40688.024618055555</v>
      </c>
      <c r="T1644" s="10"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14">
        <v>5000</v>
      </c>
      <c r="E1645" s="14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v>125</v>
      </c>
      <c r="P1645" s="6">
        <v>168.51</v>
      </c>
      <c r="Q1645" t="str">
        <v>music</v>
      </c>
      <c r="R1645" t="str">
        <v>pop</v>
      </c>
      <c r="S1645" s="10">
        <v>41146.824212962965</v>
      </c>
      <c r="T1645" s="10"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14">
        <v>10000</v>
      </c>
      <c r="E1646" s="14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v>110</v>
      </c>
      <c r="P1646" s="6">
        <v>85.55</v>
      </c>
      <c r="Q1646" t="str">
        <v>music</v>
      </c>
      <c r="R1646" t="str">
        <v>pop</v>
      </c>
      <c r="S1646" s="10">
        <v>41175.05972222222</v>
      </c>
      <c r="T1646" s="10"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14">
        <v>5000</v>
      </c>
      <c r="E1647" s="14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v>111</v>
      </c>
      <c r="P1647" s="6">
        <v>554</v>
      </c>
      <c r="Q1647" t="str">
        <v>music</v>
      </c>
      <c r="R1647" t="str">
        <v>pop</v>
      </c>
      <c r="S1647" s="10">
        <v>41521.617361111108</v>
      </c>
      <c r="T1647" s="10"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14">
        <v>2000</v>
      </c>
      <c r="E1648" s="14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v>110</v>
      </c>
      <c r="P1648" s="6">
        <v>26.55</v>
      </c>
      <c r="Q1648" t="str">
        <v>music</v>
      </c>
      <c r="R1648" t="str">
        <v>pop</v>
      </c>
      <c r="S1648" s="10">
        <v>41833.450266203705</v>
      </c>
      <c r="T1648" s="10"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14">
        <v>5000</v>
      </c>
      <c r="E1649" s="14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v>105</v>
      </c>
      <c r="P1649" s="6">
        <v>113.83</v>
      </c>
      <c r="Q1649" t="str">
        <v>music</v>
      </c>
      <c r="R1649" t="str">
        <v>pop</v>
      </c>
      <c r="S1649" s="10">
        <v>41039.409456018519</v>
      </c>
      <c r="T1649" s="10"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14">
        <v>2300</v>
      </c>
      <c r="E1650" s="14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v>125</v>
      </c>
      <c r="P1650" s="6">
        <v>32.01</v>
      </c>
      <c r="Q1650" t="str">
        <v>music</v>
      </c>
      <c r="R1650" t="str">
        <v>pop</v>
      </c>
      <c r="S1650" s="10">
        <v>40592.704652777778</v>
      </c>
      <c r="T1650" s="10"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14">
        <v>3800</v>
      </c>
      <c r="E1651" s="14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v>101</v>
      </c>
      <c r="P1651" s="6">
        <v>47.19</v>
      </c>
      <c r="Q1651" t="str">
        <v>music</v>
      </c>
      <c r="R1651" t="str">
        <v>pop</v>
      </c>
      <c r="S1651" s="10">
        <v>41737.684664351851</v>
      </c>
      <c r="T1651" s="10"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14">
        <v>2000</v>
      </c>
      <c r="E1652" s="14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v>142</v>
      </c>
      <c r="P1652" s="6">
        <v>88.47</v>
      </c>
      <c r="Q1652" t="str">
        <v>music</v>
      </c>
      <c r="R1652" t="str">
        <v>pop</v>
      </c>
      <c r="S1652" s="10">
        <v>41526.435613425929</v>
      </c>
      <c r="T1652" s="10"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14">
        <v>2000</v>
      </c>
      <c r="E1653" s="14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v>101</v>
      </c>
      <c r="P1653" s="6">
        <v>100.75</v>
      </c>
      <c r="Q1653" t="str">
        <v>music</v>
      </c>
      <c r="R1653" t="str">
        <v>pop</v>
      </c>
      <c r="S1653" s="10">
        <v>40625.900694444441</v>
      </c>
      <c r="T1653" s="10"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14">
        <v>4500</v>
      </c>
      <c r="E1654" s="1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v>101</v>
      </c>
      <c r="P1654" s="6">
        <v>64.709999999999994</v>
      </c>
      <c r="Q1654" t="str">
        <v>music</v>
      </c>
      <c r="R1654" t="str">
        <v>pop</v>
      </c>
      <c r="S1654" s="10">
        <v>41572.492974537039</v>
      </c>
      <c r="T1654" s="10"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14">
        <v>5000</v>
      </c>
      <c r="E1655" s="14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v>174</v>
      </c>
      <c r="P1655" s="6">
        <v>51.85</v>
      </c>
      <c r="Q1655" t="str">
        <v>music</v>
      </c>
      <c r="R1655" t="str">
        <v>pop</v>
      </c>
      <c r="S1655" s="10">
        <v>40626.834444444445</v>
      </c>
      <c r="T1655" s="10"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14">
        <v>1100</v>
      </c>
      <c r="E1656" s="14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v>120</v>
      </c>
      <c r="P1656" s="6">
        <v>38.79</v>
      </c>
      <c r="Q1656" t="str">
        <v>music</v>
      </c>
      <c r="R1656" t="str">
        <v>pop</v>
      </c>
      <c r="S1656" s="10">
        <v>40987.890740740739</v>
      </c>
      <c r="T1656" s="10"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14">
        <v>1500</v>
      </c>
      <c r="E1657" s="14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v>143</v>
      </c>
      <c r="P1657" s="6">
        <v>44.65</v>
      </c>
      <c r="Q1657" t="str">
        <v>music</v>
      </c>
      <c r="R1657" t="str">
        <v>pop</v>
      </c>
      <c r="S1657" s="10">
        <v>40974.791898148149</v>
      </c>
      <c r="T1657" s="10"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14">
        <v>7500</v>
      </c>
      <c r="E1658" s="14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v>100</v>
      </c>
      <c r="P1658" s="6">
        <v>156.77000000000001</v>
      </c>
      <c r="Q1658" t="str">
        <v>music</v>
      </c>
      <c r="R1658" t="str">
        <v>pop</v>
      </c>
      <c r="S1658" s="10">
        <v>41226.928842592592</v>
      </c>
      <c r="T1658" s="10"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14">
        <v>25000</v>
      </c>
      <c r="E1659" s="14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v>105</v>
      </c>
      <c r="P1659" s="6">
        <v>118.7</v>
      </c>
      <c r="Q1659" t="str">
        <v>music</v>
      </c>
      <c r="R1659" t="str">
        <v>pop</v>
      </c>
      <c r="S1659" s="10">
        <v>41023.782037037039</v>
      </c>
      <c r="T1659" s="10"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14">
        <v>6000</v>
      </c>
      <c r="E1660" s="14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v>132</v>
      </c>
      <c r="P1660" s="6">
        <v>74.150000000000006</v>
      </c>
      <c r="Q1660" t="str">
        <v>music</v>
      </c>
      <c r="R1660" t="str">
        <v>pop</v>
      </c>
      <c r="S1660" s="10">
        <v>41223.22184027778</v>
      </c>
      <c r="T1660" s="10"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14">
        <v>500</v>
      </c>
      <c r="E1661" s="14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v>113</v>
      </c>
      <c r="P1661" s="6">
        <v>12.53</v>
      </c>
      <c r="Q1661" t="str">
        <v>music</v>
      </c>
      <c r="R1661" t="str">
        <v>pop</v>
      </c>
      <c r="S1661" s="10">
        <v>41596.913437499999</v>
      </c>
      <c r="T1661" s="10"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14">
        <v>80</v>
      </c>
      <c r="E1662" s="14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v>1254</v>
      </c>
      <c r="P1662" s="6">
        <v>27.86</v>
      </c>
      <c r="Q1662" t="str">
        <v>music</v>
      </c>
      <c r="R1662" t="str">
        <v>pop</v>
      </c>
      <c r="S1662" s="10">
        <v>42459.693865740745</v>
      </c>
      <c r="T1662" s="10"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14">
        <v>7900</v>
      </c>
      <c r="E1663" s="14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v>103</v>
      </c>
      <c r="P1663" s="6">
        <v>80.180000000000007</v>
      </c>
      <c r="Q1663" t="str">
        <v>music</v>
      </c>
      <c r="R1663" t="str">
        <v>pop</v>
      </c>
      <c r="S1663" s="10">
        <v>42343.998043981483</v>
      </c>
      <c r="T1663" s="10"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14">
        <v>8000</v>
      </c>
      <c r="E1664" s="1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v>103</v>
      </c>
      <c r="P1664" s="6">
        <v>132.44</v>
      </c>
      <c r="Q1664" t="str">
        <v>music</v>
      </c>
      <c r="R1664" t="str">
        <v>pop</v>
      </c>
      <c r="S1664" s="10">
        <v>40848.198333333334</v>
      </c>
      <c r="T1664" s="10"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14">
        <v>1000</v>
      </c>
      <c r="E1665" s="14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v>108</v>
      </c>
      <c r="P1665" s="6">
        <v>33.75</v>
      </c>
      <c r="Q1665" t="str">
        <v>music</v>
      </c>
      <c r="R1665" t="str">
        <v>pop</v>
      </c>
      <c r="S1665" s="10">
        <v>42006.02207175926</v>
      </c>
      <c r="T1665" s="10"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14">
        <v>2500</v>
      </c>
      <c r="E1666" s="14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v>122</v>
      </c>
      <c r="P1666" s="6">
        <v>34.380000000000003</v>
      </c>
      <c r="Q1666" t="str">
        <v>music</v>
      </c>
      <c r="R1666" t="str">
        <v>pop</v>
      </c>
      <c r="S1666" s="10">
        <v>40939.761782407404</v>
      </c>
      <c r="T1666" s="10"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14">
        <v>3500</v>
      </c>
      <c r="E1667" s="14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v>119</v>
      </c>
      <c r="P1667" s="6">
        <v>44.96</v>
      </c>
      <c r="Q1667" t="str">
        <v>music</v>
      </c>
      <c r="R1667" t="str">
        <v>pop</v>
      </c>
      <c r="S1667" s="10">
        <v>40564.649456018517</v>
      </c>
      <c r="T1667" s="10"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14">
        <v>2500</v>
      </c>
      <c r="E1668" s="14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v>161</v>
      </c>
      <c r="P1668" s="6">
        <v>41.04</v>
      </c>
      <c r="Q1668" t="str">
        <v>music</v>
      </c>
      <c r="R1668" t="str">
        <v>pop</v>
      </c>
      <c r="S1668" s="10">
        <v>41331.253159722226</v>
      </c>
      <c r="T1668" s="10"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14">
        <v>3400</v>
      </c>
      <c r="E1669" s="14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v>127</v>
      </c>
      <c r="P1669" s="6">
        <v>52.6</v>
      </c>
      <c r="Q1669" t="str">
        <v>music</v>
      </c>
      <c r="R1669" t="str">
        <v>pop</v>
      </c>
      <c r="S1669" s="10">
        <v>41682.0705787037</v>
      </c>
      <c r="T1669" s="10"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14">
        <v>8000</v>
      </c>
      <c r="E1670" s="14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v>103</v>
      </c>
      <c r="P1670" s="6">
        <v>70.78</v>
      </c>
      <c r="Q1670" t="str">
        <v>music</v>
      </c>
      <c r="R1670" t="str">
        <v>pop</v>
      </c>
      <c r="S1670" s="10">
        <v>40845.14975694444</v>
      </c>
      <c r="T1670" s="10"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14">
        <v>2000</v>
      </c>
      <c r="E1671" s="14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v>140</v>
      </c>
      <c r="P1671" s="6">
        <v>53.75</v>
      </c>
      <c r="Q1671" t="str">
        <v>music</v>
      </c>
      <c r="R1671" t="str">
        <v>pop</v>
      </c>
      <c r="S1671" s="10">
        <v>42461.885138888887</v>
      </c>
      <c r="T1671" s="10"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14">
        <v>1000</v>
      </c>
      <c r="E1672" s="14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v>103</v>
      </c>
      <c r="P1672" s="6">
        <v>44.61</v>
      </c>
      <c r="Q1672" t="str">
        <v>music</v>
      </c>
      <c r="R1672" t="str">
        <v>pop</v>
      </c>
      <c r="S1672" s="10">
        <v>40313.930543981485</v>
      </c>
      <c r="T1672" s="10"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14">
        <v>2000</v>
      </c>
      <c r="E1673" s="14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v>101</v>
      </c>
      <c r="P1673" s="6">
        <v>26.15</v>
      </c>
      <c r="Q1673" t="str">
        <v>music</v>
      </c>
      <c r="R1673" t="str">
        <v>pop</v>
      </c>
      <c r="S1673" s="10">
        <v>42553.54414351852</v>
      </c>
      <c r="T1673" s="10"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14">
        <v>1700</v>
      </c>
      <c r="E1674" s="1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v>113</v>
      </c>
      <c r="P1674" s="6">
        <v>39.18</v>
      </c>
      <c r="Q1674" t="str">
        <v>music</v>
      </c>
      <c r="R1674" t="str">
        <v>pop</v>
      </c>
      <c r="S1674" s="10">
        <v>41034.656597222223</v>
      </c>
      <c r="T1674" s="10"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14">
        <v>2100</v>
      </c>
      <c r="E1675" s="14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v>128</v>
      </c>
      <c r="P1675" s="6">
        <v>45.59</v>
      </c>
      <c r="Q1675" t="str">
        <v>music</v>
      </c>
      <c r="R1675" t="str">
        <v>pop</v>
      </c>
      <c r="S1675" s="10">
        <v>42039.878379629634</v>
      </c>
      <c r="T1675" s="10"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14">
        <v>5000</v>
      </c>
      <c r="E1676" s="14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v>202</v>
      </c>
      <c r="P1676" s="6">
        <v>89.25</v>
      </c>
      <c r="Q1676" t="str">
        <v>music</v>
      </c>
      <c r="R1676" t="str">
        <v>pop</v>
      </c>
      <c r="S1676" s="10">
        <v>42569.605393518519</v>
      </c>
      <c r="T1676" s="10"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14">
        <v>1000</v>
      </c>
      <c r="E1677" s="14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v>137</v>
      </c>
      <c r="P1677" s="6">
        <v>40.42</v>
      </c>
      <c r="Q1677" t="str">
        <v>music</v>
      </c>
      <c r="R1677" t="str">
        <v>pop</v>
      </c>
      <c r="S1677" s="10">
        <v>40802.733101851853</v>
      </c>
      <c r="T1677" s="10"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14">
        <v>3000</v>
      </c>
      <c r="E1678" s="14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v>115</v>
      </c>
      <c r="P1678" s="6">
        <v>82.38</v>
      </c>
      <c r="Q1678" t="str">
        <v>music</v>
      </c>
      <c r="R1678" t="str">
        <v>pop</v>
      </c>
      <c r="S1678" s="10">
        <v>40973.72623842593</v>
      </c>
      <c r="T1678" s="10"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14">
        <v>6000</v>
      </c>
      <c r="E1679" s="14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v>112</v>
      </c>
      <c r="P1679" s="6">
        <v>159.52000000000001</v>
      </c>
      <c r="Q1679" t="str">
        <v>music</v>
      </c>
      <c r="R1679" t="str">
        <v>pop</v>
      </c>
      <c r="S1679" s="10">
        <v>42416.407129629632</v>
      </c>
      <c r="T1679" s="10"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14">
        <v>1500</v>
      </c>
      <c r="E1680" s="14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v>118</v>
      </c>
      <c r="P1680" s="6">
        <v>36.24</v>
      </c>
      <c r="Q1680" t="str">
        <v>music</v>
      </c>
      <c r="R1680" t="str">
        <v>pop</v>
      </c>
      <c r="S1680" s="10">
        <v>41662.854988425926</v>
      </c>
      <c r="T1680" s="10"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14">
        <v>2000</v>
      </c>
      <c r="E1681" s="14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v>175</v>
      </c>
      <c r="P1681" s="6">
        <v>62.5</v>
      </c>
      <c r="Q1681" t="str">
        <v>music</v>
      </c>
      <c r="R1681" t="str">
        <v>pop</v>
      </c>
      <c r="S1681" s="10">
        <v>40723.068807870368</v>
      </c>
      <c r="T1681" s="10"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14">
        <v>1000</v>
      </c>
      <c r="E1682" s="14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v>118</v>
      </c>
      <c r="P1682" s="6">
        <v>47</v>
      </c>
      <c r="Q1682" t="str">
        <v>music</v>
      </c>
      <c r="R1682" t="str">
        <v>pop</v>
      </c>
      <c r="S1682" s="10">
        <v>41802.757719907408</v>
      </c>
      <c r="T1682" s="10"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14">
        <v>65000</v>
      </c>
      <c r="E1683" s="14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v>101</v>
      </c>
      <c r="P1683" s="6">
        <v>74.58</v>
      </c>
      <c r="Q1683" t="str">
        <v>music</v>
      </c>
      <c r="R1683" t="str">
        <v>faith</v>
      </c>
      <c r="S1683" s="10">
        <v>42774.121342592596</v>
      </c>
      <c r="T1683" s="10"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14">
        <v>6000</v>
      </c>
      <c r="E1684" s="1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v>0</v>
      </c>
      <c r="P1684" s="6">
        <v>0</v>
      </c>
      <c r="Q1684" t="str">
        <v>music</v>
      </c>
      <c r="R1684" t="str">
        <v>faith</v>
      </c>
      <c r="S1684" s="10">
        <v>42779.21365740741</v>
      </c>
      <c r="T1684" s="10"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14">
        <v>3500</v>
      </c>
      <c r="E1685" s="14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v>22</v>
      </c>
      <c r="P1685" s="6">
        <v>76</v>
      </c>
      <c r="Q1685" t="str">
        <v>music</v>
      </c>
      <c r="R1685" t="str">
        <v>faith</v>
      </c>
      <c r="S1685" s="10">
        <v>42808.781689814816</v>
      </c>
      <c r="T1685" s="10"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14">
        <v>8000</v>
      </c>
      <c r="E1686" s="14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v>109</v>
      </c>
      <c r="P1686" s="6">
        <v>86.44</v>
      </c>
      <c r="Q1686" t="str">
        <v>music</v>
      </c>
      <c r="R1686" t="str">
        <v>faith</v>
      </c>
      <c r="S1686" s="10">
        <v>42783.815289351856</v>
      </c>
      <c r="T1686" s="10"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14">
        <v>350</v>
      </c>
      <c r="E1687" s="14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v>103</v>
      </c>
      <c r="P1687" s="6">
        <v>24</v>
      </c>
      <c r="Q1687" t="str">
        <v>music</v>
      </c>
      <c r="R1687" t="str">
        <v>faith</v>
      </c>
      <c r="S1687" s="10">
        <v>42788.2502662037</v>
      </c>
      <c r="T1687" s="10"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14">
        <v>5000</v>
      </c>
      <c r="E1688" s="14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v>0</v>
      </c>
      <c r="P1688" s="6">
        <v>18</v>
      </c>
      <c r="Q1688" t="str">
        <v>music</v>
      </c>
      <c r="R1688" t="str">
        <v>faith</v>
      </c>
      <c r="S1688" s="10">
        <v>42792.843969907408</v>
      </c>
      <c r="T1688" s="10"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14">
        <v>10000</v>
      </c>
      <c r="E1689" s="14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v>31</v>
      </c>
      <c r="P1689" s="6">
        <v>80.13</v>
      </c>
      <c r="Q1689" t="str">
        <v>music</v>
      </c>
      <c r="R1689" t="str">
        <v>faith</v>
      </c>
      <c r="S1689" s="10">
        <v>42802.046817129631</v>
      </c>
      <c r="T1689" s="10"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14">
        <v>4000</v>
      </c>
      <c r="E1690" s="14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v>44</v>
      </c>
      <c r="P1690" s="6">
        <v>253.14</v>
      </c>
      <c r="Q1690" t="str">
        <v>music</v>
      </c>
      <c r="R1690" t="str">
        <v>faith</v>
      </c>
      <c r="S1690" s="10">
        <v>42804.534652777773</v>
      </c>
      <c r="T1690" s="10"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14">
        <v>2400</v>
      </c>
      <c r="E1691" s="14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v>100</v>
      </c>
      <c r="P1691" s="6">
        <v>171.43</v>
      </c>
      <c r="Q1691" t="str">
        <v>music</v>
      </c>
      <c r="R1691" t="str">
        <v>faith</v>
      </c>
      <c r="S1691" s="10">
        <v>42780.942476851851</v>
      </c>
      <c r="T1691" s="10"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14">
        <v>2500</v>
      </c>
      <c r="E1692" s="14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v>25</v>
      </c>
      <c r="P1692" s="6">
        <v>57.73</v>
      </c>
      <c r="Q1692" t="str">
        <v>music</v>
      </c>
      <c r="R1692" t="str">
        <v>faith</v>
      </c>
      <c r="S1692" s="10">
        <v>42801.43104166667</v>
      </c>
      <c r="T1692" s="10"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14">
        <v>30000</v>
      </c>
      <c r="E1693" s="14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v>33</v>
      </c>
      <c r="P1693" s="6">
        <v>264.26</v>
      </c>
      <c r="Q1693" t="str">
        <v>music</v>
      </c>
      <c r="R1693" t="str">
        <v>faith</v>
      </c>
      <c r="S1693" s="10">
        <v>42795.701481481476</v>
      </c>
      <c r="T1693" s="10"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14">
        <v>5000</v>
      </c>
      <c r="E1694" s="1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v>48</v>
      </c>
      <c r="P1694" s="6">
        <v>159.33000000000001</v>
      </c>
      <c r="Q1694" t="str">
        <v>music</v>
      </c>
      <c r="R1694" t="str">
        <v>faith</v>
      </c>
      <c r="S1694" s="10">
        <v>42788.151238425926</v>
      </c>
      <c r="T1694" s="10"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14">
        <v>3000</v>
      </c>
      <c r="E1695" s="14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v>9</v>
      </c>
      <c r="P1695" s="6">
        <v>35</v>
      </c>
      <c r="Q1695" t="str">
        <v>music</v>
      </c>
      <c r="R1695" t="str">
        <v>faith</v>
      </c>
      <c r="S1695" s="10">
        <v>42803.920277777783</v>
      </c>
      <c r="T1695" s="10"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14">
        <v>10000</v>
      </c>
      <c r="E1696" s="14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v>0</v>
      </c>
      <c r="P1696" s="6">
        <v>5</v>
      </c>
      <c r="Q1696" t="str">
        <v>music</v>
      </c>
      <c r="R1696" t="str">
        <v>faith</v>
      </c>
      <c r="S1696" s="10">
        <v>42791.669837962967</v>
      </c>
      <c r="T1696" s="10"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14">
        <v>12000</v>
      </c>
      <c r="E1697" s="14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v>12</v>
      </c>
      <c r="P1697" s="6">
        <v>61.09</v>
      </c>
      <c r="Q1697" t="str">
        <v>music</v>
      </c>
      <c r="R1697" t="str">
        <v>faith</v>
      </c>
      <c r="S1697" s="10">
        <v>42801.031412037039</v>
      </c>
      <c r="T1697" s="10"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14">
        <v>300000</v>
      </c>
      <c r="E1698" s="14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v>0</v>
      </c>
      <c r="P1698" s="6">
        <v>0</v>
      </c>
      <c r="Q1698" t="str">
        <v>music</v>
      </c>
      <c r="R1698" t="str">
        <v>faith</v>
      </c>
      <c r="S1698" s="10">
        <v>42796.069571759261</v>
      </c>
      <c r="T1698" s="10"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14">
        <v>12500</v>
      </c>
      <c r="E1699" s="14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v>20</v>
      </c>
      <c r="P1699" s="6">
        <v>114.82</v>
      </c>
      <c r="Q1699" t="str">
        <v>music</v>
      </c>
      <c r="R1699" t="str">
        <v>faith</v>
      </c>
      <c r="S1699" s="10">
        <v>42805.032962962956</v>
      </c>
      <c r="T1699" s="10"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14">
        <v>125000</v>
      </c>
      <c r="E1700" s="14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v>0</v>
      </c>
      <c r="P1700" s="6">
        <v>0</v>
      </c>
      <c r="Q1700" t="str">
        <v>music</v>
      </c>
      <c r="R1700" t="str">
        <v>faith</v>
      </c>
      <c r="S1700" s="10">
        <v>42796.207870370374</v>
      </c>
      <c r="T1700" s="10"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14">
        <v>5105</v>
      </c>
      <c r="E1701" s="14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v>4</v>
      </c>
      <c r="P1701" s="6">
        <v>54</v>
      </c>
      <c r="Q1701" t="str">
        <v>music</v>
      </c>
      <c r="R1701" t="str">
        <v>faith</v>
      </c>
      <c r="S1701" s="10">
        <v>42806.863946759258</v>
      </c>
      <c r="T1701" s="10"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14">
        <v>20000</v>
      </c>
      <c r="E1702" s="14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v>26</v>
      </c>
      <c r="P1702" s="6">
        <v>65.97</v>
      </c>
      <c r="Q1702" t="str">
        <v>music</v>
      </c>
      <c r="R1702" t="str">
        <v>faith</v>
      </c>
      <c r="S1702" s="10">
        <v>42796.071643518517</v>
      </c>
      <c r="T1702" s="10"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14">
        <v>5050</v>
      </c>
      <c r="E1703" s="14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v>0</v>
      </c>
      <c r="P1703" s="6">
        <v>5</v>
      </c>
      <c r="Q1703" t="str">
        <v>music</v>
      </c>
      <c r="R1703" t="str">
        <v>faith</v>
      </c>
      <c r="S1703" s="10">
        <v>41989.664409722223</v>
      </c>
      <c r="T1703" s="10"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14">
        <v>16500</v>
      </c>
      <c r="E1704" s="1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v>0</v>
      </c>
      <c r="P1704" s="6">
        <v>1</v>
      </c>
      <c r="Q1704" t="str">
        <v>music</v>
      </c>
      <c r="R1704" t="str">
        <v>faith</v>
      </c>
      <c r="S1704" s="10">
        <v>42063.869791666672</v>
      </c>
      <c r="T1704" s="10"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14">
        <v>5000</v>
      </c>
      <c r="E1705" s="14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v>1</v>
      </c>
      <c r="P1705" s="6">
        <v>25.5</v>
      </c>
      <c r="Q1705" t="str">
        <v>music</v>
      </c>
      <c r="R1705" t="str">
        <v>faith</v>
      </c>
      <c r="S1705" s="10">
        <v>42187.281678240746</v>
      </c>
      <c r="T1705" s="10"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14">
        <v>2000</v>
      </c>
      <c r="E1706" s="14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v>65</v>
      </c>
      <c r="P1706" s="6">
        <v>118.36</v>
      </c>
      <c r="Q1706" t="str">
        <v>music</v>
      </c>
      <c r="R1706" t="str">
        <v>faith</v>
      </c>
      <c r="S1706" s="10">
        <v>42021.139733796299</v>
      </c>
      <c r="T1706" s="10"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14">
        <v>2000</v>
      </c>
      <c r="E1707" s="14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v>0</v>
      </c>
      <c r="P1707" s="6">
        <v>0</v>
      </c>
      <c r="Q1707" t="str">
        <v>music</v>
      </c>
      <c r="R1707" t="str">
        <v>faith</v>
      </c>
      <c r="S1707" s="10">
        <v>42245.016736111109</v>
      </c>
      <c r="T1707" s="10"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14">
        <v>5500</v>
      </c>
      <c r="E1708" s="14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v>0</v>
      </c>
      <c r="P1708" s="6">
        <v>0</v>
      </c>
      <c r="Q1708" t="str">
        <v>music</v>
      </c>
      <c r="R1708" t="str">
        <v>faith</v>
      </c>
      <c r="S1708" s="10">
        <v>42179.306388888886</v>
      </c>
      <c r="T1708" s="10"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14">
        <v>5000</v>
      </c>
      <c r="E1709" s="14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v>10</v>
      </c>
      <c r="P1709" s="6">
        <v>54.11</v>
      </c>
      <c r="Q1709" t="str">
        <v>music</v>
      </c>
      <c r="R1709" t="str">
        <v>faith</v>
      </c>
      <c r="S1709" s="10">
        <v>42427.721006944441</v>
      </c>
      <c r="T1709" s="10"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14">
        <v>7000</v>
      </c>
      <c r="E1710" s="14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v>0</v>
      </c>
      <c r="P1710" s="6">
        <v>0</v>
      </c>
      <c r="Q1710" t="str">
        <v>music</v>
      </c>
      <c r="R1710" t="str">
        <v>faith</v>
      </c>
      <c r="S1710" s="10">
        <v>42451.866967592592</v>
      </c>
      <c r="T1710" s="10"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14">
        <v>1750</v>
      </c>
      <c r="E1711" s="14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v>5</v>
      </c>
      <c r="P1711" s="6">
        <v>21.25</v>
      </c>
      <c r="Q1711" t="str">
        <v>music</v>
      </c>
      <c r="R1711" t="str">
        <v>faith</v>
      </c>
      <c r="S1711" s="10">
        <v>41841.56381944444</v>
      </c>
      <c r="T1711" s="10"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14">
        <v>5000</v>
      </c>
      <c r="E1712" s="14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v>1</v>
      </c>
      <c r="P1712" s="6">
        <v>34</v>
      </c>
      <c r="Q1712" t="str">
        <v>music</v>
      </c>
      <c r="R1712" t="str">
        <v>faith</v>
      </c>
      <c r="S1712" s="10">
        <v>42341.59129629629</v>
      </c>
      <c r="T1712" s="10"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14">
        <v>10000</v>
      </c>
      <c r="E1713" s="14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v>11</v>
      </c>
      <c r="P1713" s="6">
        <v>525</v>
      </c>
      <c r="Q1713" t="str">
        <v>music</v>
      </c>
      <c r="R1713" t="str">
        <v>faith</v>
      </c>
      <c r="S1713" s="10">
        <v>41852.646226851852</v>
      </c>
      <c r="T1713" s="10"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14">
        <v>5000</v>
      </c>
      <c r="E1714" s="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v>0</v>
      </c>
      <c r="P1714" s="6">
        <v>0</v>
      </c>
      <c r="Q1714" t="str">
        <v>music</v>
      </c>
      <c r="R1714" t="str">
        <v>faith</v>
      </c>
      <c r="S1714" s="10">
        <v>42125.913807870369</v>
      </c>
      <c r="T1714" s="10"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14">
        <v>3000</v>
      </c>
      <c r="E1715" s="14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v>2</v>
      </c>
      <c r="P1715" s="6">
        <v>50</v>
      </c>
      <c r="Q1715" t="str">
        <v>music</v>
      </c>
      <c r="R1715" t="str">
        <v>faith</v>
      </c>
      <c r="S1715" s="10">
        <v>41887.801064814819</v>
      </c>
      <c r="T1715" s="10"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14">
        <v>25000</v>
      </c>
      <c r="E1716" s="14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v>8</v>
      </c>
      <c r="P1716" s="6">
        <v>115.71</v>
      </c>
      <c r="Q1716" t="str">
        <v>music</v>
      </c>
      <c r="R1716" t="str">
        <v>faith</v>
      </c>
      <c r="S1716" s="10">
        <v>42095.918530092589</v>
      </c>
      <c r="T1716" s="10"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14">
        <v>5000</v>
      </c>
      <c r="E1717" s="14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v>0</v>
      </c>
      <c r="P1717" s="6">
        <v>5.5</v>
      </c>
      <c r="Q1717" t="str">
        <v>music</v>
      </c>
      <c r="R1717" t="str">
        <v>faith</v>
      </c>
      <c r="S1717" s="10">
        <v>42064.217418981483</v>
      </c>
      <c r="T1717" s="10"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14">
        <v>2000</v>
      </c>
      <c r="E1718" s="14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v>8</v>
      </c>
      <c r="P1718" s="6">
        <v>50</v>
      </c>
      <c r="Q1718" t="str">
        <v>music</v>
      </c>
      <c r="R1718" t="str">
        <v>faith</v>
      </c>
      <c r="S1718" s="10">
        <v>42673.577534722222</v>
      </c>
      <c r="T1718" s="10"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14">
        <v>3265</v>
      </c>
      <c r="E1719" s="14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v>43</v>
      </c>
      <c r="P1719" s="6">
        <v>34.020000000000003</v>
      </c>
      <c r="Q1719" t="str">
        <v>music</v>
      </c>
      <c r="R1719" t="str">
        <v>faith</v>
      </c>
      <c r="S1719" s="10">
        <v>42460.98192129629</v>
      </c>
      <c r="T1719" s="10"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14">
        <v>35000</v>
      </c>
      <c r="E1720" s="14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v>0</v>
      </c>
      <c r="P1720" s="6">
        <v>37.5</v>
      </c>
      <c r="Q1720" t="str">
        <v>music</v>
      </c>
      <c r="R1720" t="str">
        <v>faith</v>
      </c>
      <c r="S1720" s="10">
        <v>42460.610520833332</v>
      </c>
      <c r="T1720" s="10"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14">
        <v>4000</v>
      </c>
      <c r="E1721" s="14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v>1</v>
      </c>
      <c r="P1721" s="6">
        <v>11.67</v>
      </c>
      <c r="Q1721" t="str">
        <v>music</v>
      </c>
      <c r="R1721" t="str">
        <v>faith</v>
      </c>
      <c r="S1721" s="10">
        <v>41869.534618055557</v>
      </c>
      <c r="T1721" s="10"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14">
        <v>4000</v>
      </c>
      <c r="E1722" s="14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v>6</v>
      </c>
      <c r="P1722" s="6">
        <v>28.13</v>
      </c>
      <c r="Q1722" t="str">
        <v>music</v>
      </c>
      <c r="R1722" t="str">
        <v>faith</v>
      </c>
      <c r="S1722" s="10">
        <v>41922.783229166671</v>
      </c>
      <c r="T1722" s="10"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14">
        <v>5000</v>
      </c>
      <c r="E1723" s="14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v>0</v>
      </c>
      <c r="P1723" s="6">
        <v>0</v>
      </c>
      <c r="Q1723" t="str">
        <v>music</v>
      </c>
      <c r="R1723" t="str">
        <v>faith</v>
      </c>
      <c r="S1723" s="10">
        <v>42319.461377314816</v>
      </c>
      <c r="T1723" s="10"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14">
        <v>2880</v>
      </c>
      <c r="E1724" s="1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v>0</v>
      </c>
      <c r="P1724" s="6">
        <v>1</v>
      </c>
      <c r="Q1724" t="str">
        <v>music</v>
      </c>
      <c r="R1724" t="str">
        <v>faith</v>
      </c>
      <c r="S1724" s="10">
        <v>42425.960983796293</v>
      </c>
      <c r="T1724" s="10"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14">
        <v>10000</v>
      </c>
      <c r="E1725" s="14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v>7</v>
      </c>
      <c r="P1725" s="6">
        <v>216.67</v>
      </c>
      <c r="Q1725" t="str">
        <v>music</v>
      </c>
      <c r="R1725" t="str">
        <v>faith</v>
      </c>
      <c r="S1725" s="10">
        <v>42129.82540509259</v>
      </c>
      <c r="T1725" s="10"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14">
        <v>6000</v>
      </c>
      <c r="E1726" s="14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v>1</v>
      </c>
      <c r="P1726" s="6">
        <v>8.75</v>
      </c>
      <c r="Q1726" t="str">
        <v>music</v>
      </c>
      <c r="R1726" t="str">
        <v>faith</v>
      </c>
      <c r="S1726" s="10">
        <v>41912.932430555556</v>
      </c>
      <c r="T1726" s="10"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14">
        <v>5500</v>
      </c>
      <c r="E1727" s="14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v>10</v>
      </c>
      <c r="P1727" s="6">
        <v>62.22</v>
      </c>
      <c r="Q1727" t="str">
        <v>music</v>
      </c>
      <c r="R1727" t="str">
        <v>faith</v>
      </c>
      <c r="S1727" s="10">
        <v>41845.968159722222</v>
      </c>
      <c r="T1727" s="10"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14">
        <v>6500</v>
      </c>
      <c r="E1728" s="14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v>34</v>
      </c>
      <c r="P1728" s="6">
        <v>137.25</v>
      </c>
      <c r="Q1728" t="str">
        <v>music</v>
      </c>
      <c r="R1728" t="str">
        <v>faith</v>
      </c>
      <c r="S1728" s="10">
        <v>41788.919722222221</v>
      </c>
      <c r="T1728" s="10"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14">
        <v>3000</v>
      </c>
      <c r="E1729" s="14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v>0</v>
      </c>
      <c r="P1729" s="6">
        <v>1</v>
      </c>
      <c r="Q1729" t="str">
        <v>music</v>
      </c>
      <c r="R1729" t="str">
        <v>faith</v>
      </c>
      <c r="S1729" s="10">
        <v>42044.927974537044</v>
      </c>
      <c r="T1729" s="10"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14">
        <v>1250</v>
      </c>
      <c r="E1730" s="14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v>68</v>
      </c>
      <c r="P1730" s="6">
        <v>122.14</v>
      </c>
      <c r="Q1730" t="str">
        <v>music</v>
      </c>
      <c r="R1730" t="str">
        <v>faith</v>
      </c>
      <c r="S1730" s="10">
        <v>42268.625856481478</v>
      </c>
      <c r="T1730" s="10"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14">
        <v>10000</v>
      </c>
      <c r="E1731" s="14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v>0</v>
      </c>
      <c r="P1731" s="6">
        <v>0</v>
      </c>
      <c r="Q1731" t="str">
        <v>music</v>
      </c>
      <c r="R1731" t="str">
        <v>faith</v>
      </c>
      <c r="S1731" s="10">
        <v>42471.052152777775</v>
      </c>
      <c r="T1731" s="10"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14">
        <v>3000</v>
      </c>
      <c r="E1732" s="14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v>0</v>
      </c>
      <c r="P1732" s="6">
        <v>0</v>
      </c>
      <c r="Q1732" t="str">
        <v>music</v>
      </c>
      <c r="R1732" t="str">
        <v>faith</v>
      </c>
      <c r="S1732" s="10">
        <v>42272.087766203709</v>
      </c>
      <c r="T1732" s="10"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14">
        <v>1000</v>
      </c>
      <c r="E1733" s="14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v>0</v>
      </c>
      <c r="P1733" s="6">
        <v>0</v>
      </c>
      <c r="Q1733" t="str">
        <v>music</v>
      </c>
      <c r="R1733" t="str">
        <v>faith</v>
      </c>
      <c r="S1733" s="10">
        <v>42152.906851851847</v>
      </c>
      <c r="T1733" s="10"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14">
        <v>4000</v>
      </c>
      <c r="E1734" s="1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v>0</v>
      </c>
      <c r="P1734" s="6">
        <v>0</v>
      </c>
      <c r="Q1734" t="str">
        <v>music</v>
      </c>
      <c r="R1734" t="str">
        <v>faith</v>
      </c>
      <c r="S1734" s="10">
        <v>42325.683807870373</v>
      </c>
      <c r="T1734" s="10"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14">
        <v>10000</v>
      </c>
      <c r="E1735" s="14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v>0</v>
      </c>
      <c r="P1735" s="6">
        <v>0</v>
      </c>
      <c r="Q1735" t="str">
        <v>music</v>
      </c>
      <c r="R1735" t="str">
        <v>faith</v>
      </c>
      <c r="S1735" s="10">
        <v>42614.675625000003</v>
      </c>
      <c r="T1735" s="10"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14">
        <v>4500</v>
      </c>
      <c r="E1736" s="14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v>0</v>
      </c>
      <c r="P1736" s="6">
        <v>1</v>
      </c>
      <c r="Q1736" t="str">
        <v>music</v>
      </c>
      <c r="R1736" t="str">
        <v>faith</v>
      </c>
      <c r="S1736" s="10">
        <v>42102.036527777775</v>
      </c>
      <c r="T1736" s="10"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14">
        <v>1000</v>
      </c>
      <c r="E1737" s="14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v>11</v>
      </c>
      <c r="P1737" s="6">
        <v>55</v>
      </c>
      <c r="Q1737" t="str">
        <v>music</v>
      </c>
      <c r="R1737" t="str">
        <v>faith</v>
      </c>
      <c r="S1737" s="10">
        <v>42559.814178240747</v>
      </c>
      <c r="T1737" s="10"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14">
        <v>3000</v>
      </c>
      <c r="E1738" s="14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v>1</v>
      </c>
      <c r="P1738" s="6">
        <v>22</v>
      </c>
      <c r="Q1738" t="str">
        <v>music</v>
      </c>
      <c r="R1738" t="str">
        <v>faith</v>
      </c>
      <c r="S1738" s="10">
        <v>42286.861493055556</v>
      </c>
      <c r="T1738" s="10"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14">
        <v>4000</v>
      </c>
      <c r="E1739" s="14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v>21</v>
      </c>
      <c r="P1739" s="6">
        <v>56.67</v>
      </c>
      <c r="Q1739" t="str">
        <v>music</v>
      </c>
      <c r="R1739" t="str">
        <v>faith</v>
      </c>
      <c r="S1739" s="10">
        <v>42175.948981481488</v>
      </c>
      <c r="T1739" s="10"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14">
        <v>5000</v>
      </c>
      <c r="E1740" s="14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v>0</v>
      </c>
      <c r="P1740" s="6">
        <v>20</v>
      </c>
      <c r="Q1740" t="str">
        <v>music</v>
      </c>
      <c r="R1740" t="str">
        <v>faith</v>
      </c>
      <c r="S1740" s="10">
        <v>41884.874328703707</v>
      </c>
      <c r="T1740" s="10"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14">
        <v>1000</v>
      </c>
      <c r="E1741" s="14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v>0</v>
      </c>
      <c r="P1741" s="6">
        <v>1</v>
      </c>
      <c r="Q1741" t="str">
        <v>music</v>
      </c>
      <c r="R1741" t="str">
        <v>faith</v>
      </c>
      <c r="S1741" s="10">
        <v>42435.874212962968</v>
      </c>
      <c r="T1741" s="10"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14">
        <v>3000</v>
      </c>
      <c r="E1742" s="14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v>0</v>
      </c>
      <c r="P1742" s="6">
        <v>0</v>
      </c>
      <c r="Q1742" t="str">
        <v>music</v>
      </c>
      <c r="R1742" t="str">
        <v>faith</v>
      </c>
      <c r="S1742" s="10">
        <v>42171.817384259266</v>
      </c>
      <c r="T1742" s="10"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14">
        <v>1200</v>
      </c>
      <c r="E1743" s="14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v>111</v>
      </c>
      <c r="P1743" s="6">
        <v>25.58</v>
      </c>
      <c r="Q1743" t="str">
        <v>photography</v>
      </c>
      <c r="R1743" t="str">
        <v>photobooks</v>
      </c>
      <c r="S1743" s="10">
        <v>42120.628136574072</v>
      </c>
      <c r="T1743" s="10"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14">
        <v>2000</v>
      </c>
      <c r="E1744" s="1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v>109</v>
      </c>
      <c r="P1744" s="6">
        <v>63.97</v>
      </c>
      <c r="Q1744" t="str">
        <v>photography</v>
      </c>
      <c r="R1744" t="str">
        <v>photobooks</v>
      </c>
      <c r="S1744" s="10">
        <v>42710.876967592587</v>
      </c>
      <c r="T1744" s="10"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14">
        <v>6000</v>
      </c>
      <c r="E1745" s="14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v>100</v>
      </c>
      <c r="P1745" s="6">
        <v>89.93</v>
      </c>
      <c r="Q1745" t="str">
        <v>photography</v>
      </c>
      <c r="R1745" t="str">
        <v>photobooks</v>
      </c>
      <c r="S1745" s="10">
        <v>42586.925636574073</v>
      </c>
      <c r="T1745" s="10"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14">
        <v>5500</v>
      </c>
      <c r="E1746" s="14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v>118</v>
      </c>
      <c r="P1746" s="6">
        <v>93.07</v>
      </c>
      <c r="Q1746" t="str">
        <v>photography</v>
      </c>
      <c r="R1746" t="str">
        <v>photobooks</v>
      </c>
      <c r="S1746" s="10">
        <v>42026.605057870373</v>
      </c>
      <c r="T1746" s="10"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14">
        <v>7000</v>
      </c>
      <c r="E1747" s="14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v>114</v>
      </c>
      <c r="P1747" s="6">
        <v>89.67</v>
      </c>
      <c r="Q1747" t="str">
        <v>photography</v>
      </c>
      <c r="R1747" t="str">
        <v>photobooks</v>
      </c>
      <c r="S1747" s="10">
        <v>42690.259699074071</v>
      </c>
      <c r="T1747" s="10"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14">
        <v>15000</v>
      </c>
      <c r="E1748" s="14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v>148</v>
      </c>
      <c r="P1748" s="6">
        <v>207.62</v>
      </c>
      <c r="Q1748" t="str">
        <v>photography</v>
      </c>
      <c r="R1748" t="str">
        <v>photobooks</v>
      </c>
      <c r="S1748" s="10">
        <v>42668.176701388889</v>
      </c>
      <c r="T1748" s="10"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14">
        <v>9000</v>
      </c>
      <c r="E1749" s="14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v>105</v>
      </c>
      <c r="P1749" s="6">
        <v>59.41</v>
      </c>
      <c r="Q1749" t="str">
        <v>photography</v>
      </c>
      <c r="R1749" t="str">
        <v>photobooks</v>
      </c>
      <c r="S1749" s="10">
        <v>42292.435532407413</v>
      </c>
      <c r="T1749" s="10"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14">
        <v>50000</v>
      </c>
      <c r="E1750" s="14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v>130</v>
      </c>
      <c r="P1750" s="6">
        <v>358.97</v>
      </c>
      <c r="Q1750" t="str">
        <v>photography</v>
      </c>
      <c r="R1750" t="str">
        <v>photobooks</v>
      </c>
      <c r="S1750" s="10">
        <v>42219.950729166667</v>
      </c>
      <c r="T1750" s="10"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14">
        <v>10050</v>
      </c>
      <c r="E1751" s="14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v>123</v>
      </c>
      <c r="P1751" s="6">
        <v>94.74</v>
      </c>
      <c r="Q1751" t="str">
        <v>photography</v>
      </c>
      <c r="R1751" t="str">
        <v>photobooks</v>
      </c>
      <c r="S1751" s="10">
        <v>42758.975937499999</v>
      </c>
      <c r="T1751" s="10"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14">
        <v>5000</v>
      </c>
      <c r="E1752" s="14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v>202</v>
      </c>
      <c r="P1752" s="6">
        <v>80.650000000000006</v>
      </c>
      <c r="Q1752" t="str">
        <v>photography</v>
      </c>
      <c r="R1752" t="str">
        <v>photobooks</v>
      </c>
      <c r="S1752" s="10">
        <v>42454.836851851855</v>
      </c>
      <c r="T1752" s="10"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14">
        <v>10000</v>
      </c>
      <c r="E1753" s="14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v>103</v>
      </c>
      <c r="P1753" s="6">
        <v>168.69</v>
      </c>
      <c r="Q1753" t="str">
        <v>photography</v>
      </c>
      <c r="R1753" t="str">
        <v>photobooks</v>
      </c>
      <c r="S1753" s="10">
        <v>42052.7815162037</v>
      </c>
      <c r="T1753" s="10"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14">
        <v>1200</v>
      </c>
      <c r="E1754" s="1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v>260</v>
      </c>
      <c r="P1754" s="6">
        <v>34.69</v>
      </c>
      <c r="Q1754" t="str">
        <v>photography</v>
      </c>
      <c r="R1754" t="str">
        <v>photobooks</v>
      </c>
      <c r="S1754" s="10">
        <v>42627.253263888888</v>
      </c>
      <c r="T1754" s="10"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14">
        <v>15000</v>
      </c>
      <c r="E1755" s="14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v>108</v>
      </c>
      <c r="P1755" s="6">
        <v>462.86</v>
      </c>
      <c r="Q1755" t="str">
        <v>photography</v>
      </c>
      <c r="R1755" t="str">
        <v>photobooks</v>
      </c>
      <c r="S1755" s="10">
        <v>42420.74962962963</v>
      </c>
      <c r="T1755" s="10"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14">
        <v>8500</v>
      </c>
      <c r="E1756" s="14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v>111</v>
      </c>
      <c r="P1756" s="6">
        <v>104.39</v>
      </c>
      <c r="Q1756" t="str">
        <v>photography</v>
      </c>
      <c r="R1756" t="str">
        <v>photobooks</v>
      </c>
      <c r="S1756" s="10">
        <v>42067.876770833333</v>
      </c>
      <c r="T1756" s="10"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14">
        <v>25</v>
      </c>
      <c r="E1757" s="14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v>120</v>
      </c>
      <c r="P1757" s="6">
        <v>7.5</v>
      </c>
      <c r="Q1757" t="str">
        <v>photography</v>
      </c>
      <c r="R1757" t="str">
        <v>photobooks</v>
      </c>
      <c r="S1757" s="10">
        <v>42252.788900462961</v>
      </c>
      <c r="T1757" s="10"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14">
        <v>5500</v>
      </c>
      <c r="E1758" s="14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v>103</v>
      </c>
      <c r="P1758" s="6">
        <v>47.13</v>
      </c>
      <c r="Q1758" t="str">
        <v>photography</v>
      </c>
      <c r="R1758" t="str">
        <v>photobooks</v>
      </c>
      <c r="S1758" s="10">
        <v>42571.167465277773</v>
      </c>
      <c r="T1758" s="10"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14">
        <v>5000</v>
      </c>
      <c r="E1759" s="14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v>116</v>
      </c>
      <c r="P1759" s="6">
        <v>414.29</v>
      </c>
      <c r="Q1759" t="str">
        <v>photography</v>
      </c>
      <c r="R1759" t="str">
        <v>photobooks</v>
      </c>
      <c r="S1759" s="10">
        <v>42733.827349537038</v>
      </c>
      <c r="T1759" s="10"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14">
        <v>1000</v>
      </c>
      <c r="E1760" s="14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v>115</v>
      </c>
      <c r="P1760" s="6">
        <v>42.48</v>
      </c>
      <c r="Q1760" t="str">
        <v>photography</v>
      </c>
      <c r="R1760" t="str">
        <v>photobooks</v>
      </c>
      <c r="S1760" s="10">
        <v>42505.955925925926</v>
      </c>
      <c r="T1760" s="10"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14">
        <v>5000</v>
      </c>
      <c r="E1761" s="14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v>107</v>
      </c>
      <c r="P1761" s="6">
        <v>108.78</v>
      </c>
      <c r="Q1761" t="str">
        <v>photography</v>
      </c>
      <c r="R1761" t="str">
        <v>photobooks</v>
      </c>
      <c r="S1761" s="10">
        <v>42068.829039351855</v>
      </c>
      <c r="T1761" s="10"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14">
        <v>5000</v>
      </c>
      <c r="E1762" s="14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v>165</v>
      </c>
      <c r="P1762" s="6">
        <v>81.099999999999994</v>
      </c>
      <c r="Q1762" t="str">
        <v>photography</v>
      </c>
      <c r="R1762" t="str">
        <v>photobooks</v>
      </c>
      <c r="S1762" s="10">
        <v>42405.67260416667</v>
      </c>
      <c r="T1762" s="10"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14">
        <v>100</v>
      </c>
      <c r="E1763" s="14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v>155</v>
      </c>
      <c r="P1763" s="6">
        <v>51.67</v>
      </c>
      <c r="Q1763" t="str">
        <v>photography</v>
      </c>
      <c r="R1763" t="str">
        <v>photobooks</v>
      </c>
      <c r="S1763" s="10">
        <v>42209.567824074074</v>
      </c>
      <c r="T1763" s="10"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14">
        <v>100</v>
      </c>
      <c r="E1764" s="1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v>885</v>
      </c>
      <c r="P1764" s="6">
        <v>35.4</v>
      </c>
      <c r="Q1764" t="str">
        <v>photography</v>
      </c>
      <c r="R1764" t="str">
        <v>photobooks</v>
      </c>
      <c r="S1764" s="10">
        <v>42410.982002314813</v>
      </c>
      <c r="T1764" s="10"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14">
        <v>12000</v>
      </c>
      <c r="E1765" s="14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v>102</v>
      </c>
      <c r="P1765" s="6">
        <v>103.64</v>
      </c>
      <c r="Q1765" t="str">
        <v>photography</v>
      </c>
      <c r="R1765" t="str">
        <v>photobooks</v>
      </c>
      <c r="S1765" s="10">
        <v>42636.868518518517</v>
      </c>
      <c r="T1765" s="10"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14">
        <v>11000</v>
      </c>
      <c r="E1766" s="14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v>20</v>
      </c>
      <c r="P1766" s="6">
        <v>55.28</v>
      </c>
      <c r="Q1766" t="str">
        <v>photography</v>
      </c>
      <c r="R1766" t="str">
        <v>photobooks</v>
      </c>
      <c r="S1766" s="10">
        <v>41825.485868055555</v>
      </c>
      <c r="T1766" s="10"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14">
        <v>12500</v>
      </c>
      <c r="E1767" s="14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v>59</v>
      </c>
      <c r="P1767" s="6">
        <v>72.17</v>
      </c>
      <c r="Q1767" t="str">
        <v>photography</v>
      </c>
      <c r="R1767" t="str">
        <v>photobooks</v>
      </c>
      <c r="S1767" s="10">
        <v>41834.980462962965</v>
      </c>
      <c r="T1767" s="10"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14">
        <v>1500</v>
      </c>
      <c r="E1768" s="14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v>0</v>
      </c>
      <c r="P1768" s="6">
        <v>0</v>
      </c>
      <c r="Q1768" t="str">
        <v>photography</v>
      </c>
      <c r="R1768" t="str">
        <v>photobooks</v>
      </c>
      <c r="S1768" s="10">
        <v>41855.859814814816</v>
      </c>
      <c r="T1768" s="10"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14">
        <v>5000</v>
      </c>
      <c r="E1769" s="14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v>46</v>
      </c>
      <c r="P1769" s="6">
        <v>58.62</v>
      </c>
      <c r="Q1769" t="str">
        <v>photography</v>
      </c>
      <c r="R1769" t="str">
        <v>photobooks</v>
      </c>
      <c r="S1769" s="10">
        <v>41824.658379629633</v>
      </c>
      <c r="T1769" s="10"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14">
        <v>5000</v>
      </c>
      <c r="E1770" s="14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v>4</v>
      </c>
      <c r="P1770" s="6">
        <v>12.47</v>
      </c>
      <c r="Q1770" t="str">
        <v>photography</v>
      </c>
      <c r="R1770" t="str">
        <v>photobooks</v>
      </c>
      <c r="S1770" s="10">
        <v>41849.560694444444</v>
      </c>
      <c r="T1770" s="10"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14">
        <v>40000</v>
      </c>
      <c r="E1771" s="14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v>3</v>
      </c>
      <c r="P1771" s="6">
        <v>49.14</v>
      </c>
      <c r="Q1771" t="str">
        <v>photography</v>
      </c>
      <c r="R1771" t="str">
        <v>photobooks</v>
      </c>
      <c r="S1771" s="10">
        <v>41987.818969907406</v>
      </c>
      <c r="T1771" s="10"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14">
        <v>24500</v>
      </c>
      <c r="E1772" s="14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v>57</v>
      </c>
      <c r="P1772" s="6">
        <v>150.5</v>
      </c>
      <c r="Q1772" t="str">
        <v>photography</v>
      </c>
      <c r="R1772" t="str">
        <v>photobooks</v>
      </c>
      <c r="S1772" s="10">
        <v>41891.780023148152</v>
      </c>
      <c r="T1772" s="10"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14">
        <v>4200</v>
      </c>
      <c r="E1773" s="14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v>21</v>
      </c>
      <c r="P1773" s="6">
        <v>35.799999999999997</v>
      </c>
      <c r="Q1773" t="str">
        <v>photography</v>
      </c>
      <c r="R1773" t="str">
        <v>photobooks</v>
      </c>
      <c r="S1773" s="10">
        <v>41905.979629629634</v>
      </c>
      <c r="T1773" s="10"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14">
        <v>5500</v>
      </c>
      <c r="E1774" s="1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v>16</v>
      </c>
      <c r="P1774" s="6">
        <v>45.16</v>
      </c>
      <c r="Q1774" t="str">
        <v>photography</v>
      </c>
      <c r="R1774" t="str">
        <v>photobooks</v>
      </c>
      <c r="S1774" s="10">
        <v>41766.718009259261</v>
      </c>
      <c r="T1774" s="10"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14">
        <v>30000</v>
      </c>
      <c r="E1775" s="14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v>6</v>
      </c>
      <c r="P1775" s="6">
        <v>98.79</v>
      </c>
      <c r="Q1775" t="str">
        <v>photography</v>
      </c>
      <c r="R1775" t="str">
        <v>photobooks</v>
      </c>
      <c r="S1775" s="10">
        <v>41978.760393518518</v>
      </c>
      <c r="T1775" s="10"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14">
        <v>2500</v>
      </c>
      <c r="E1776" s="14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v>46</v>
      </c>
      <c r="P1776" s="6">
        <v>88.31</v>
      </c>
      <c r="Q1776" t="str">
        <v>photography</v>
      </c>
      <c r="R1776" t="str">
        <v>photobooks</v>
      </c>
      <c r="S1776" s="10">
        <v>41930.218657407408</v>
      </c>
      <c r="T1776" s="10"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14">
        <v>32500</v>
      </c>
      <c r="E1777" s="14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v>65</v>
      </c>
      <c r="P1777" s="6">
        <v>170.63</v>
      </c>
      <c r="Q1777" t="str">
        <v>photography</v>
      </c>
      <c r="R1777" t="str">
        <v>photobooks</v>
      </c>
      <c r="S1777" s="10">
        <v>41891.976388888892</v>
      </c>
      <c r="T1777" s="10"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14">
        <v>5000</v>
      </c>
      <c r="E1778" s="14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v>7</v>
      </c>
      <c r="P1778" s="6">
        <v>83.75</v>
      </c>
      <c r="Q1778" t="str">
        <v>photography</v>
      </c>
      <c r="R1778" t="str">
        <v>photobooks</v>
      </c>
      <c r="S1778" s="10">
        <v>41905.95684027778</v>
      </c>
      <c r="T1778" s="10"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14">
        <v>4800</v>
      </c>
      <c r="E1779" s="14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v>14</v>
      </c>
      <c r="P1779" s="6">
        <v>65.099999999999994</v>
      </c>
      <c r="Q1779" t="str">
        <v>photography</v>
      </c>
      <c r="R1779" t="str">
        <v>photobooks</v>
      </c>
      <c r="S1779" s="10">
        <v>42025.357094907406</v>
      </c>
      <c r="T1779" s="10"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14">
        <v>50000</v>
      </c>
      <c r="E1780" s="14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v>2</v>
      </c>
      <c r="P1780" s="6">
        <v>66.33</v>
      </c>
      <c r="Q1780" t="str">
        <v>photography</v>
      </c>
      <c r="R1780" t="str">
        <v>photobooks</v>
      </c>
      <c r="S1780" s="10">
        <v>42045.86336805555</v>
      </c>
      <c r="T1780" s="10"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14">
        <v>11000</v>
      </c>
      <c r="E1781" s="14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v>36</v>
      </c>
      <c r="P1781" s="6">
        <v>104.89</v>
      </c>
      <c r="Q1781" t="str">
        <v>photography</v>
      </c>
      <c r="R1781" t="str">
        <v>photobooks</v>
      </c>
      <c r="S1781" s="10">
        <v>42585.691898148143</v>
      </c>
      <c r="T1781" s="10"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14">
        <v>30000</v>
      </c>
      <c r="E1782" s="14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v>40</v>
      </c>
      <c r="P1782" s="6">
        <v>78.44</v>
      </c>
      <c r="Q1782" t="str">
        <v>photography</v>
      </c>
      <c r="R1782" t="str">
        <v>photobooks</v>
      </c>
      <c r="S1782" s="10">
        <v>42493.600810185191</v>
      </c>
      <c r="T1782" s="10"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14">
        <v>5500</v>
      </c>
      <c r="E1783" s="14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v>26</v>
      </c>
      <c r="P1783" s="6">
        <v>59.04</v>
      </c>
      <c r="Q1783" t="str">
        <v>photography</v>
      </c>
      <c r="R1783" t="str">
        <v>photobooks</v>
      </c>
      <c r="S1783" s="10">
        <v>42597.617418981477</v>
      </c>
      <c r="T1783" s="10"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14">
        <v>35000</v>
      </c>
      <c r="E1784" s="1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v>15</v>
      </c>
      <c r="P1784" s="6">
        <v>71.34</v>
      </c>
      <c r="Q1784" t="str">
        <v>photography</v>
      </c>
      <c r="R1784" t="str">
        <v>photobooks</v>
      </c>
      <c r="S1784" s="10">
        <v>42388.575104166666</v>
      </c>
      <c r="T1784" s="10"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14">
        <v>40000</v>
      </c>
      <c r="E1785" s="14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v>24</v>
      </c>
      <c r="P1785" s="6">
        <v>51.23</v>
      </c>
      <c r="Q1785" t="str">
        <v>photography</v>
      </c>
      <c r="R1785" t="str">
        <v>photobooks</v>
      </c>
      <c r="S1785" s="10">
        <v>42115.949976851851</v>
      </c>
      <c r="T1785" s="10"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14">
        <v>5000</v>
      </c>
      <c r="E1786" s="14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v>40</v>
      </c>
      <c r="P1786" s="6">
        <v>60.24</v>
      </c>
      <c r="Q1786" t="str">
        <v>photography</v>
      </c>
      <c r="R1786" t="str">
        <v>photobooks</v>
      </c>
      <c r="S1786" s="10">
        <v>42003.655555555553</v>
      </c>
      <c r="T1786" s="10"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14">
        <v>24000</v>
      </c>
      <c r="E1787" s="14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v>20</v>
      </c>
      <c r="P1787" s="6">
        <v>44.94</v>
      </c>
      <c r="Q1787" t="str">
        <v>photography</v>
      </c>
      <c r="R1787" t="str">
        <v>photobooks</v>
      </c>
      <c r="S1787" s="10">
        <v>41897.134895833333</v>
      </c>
      <c r="T1787" s="10"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14">
        <v>1900</v>
      </c>
      <c r="E1788" s="14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v>48</v>
      </c>
      <c r="P1788" s="6">
        <v>31.21</v>
      </c>
      <c r="Q1788" t="str">
        <v>photography</v>
      </c>
      <c r="R1788" t="str">
        <v>photobooks</v>
      </c>
      <c r="S1788" s="10">
        <v>41958.550659722227</v>
      </c>
      <c r="T1788" s="10"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14">
        <v>10000</v>
      </c>
      <c r="E1789" s="14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v>15</v>
      </c>
      <c r="P1789" s="6">
        <v>63.88</v>
      </c>
      <c r="Q1789" t="str">
        <v>photography</v>
      </c>
      <c r="R1789" t="str">
        <v>photobooks</v>
      </c>
      <c r="S1789" s="10">
        <v>42068.65552083333</v>
      </c>
      <c r="T1789" s="10"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14">
        <v>5500</v>
      </c>
      <c r="E1790" s="14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v>1</v>
      </c>
      <c r="P1790" s="6">
        <v>19</v>
      </c>
      <c r="Q1790" t="str">
        <v>photography</v>
      </c>
      <c r="R1790" t="str">
        <v>photobooks</v>
      </c>
      <c r="S1790" s="10">
        <v>41913.94840277778</v>
      </c>
      <c r="T1790" s="10"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14">
        <v>8000</v>
      </c>
      <c r="E1791" s="14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v>1</v>
      </c>
      <c r="P1791" s="6">
        <v>10</v>
      </c>
      <c r="Q1791" t="str">
        <v>photography</v>
      </c>
      <c r="R1791" t="str">
        <v>photobooks</v>
      </c>
      <c r="S1791" s="10">
        <v>41956.250034722223</v>
      </c>
      <c r="T1791" s="10"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14">
        <v>33000</v>
      </c>
      <c r="E1792" s="14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v>5</v>
      </c>
      <c r="P1792" s="6">
        <v>109.07</v>
      </c>
      <c r="Q1792" t="str">
        <v>photography</v>
      </c>
      <c r="R1792" t="str">
        <v>photobooks</v>
      </c>
      <c r="S1792" s="10">
        <v>42010.674513888895</v>
      </c>
      <c r="T1792" s="10"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14">
        <v>3000</v>
      </c>
      <c r="E1793" s="14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v>4</v>
      </c>
      <c r="P1793" s="6">
        <v>26.75</v>
      </c>
      <c r="Q1793" t="str">
        <v>photography</v>
      </c>
      <c r="R1793" t="str">
        <v>photobooks</v>
      </c>
      <c r="S1793" s="10">
        <v>41973.740335648152</v>
      </c>
      <c r="T1793" s="10"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14">
        <v>25000</v>
      </c>
      <c r="E1794" s="1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v>61</v>
      </c>
      <c r="P1794" s="6">
        <v>109.94</v>
      </c>
      <c r="Q1794" t="str">
        <v>photography</v>
      </c>
      <c r="R1794" t="str">
        <v>photobooks</v>
      </c>
      <c r="S1794" s="10">
        <v>42189.031041666662</v>
      </c>
      <c r="T1794" s="10"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14">
        <v>3000</v>
      </c>
      <c r="E1795" s="14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v>1</v>
      </c>
      <c r="P1795" s="6">
        <v>20</v>
      </c>
      <c r="Q1795" t="str">
        <v>photography</v>
      </c>
      <c r="R1795" t="str">
        <v>photobooks</v>
      </c>
      <c r="S1795" s="10">
        <v>41940.89166666667</v>
      </c>
      <c r="T1795" s="10"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14">
        <v>9000</v>
      </c>
      <c r="E1796" s="14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v>11</v>
      </c>
      <c r="P1796" s="6">
        <v>55.39</v>
      </c>
      <c r="Q1796" t="str">
        <v>photography</v>
      </c>
      <c r="R1796" t="str">
        <v>photobooks</v>
      </c>
      <c r="S1796" s="10">
        <v>42011.551180555558</v>
      </c>
      <c r="T1796" s="10"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14">
        <v>28000</v>
      </c>
      <c r="E1797" s="14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v>39</v>
      </c>
      <c r="P1797" s="6">
        <v>133.9</v>
      </c>
      <c r="Q1797" t="str">
        <v>photography</v>
      </c>
      <c r="R1797" t="str">
        <v>photobooks</v>
      </c>
      <c r="S1797" s="10">
        <v>42628.288668981477</v>
      </c>
      <c r="T1797" s="10"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14">
        <v>19000</v>
      </c>
      <c r="E1798" s="14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v>22</v>
      </c>
      <c r="P1798" s="6">
        <v>48.72</v>
      </c>
      <c r="Q1798" t="str">
        <v>photography</v>
      </c>
      <c r="R1798" t="str">
        <v>photobooks</v>
      </c>
      <c r="S1798" s="10">
        <v>42515.439421296294</v>
      </c>
      <c r="T1798" s="10"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14">
        <v>10000</v>
      </c>
      <c r="E1799" s="14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v>68</v>
      </c>
      <c r="P1799" s="6">
        <v>48.25</v>
      </c>
      <c r="Q1799" t="str">
        <v>photography</v>
      </c>
      <c r="R1799" t="str">
        <v>photobooks</v>
      </c>
      <c r="S1799" s="10">
        <v>42689.56931712963</v>
      </c>
      <c r="T1799" s="10"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14">
        <v>16000</v>
      </c>
      <c r="E1800" s="14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v>14</v>
      </c>
      <c r="P1800" s="6">
        <v>58.97</v>
      </c>
      <c r="Q1800" t="str">
        <v>photography</v>
      </c>
      <c r="R1800" t="str">
        <v>photobooks</v>
      </c>
      <c r="S1800" s="10">
        <v>42344.32677083333</v>
      </c>
      <c r="T1800" s="10"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14">
        <v>4000</v>
      </c>
      <c r="E1801" s="14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v>2</v>
      </c>
      <c r="P1801" s="6">
        <v>11.64</v>
      </c>
      <c r="Q1801" t="str">
        <v>photography</v>
      </c>
      <c r="R1801" t="str">
        <v>photobooks</v>
      </c>
      <c r="S1801" s="10">
        <v>41934.842685185184</v>
      </c>
      <c r="T1801" s="10"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14">
        <v>46260</v>
      </c>
      <c r="E1802" s="14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v>20</v>
      </c>
      <c r="P1802" s="6">
        <v>83.72</v>
      </c>
      <c r="Q1802" t="str">
        <v>photography</v>
      </c>
      <c r="R1802" t="str">
        <v>photobooks</v>
      </c>
      <c r="S1802" s="10">
        <v>42623.606134259258</v>
      </c>
      <c r="T1802" s="10"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14">
        <v>17000</v>
      </c>
      <c r="E1803" s="14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v>14</v>
      </c>
      <c r="P1803" s="6">
        <v>63.65</v>
      </c>
      <c r="Q1803" t="str">
        <v>photography</v>
      </c>
      <c r="R1803" t="str">
        <v>photobooks</v>
      </c>
      <c r="S1803" s="10">
        <v>42321.660509259258</v>
      </c>
      <c r="T1803" s="10"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14">
        <v>3500</v>
      </c>
      <c r="E1804" s="1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v>48</v>
      </c>
      <c r="P1804" s="6">
        <v>94.28</v>
      </c>
      <c r="Q1804" t="str">
        <v>photography</v>
      </c>
      <c r="R1804" t="str">
        <v>photobooks</v>
      </c>
      <c r="S1804" s="10">
        <v>42159.47256944445</v>
      </c>
      <c r="T1804" s="10"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14">
        <v>17500</v>
      </c>
      <c r="E1805" s="14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v>31</v>
      </c>
      <c r="P1805" s="6">
        <v>71.87</v>
      </c>
      <c r="Q1805" t="str">
        <v>photography</v>
      </c>
      <c r="R1805" t="str">
        <v>photobooks</v>
      </c>
      <c r="S1805" s="10">
        <v>42018.071550925932</v>
      </c>
      <c r="T1805" s="10"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14">
        <v>15500</v>
      </c>
      <c r="E1806" s="14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v>35</v>
      </c>
      <c r="P1806" s="6">
        <v>104.85</v>
      </c>
      <c r="Q1806" t="str">
        <v>photography</v>
      </c>
      <c r="R1806" t="str">
        <v>photobooks</v>
      </c>
      <c r="S1806" s="10">
        <v>42282.678287037037</v>
      </c>
      <c r="T1806" s="10"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14">
        <v>22500</v>
      </c>
      <c r="E1807" s="14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v>36</v>
      </c>
      <c r="P1807" s="6">
        <v>67.14</v>
      </c>
      <c r="Q1807" t="str">
        <v>photography</v>
      </c>
      <c r="R1807" t="str">
        <v>photobooks</v>
      </c>
      <c r="S1807" s="10">
        <v>42247.803912037038</v>
      </c>
      <c r="T1807" s="10"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14">
        <v>20000</v>
      </c>
      <c r="E1808" s="14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v>3</v>
      </c>
      <c r="P1808" s="6">
        <v>73.88</v>
      </c>
      <c r="Q1808" t="str">
        <v>photography</v>
      </c>
      <c r="R1808" t="str">
        <v>photobooks</v>
      </c>
      <c r="S1808" s="10">
        <v>41877.638298611113</v>
      </c>
      <c r="T1808" s="10"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14">
        <v>5000</v>
      </c>
      <c r="E1809" s="14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v>11</v>
      </c>
      <c r="P1809" s="6">
        <v>69.13</v>
      </c>
      <c r="Q1809" t="str">
        <v>photography</v>
      </c>
      <c r="R1809" t="str">
        <v>photobooks</v>
      </c>
      <c r="S1809" s="10">
        <v>41880.068437499998</v>
      </c>
      <c r="T1809" s="10"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14">
        <v>28000</v>
      </c>
      <c r="E1810" s="14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v>41</v>
      </c>
      <c r="P1810" s="6">
        <v>120.77</v>
      </c>
      <c r="Q1810" t="str">
        <v>photography</v>
      </c>
      <c r="R1810" t="str">
        <v>photobooks</v>
      </c>
      <c r="S1810" s="10">
        <v>42742.680902777778</v>
      </c>
      <c r="T1810" s="10"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14">
        <v>3500</v>
      </c>
      <c r="E1811" s="14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v>11</v>
      </c>
      <c r="P1811" s="6">
        <v>42.22</v>
      </c>
      <c r="Q1811" t="str">
        <v>photography</v>
      </c>
      <c r="R1811" t="str">
        <v>photobooks</v>
      </c>
      <c r="S1811" s="10">
        <v>42029.907858796301</v>
      </c>
      <c r="T1811" s="10"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14">
        <v>450</v>
      </c>
      <c r="E1812" s="14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v>3</v>
      </c>
      <c r="P1812" s="6">
        <v>7.5</v>
      </c>
      <c r="Q1812" t="str">
        <v>photography</v>
      </c>
      <c r="R1812" t="str">
        <v>photobooks</v>
      </c>
      <c r="S1812" s="10">
        <v>41860.91002314815</v>
      </c>
      <c r="T1812" s="10"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14">
        <v>54000</v>
      </c>
      <c r="E1813" s="14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v>0</v>
      </c>
      <c r="P1813" s="6">
        <v>1.54</v>
      </c>
      <c r="Q1813" t="str">
        <v>photography</v>
      </c>
      <c r="R1813" t="str">
        <v>photobooks</v>
      </c>
      <c r="S1813" s="10">
        <v>41876.433680555558</v>
      </c>
      <c r="T1813" s="10"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14">
        <v>6500</v>
      </c>
      <c r="E1814" s="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v>13</v>
      </c>
      <c r="P1814" s="6">
        <v>37.61</v>
      </c>
      <c r="Q1814" t="str">
        <v>photography</v>
      </c>
      <c r="R1814" t="str">
        <v>photobooks</v>
      </c>
      <c r="S1814" s="10">
        <v>42524.318703703699</v>
      </c>
      <c r="T1814" s="10"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14">
        <v>8750</v>
      </c>
      <c r="E1815" s="14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v>0</v>
      </c>
      <c r="P1815" s="6">
        <v>0</v>
      </c>
      <c r="Q1815" t="str">
        <v>photography</v>
      </c>
      <c r="R1815" t="str">
        <v>photobooks</v>
      </c>
      <c r="S1815" s="10">
        <v>41829.889027777775</v>
      </c>
      <c r="T1815" s="10"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14">
        <v>12000</v>
      </c>
      <c r="E1816" s="14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v>49</v>
      </c>
      <c r="P1816" s="6">
        <v>42.16</v>
      </c>
      <c r="Q1816" t="str">
        <v>photography</v>
      </c>
      <c r="R1816" t="str">
        <v>photobooks</v>
      </c>
      <c r="S1816" s="10">
        <v>42033.314074074078</v>
      </c>
      <c r="T1816" s="10"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14">
        <v>3000</v>
      </c>
      <c r="E1817" s="14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v>0</v>
      </c>
      <c r="P1817" s="6">
        <v>0</v>
      </c>
      <c r="Q1817" t="str">
        <v>photography</v>
      </c>
      <c r="R1817" t="str">
        <v>photobooks</v>
      </c>
      <c r="S1817" s="10">
        <v>42172.906678240746</v>
      </c>
      <c r="T1817" s="10"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14">
        <v>25000</v>
      </c>
      <c r="E1818" s="14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v>2</v>
      </c>
      <c r="P1818" s="6">
        <v>84.83</v>
      </c>
      <c r="Q1818" t="str">
        <v>photography</v>
      </c>
      <c r="R1818" t="str">
        <v>photobooks</v>
      </c>
      <c r="S1818" s="10">
        <v>42548.876192129625</v>
      </c>
      <c r="T1818" s="10"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14">
        <v>18000</v>
      </c>
      <c r="E1819" s="14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v>52</v>
      </c>
      <c r="P1819" s="6">
        <v>94.19</v>
      </c>
      <c r="Q1819" t="str">
        <v>photography</v>
      </c>
      <c r="R1819" t="str">
        <v>photobooks</v>
      </c>
      <c r="S1819" s="10">
        <v>42705.662118055552</v>
      </c>
      <c r="T1819" s="10"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14">
        <v>15000</v>
      </c>
      <c r="E1820" s="14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v>0</v>
      </c>
      <c r="P1820" s="6">
        <v>0</v>
      </c>
      <c r="Q1820" t="str">
        <v>photography</v>
      </c>
      <c r="R1820" t="str">
        <v>photobooks</v>
      </c>
      <c r="S1820" s="10">
        <v>42067.234375</v>
      </c>
      <c r="T1820" s="10"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14">
        <v>1200</v>
      </c>
      <c r="E1821" s="14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v>2</v>
      </c>
      <c r="P1821" s="6">
        <v>6.25</v>
      </c>
      <c r="Q1821" t="str">
        <v>photography</v>
      </c>
      <c r="R1821" t="str">
        <v>photobooks</v>
      </c>
      <c r="S1821" s="10">
        <v>41820.752268518518</v>
      </c>
      <c r="T1821" s="10"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14">
        <v>26000</v>
      </c>
      <c r="E1822" s="14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v>7</v>
      </c>
      <c r="P1822" s="6">
        <v>213.38</v>
      </c>
      <c r="Q1822" t="str">
        <v>photography</v>
      </c>
      <c r="R1822" t="str">
        <v>photobooks</v>
      </c>
      <c r="S1822" s="10">
        <v>42065.084375000006</v>
      </c>
      <c r="T1822" s="10"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14">
        <v>2500</v>
      </c>
      <c r="E1823" s="14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v>135</v>
      </c>
      <c r="P1823" s="6">
        <v>59.16</v>
      </c>
      <c r="Q1823" t="str">
        <v>music</v>
      </c>
      <c r="R1823" t="str">
        <v>rock</v>
      </c>
      <c r="S1823" s="10">
        <v>40926.319062499999</v>
      </c>
      <c r="T1823" s="10"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14">
        <v>300</v>
      </c>
      <c r="E1824" s="1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v>100</v>
      </c>
      <c r="P1824" s="6">
        <v>27.27</v>
      </c>
      <c r="Q1824" t="str">
        <v>music</v>
      </c>
      <c r="R1824" t="str">
        <v>rock</v>
      </c>
      <c r="S1824" s="10">
        <v>41634.797013888885</v>
      </c>
      <c r="T1824" s="10"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14">
        <v>700</v>
      </c>
      <c r="E1825" s="14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v>116</v>
      </c>
      <c r="P1825" s="6">
        <v>24.58</v>
      </c>
      <c r="Q1825" t="str">
        <v>music</v>
      </c>
      <c r="R1825" t="str">
        <v>rock</v>
      </c>
      <c r="S1825" s="10">
        <v>41176.684907407405</v>
      </c>
      <c r="T1825" s="10"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14">
        <v>3000</v>
      </c>
      <c r="E1826" s="14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v>100</v>
      </c>
      <c r="P1826" s="6">
        <v>75.05</v>
      </c>
      <c r="Q1826" t="str">
        <v>music</v>
      </c>
      <c r="R1826" t="str">
        <v>rock</v>
      </c>
      <c r="S1826" s="10">
        <v>41626.916284722225</v>
      </c>
      <c r="T1826" s="10"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14">
        <v>2000</v>
      </c>
      <c r="E1827" s="14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v>105</v>
      </c>
      <c r="P1827" s="6">
        <v>42.02</v>
      </c>
      <c r="Q1827" t="str">
        <v>music</v>
      </c>
      <c r="R1827" t="str">
        <v>rock</v>
      </c>
      <c r="S1827" s="10">
        <v>41443.83452546296</v>
      </c>
      <c r="T1827" s="10"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14">
        <v>2000</v>
      </c>
      <c r="E1828" s="14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v>101</v>
      </c>
      <c r="P1828" s="6">
        <v>53.16</v>
      </c>
      <c r="Q1828" t="str">
        <v>music</v>
      </c>
      <c r="R1828" t="str">
        <v>rock</v>
      </c>
      <c r="S1828" s="10">
        <v>41657.923807870371</v>
      </c>
      <c r="T1828" s="10"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14">
        <v>8000</v>
      </c>
      <c r="E1829" s="14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v>101</v>
      </c>
      <c r="P1829" s="6">
        <v>83.89</v>
      </c>
      <c r="Q1829" t="str">
        <v>music</v>
      </c>
      <c r="R1829" t="str">
        <v>rock</v>
      </c>
      <c r="S1829" s="10">
        <v>40555.325937499998</v>
      </c>
      <c r="T1829" s="10"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14">
        <v>20000</v>
      </c>
      <c r="E1830" s="14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v>100</v>
      </c>
      <c r="P1830" s="6">
        <v>417.33</v>
      </c>
      <c r="Q1830" t="str">
        <v>music</v>
      </c>
      <c r="R1830" t="str">
        <v>rock</v>
      </c>
      <c r="S1830" s="10">
        <v>41736.899652777778</v>
      </c>
      <c r="T1830" s="10"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14">
        <v>1500</v>
      </c>
      <c r="E1831" s="14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v>167</v>
      </c>
      <c r="P1831" s="6">
        <v>75.77</v>
      </c>
      <c r="Q1831" t="str">
        <v>music</v>
      </c>
      <c r="R1831" t="str">
        <v>rock</v>
      </c>
      <c r="S1831" s="10">
        <v>40516.087627314817</v>
      </c>
      <c r="T1831" s="10"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14">
        <v>15000</v>
      </c>
      <c r="E1832" s="14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v>102</v>
      </c>
      <c r="P1832" s="6">
        <v>67.39</v>
      </c>
      <c r="Q1832" t="str">
        <v>music</v>
      </c>
      <c r="R1832" t="str">
        <v>rock</v>
      </c>
      <c r="S1832" s="10">
        <v>41664.684108796297</v>
      </c>
      <c r="T1832" s="10"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14">
        <v>1000</v>
      </c>
      <c r="E1833" s="14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v>103</v>
      </c>
      <c r="P1833" s="6">
        <v>73.569999999999993</v>
      </c>
      <c r="Q1833" t="str">
        <v>music</v>
      </c>
      <c r="R1833" t="str">
        <v>rock</v>
      </c>
      <c r="S1833" s="10">
        <v>41026.996099537035</v>
      </c>
      <c r="T1833" s="10"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14">
        <v>350</v>
      </c>
      <c r="E1834" s="1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v>143</v>
      </c>
      <c r="P1834" s="6">
        <v>25</v>
      </c>
      <c r="Q1834" t="str">
        <v>music</v>
      </c>
      <c r="R1834" t="str">
        <v>rock</v>
      </c>
      <c r="S1834" s="10">
        <v>40576.539664351854</v>
      </c>
      <c r="T1834" s="10"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14">
        <v>400</v>
      </c>
      <c r="E1835" s="14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v>263</v>
      </c>
      <c r="P1835" s="6">
        <v>42</v>
      </c>
      <c r="Q1835" t="str">
        <v>music</v>
      </c>
      <c r="R1835" t="str">
        <v>rock</v>
      </c>
      <c r="S1835" s="10">
        <v>41303.044016203705</v>
      </c>
      <c r="T1835" s="10"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14">
        <v>10000</v>
      </c>
      <c r="E1836" s="14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v>118</v>
      </c>
      <c r="P1836" s="6">
        <v>131.16999999999999</v>
      </c>
      <c r="Q1836" t="str">
        <v>music</v>
      </c>
      <c r="R1836" t="str">
        <v>rock</v>
      </c>
      <c r="S1836" s="10">
        <v>41988.964062500003</v>
      </c>
      <c r="T1836" s="10"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14">
        <v>500</v>
      </c>
      <c r="E1837" s="14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v>104</v>
      </c>
      <c r="P1837" s="6">
        <v>47.27</v>
      </c>
      <c r="Q1837" t="str">
        <v>music</v>
      </c>
      <c r="R1837" t="str">
        <v>rock</v>
      </c>
      <c r="S1837" s="10">
        <v>42430.702210648145</v>
      </c>
      <c r="T1837" s="10"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14">
        <v>5000</v>
      </c>
      <c r="E1838" s="14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v>200</v>
      </c>
      <c r="P1838" s="6">
        <v>182.13</v>
      </c>
      <c r="Q1838" t="str">
        <v>music</v>
      </c>
      <c r="R1838" t="str">
        <v>rock</v>
      </c>
      <c r="S1838" s="10">
        <v>41305.809363425928</v>
      </c>
      <c r="T1838" s="10"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14">
        <v>600</v>
      </c>
      <c r="E1839" s="14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v>307</v>
      </c>
      <c r="P1839" s="6">
        <v>61.37</v>
      </c>
      <c r="Q1839" t="str">
        <v>music</v>
      </c>
      <c r="R1839" t="str">
        <v>rock</v>
      </c>
      <c r="S1839" s="10">
        <v>40926.047858796301</v>
      </c>
      <c r="T1839" s="10"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14">
        <v>1000</v>
      </c>
      <c r="E1840" s="14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v>100</v>
      </c>
      <c r="P1840" s="6">
        <v>35.770000000000003</v>
      </c>
      <c r="Q1840" t="str">
        <v>music</v>
      </c>
      <c r="R1840" t="str">
        <v>rock</v>
      </c>
      <c r="S1840" s="10">
        <v>40788.786539351851</v>
      </c>
      <c r="T1840" s="10"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14">
        <v>1000</v>
      </c>
      <c r="E1841" s="14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v>205</v>
      </c>
      <c r="P1841" s="6">
        <v>45.62</v>
      </c>
      <c r="Q1841" t="str">
        <v>music</v>
      </c>
      <c r="R1841" t="str">
        <v>rock</v>
      </c>
      <c r="S1841" s="10">
        <v>42614.722013888888</v>
      </c>
      <c r="T1841" s="10"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14">
        <v>900</v>
      </c>
      <c r="E1842" s="14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v>109</v>
      </c>
      <c r="P1842" s="6">
        <v>75.38</v>
      </c>
      <c r="Q1842" t="str">
        <v>music</v>
      </c>
      <c r="R1842" t="str">
        <v>rock</v>
      </c>
      <c r="S1842" s="10">
        <v>41382.096180555556</v>
      </c>
      <c r="T1842" s="10"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14">
        <v>2000</v>
      </c>
      <c r="E1843" s="14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v>102</v>
      </c>
      <c r="P1843" s="6">
        <v>50.88</v>
      </c>
      <c r="Q1843" t="str">
        <v>music</v>
      </c>
      <c r="R1843" t="str">
        <v>rock</v>
      </c>
      <c r="S1843" s="10">
        <v>41745.84542824074</v>
      </c>
      <c r="T1843" s="10"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14">
        <v>2000</v>
      </c>
      <c r="E1844" s="1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v>125</v>
      </c>
      <c r="P1844" s="6">
        <v>119.29</v>
      </c>
      <c r="Q1844" t="str">
        <v>music</v>
      </c>
      <c r="R1844" t="str">
        <v>rock</v>
      </c>
      <c r="S1844" s="10">
        <v>42031.631724537037</v>
      </c>
      <c r="T1844" s="10"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14">
        <v>10000</v>
      </c>
      <c r="E1845" s="14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v>124</v>
      </c>
      <c r="P1845" s="6">
        <v>92.54</v>
      </c>
      <c r="Q1845" t="str">
        <v>music</v>
      </c>
      <c r="R1845" t="str">
        <v>rock</v>
      </c>
      <c r="S1845" s="10">
        <v>40564.994837962964</v>
      </c>
      <c r="T1845" s="10"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14">
        <v>1500</v>
      </c>
      <c r="E1846" s="14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v>101</v>
      </c>
      <c r="P1846" s="6">
        <v>76.05</v>
      </c>
      <c r="Q1846" t="str">
        <v>music</v>
      </c>
      <c r="R1846" t="str">
        <v>rock</v>
      </c>
      <c r="S1846" s="10">
        <v>40666.973541666666</v>
      </c>
      <c r="T1846" s="10"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14">
        <v>1000</v>
      </c>
      <c r="E1847" s="14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v>100</v>
      </c>
      <c r="P1847" s="6">
        <v>52.63</v>
      </c>
      <c r="Q1847" t="str">
        <v>music</v>
      </c>
      <c r="R1847" t="str">
        <v>rock</v>
      </c>
      <c r="S1847" s="10">
        <v>42523.333310185189</v>
      </c>
      <c r="T1847" s="10"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14">
        <v>15000</v>
      </c>
      <c r="E1848" s="14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v>138</v>
      </c>
      <c r="P1848" s="6">
        <v>98.99</v>
      </c>
      <c r="Q1848" t="str">
        <v>music</v>
      </c>
      <c r="R1848" t="str">
        <v>rock</v>
      </c>
      <c r="S1848" s="10">
        <v>41228.650196759263</v>
      </c>
      <c r="T1848" s="10"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14">
        <v>2500</v>
      </c>
      <c r="E1849" s="14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v>121</v>
      </c>
      <c r="P1849" s="6">
        <v>79.53</v>
      </c>
      <c r="Q1849" t="str">
        <v>music</v>
      </c>
      <c r="R1849" t="str">
        <v>rock</v>
      </c>
      <c r="S1849" s="10">
        <v>42094.236481481479</v>
      </c>
      <c r="T1849" s="10"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14">
        <v>3000</v>
      </c>
      <c r="E1850" s="14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v>107</v>
      </c>
      <c r="P1850" s="6">
        <v>134.21</v>
      </c>
      <c r="Q1850" t="str">
        <v>music</v>
      </c>
      <c r="R1850" t="str">
        <v>rock</v>
      </c>
      <c r="S1850" s="10">
        <v>40691.788055555553</v>
      </c>
      <c r="T1850" s="10"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14">
        <v>300</v>
      </c>
      <c r="E1851" s="14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v>100</v>
      </c>
      <c r="P1851" s="6">
        <v>37.630000000000003</v>
      </c>
      <c r="Q1851" t="str">
        <v>music</v>
      </c>
      <c r="R1851" t="str">
        <v>rock</v>
      </c>
      <c r="S1851" s="10">
        <v>41169.845590277779</v>
      </c>
      <c r="T1851" s="10"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14">
        <v>9000</v>
      </c>
      <c r="E1852" s="14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v>102</v>
      </c>
      <c r="P1852" s="6">
        <v>51.04</v>
      </c>
      <c r="Q1852" t="str">
        <v>music</v>
      </c>
      <c r="R1852" t="str">
        <v>rock</v>
      </c>
      <c r="S1852" s="10">
        <v>41800.959490740745</v>
      </c>
      <c r="T1852" s="10"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14">
        <v>1300</v>
      </c>
      <c r="E1853" s="14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v>100</v>
      </c>
      <c r="P1853" s="6">
        <v>50.04</v>
      </c>
      <c r="Q1853" t="str">
        <v>music</v>
      </c>
      <c r="R1853" t="str">
        <v>rock</v>
      </c>
      <c r="S1853" s="10">
        <v>41827.906689814816</v>
      </c>
      <c r="T1853" s="10"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14">
        <v>15000</v>
      </c>
      <c r="E1854" s="1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v>117</v>
      </c>
      <c r="P1854" s="6">
        <v>133.93</v>
      </c>
      <c r="Q1854" t="str">
        <v>music</v>
      </c>
      <c r="R1854" t="str">
        <v>rock</v>
      </c>
      <c r="S1854" s="10">
        <v>42081.77143518519</v>
      </c>
      <c r="T1854" s="10"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14">
        <v>800</v>
      </c>
      <c r="E1855" s="14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v>102</v>
      </c>
      <c r="P1855" s="6">
        <v>58.21</v>
      </c>
      <c r="Q1855" t="str">
        <v>music</v>
      </c>
      <c r="R1855" t="str">
        <v>rock</v>
      </c>
      <c r="S1855" s="10">
        <v>41177.060381944444</v>
      </c>
      <c r="T1855" s="10"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14">
        <v>15000</v>
      </c>
      <c r="E1856" s="14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v>102</v>
      </c>
      <c r="P1856" s="6">
        <v>88.04</v>
      </c>
      <c r="Q1856" t="str">
        <v>music</v>
      </c>
      <c r="R1856" t="str">
        <v>rock</v>
      </c>
      <c r="S1856" s="10">
        <v>41388.021261574075</v>
      </c>
      <c r="T1856" s="10"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14">
        <v>8750</v>
      </c>
      <c r="E1857" s="14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v>154</v>
      </c>
      <c r="P1857" s="6">
        <v>70.58</v>
      </c>
      <c r="Q1857" t="str">
        <v>music</v>
      </c>
      <c r="R1857" t="str">
        <v>rock</v>
      </c>
      <c r="S1857" s="10">
        <v>41600.538657407407</v>
      </c>
      <c r="T1857" s="10"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14">
        <v>2000</v>
      </c>
      <c r="E1858" s="14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v>101</v>
      </c>
      <c r="P1858" s="6">
        <v>53.29</v>
      </c>
      <c r="Q1858" t="str">
        <v>music</v>
      </c>
      <c r="R1858" t="str">
        <v>rock</v>
      </c>
      <c r="S1858" s="10">
        <v>41817.854999999996</v>
      </c>
      <c r="T1858" s="10"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14">
        <v>3000</v>
      </c>
      <c r="E1859" s="14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v>100</v>
      </c>
      <c r="P1859" s="6">
        <v>136.36000000000001</v>
      </c>
      <c r="Q1859" t="str">
        <v>music</v>
      </c>
      <c r="R1859" t="str">
        <v>rock</v>
      </c>
      <c r="S1859" s="10">
        <v>41864.76866898148</v>
      </c>
      <c r="T1859" s="10"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14">
        <v>5555.55</v>
      </c>
      <c r="E1860" s="14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v>109</v>
      </c>
      <c r="P1860" s="6">
        <v>40.549999999999997</v>
      </c>
      <c r="Q1860" t="str">
        <v>music</v>
      </c>
      <c r="R1860" t="str">
        <v>rock</v>
      </c>
      <c r="S1860" s="10">
        <v>40833.200474537036</v>
      </c>
      <c r="T1860" s="10"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14">
        <v>3000</v>
      </c>
      <c r="E1861" s="14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v>132</v>
      </c>
      <c r="P1861" s="6">
        <v>70.63</v>
      </c>
      <c r="Q1861" t="str">
        <v>music</v>
      </c>
      <c r="R1861" t="str">
        <v>rock</v>
      </c>
      <c r="S1861" s="10">
        <v>40778.770011574074</v>
      </c>
      <c r="T1861" s="10"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14">
        <v>750</v>
      </c>
      <c r="E1862" s="14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v>133</v>
      </c>
      <c r="P1862" s="6">
        <v>52.68</v>
      </c>
      <c r="Q1862" t="str">
        <v>music</v>
      </c>
      <c r="R1862" t="str">
        <v>rock</v>
      </c>
      <c r="S1862" s="10">
        <v>41655.709305555552</v>
      </c>
      <c r="T1862" s="10"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14">
        <v>250000</v>
      </c>
      <c r="E1863" s="14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v>0</v>
      </c>
      <c r="P1863" s="6">
        <v>0</v>
      </c>
      <c r="Q1863" t="str">
        <v>games</v>
      </c>
      <c r="R1863" t="str">
        <v>mobile games</v>
      </c>
      <c r="S1863" s="10">
        <v>42000.300243055557</v>
      </c>
      <c r="T1863" s="10"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14">
        <v>18000</v>
      </c>
      <c r="E1864" s="1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v>8</v>
      </c>
      <c r="P1864" s="6">
        <v>90.94</v>
      </c>
      <c r="Q1864" t="str">
        <v>games</v>
      </c>
      <c r="R1864" t="str">
        <v>mobile games</v>
      </c>
      <c r="S1864" s="10">
        <v>42755.492754629624</v>
      </c>
      <c r="T1864" s="10"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14">
        <v>2500</v>
      </c>
      <c r="E1865" s="14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v>0</v>
      </c>
      <c r="P1865" s="6">
        <v>5</v>
      </c>
      <c r="Q1865" t="str">
        <v>games</v>
      </c>
      <c r="R1865" t="str">
        <v>mobile games</v>
      </c>
      <c r="S1865" s="10">
        <v>41772.797280092593</v>
      </c>
      <c r="T1865" s="10"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14">
        <v>6500</v>
      </c>
      <c r="E1866" s="14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v>43</v>
      </c>
      <c r="P1866" s="6">
        <v>58.08</v>
      </c>
      <c r="Q1866" t="str">
        <v>games</v>
      </c>
      <c r="R1866" t="str">
        <v>mobile games</v>
      </c>
      <c r="S1866" s="10">
        <v>41733.716435185182</v>
      </c>
      <c r="T1866" s="10"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14">
        <v>110000</v>
      </c>
      <c r="E1867" s="14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v>0</v>
      </c>
      <c r="P1867" s="6">
        <v>2</v>
      </c>
      <c r="Q1867" t="str">
        <v>games</v>
      </c>
      <c r="R1867" t="str">
        <v>mobile games</v>
      </c>
      <c r="S1867" s="10">
        <v>42645.367442129631</v>
      </c>
      <c r="T1867" s="10"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14">
        <v>25000</v>
      </c>
      <c r="E1868" s="14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v>1</v>
      </c>
      <c r="P1868" s="6">
        <v>62.5</v>
      </c>
      <c r="Q1868" t="str">
        <v>games</v>
      </c>
      <c r="R1868" t="str">
        <v>mobile games</v>
      </c>
      <c r="S1868" s="10">
        <v>42742.246493055558</v>
      </c>
      <c r="T1868" s="10"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14">
        <v>20000</v>
      </c>
      <c r="E1869" s="14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v>0</v>
      </c>
      <c r="P1869" s="6">
        <v>10</v>
      </c>
      <c r="Q1869" t="str">
        <v>games</v>
      </c>
      <c r="R1869" t="str">
        <v>mobile games</v>
      </c>
      <c r="S1869" s="10">
        <v>42649.924907407403</v>
      </c>
      <c r="T1869" s="10"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14">
        <v>25000</v>
      </c>
      <c r="E1870" s="14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v>5</v>
      </c>
      <c r="P1870" s="6">
        <v>71.59</v>
      </c>
      <c r="Q1870" t="str">
        <v>games</v>
      </c>
      <c r="R1870" t="str">
        <v>mobile games</v>
      </c>
      <c r="S1870" s="10">
        <v>42328.779224537036</v>
      </c>
      <c r="T1870" s="10"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14">
        <v>10000</v>
      </c>
      <c r="E1871" s="14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v>0</v>
      </c>
      <c r="P1871" s="6">
        <v>0</v>
      </c>
      <c r="Q1871" t="str">
        <v>games</v>
      </c>
      <c r="R1871" t="str">
        <v>mobile games</v>
      </c>
      <c r="S1871" s="10">
        <v>42709.002881944441</v>
      </c>
      <c r="T1871" s="10"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14">
        <v>3500</v>
      </c>
      <c r="E1872" s="14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v>10</v>
      </c>
      <c r="P1872" s="6">
        <v>32.82</v>
      </c>
      <c r="Q1872" t="str">
        <v>games</v>
      </c>
      <c r="R1872" t="str">
        <v>mobile games</v>
      </c>
      <c r="S1872" s="10">
        <v>42371.355729166666</v>
      </c>
      <c r="T1872" s="10"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14">
        <v>6500</v>
      </c>
      <c r="E1873" s="14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v>72</v>
      </c>
      <c r="P1873" s="6">
        <v>49.12</v>
      </c>
      <c r="Q1873" t="str">
        <v>games</v>
      </c>
      <c r="R1873" t="str">
        <v>mobile games</v>
      </c>
      <c r="S1873" s="10">
        <v>41923.783576388887</v>
      </c>
      <c r="T1873" s="10"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14">
        <v>20000</v>
      </c>
      <c r="E1874" s="1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v>1</v>
      </c>
      <c r="P1874" s="6">
        <v>16.309999999999999</v>
      </c>
      <c r="Q1874" t="str">
        <v>games</v>
      </c>
      <c r="R1874" t="str">
        <v>mobile games</v>
      </c>
      <c r="S1874" s="10">
        <v>42155.129652777774</v>
      </c>
      <c r="T1874" s="10"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14">
        <v>8000</v>
      </c>
      <c r="E1875" s="14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v>0</v>
      </c>
      <c r="P1875" s="6">
        <v>18</v>
      </c>
      <c r="Q1875" t="str">
        <v>games</v>
      </c>
      <c r="R1875" t="str">
        <v>mobile games</v>
      </c>
      <c r="S1875" s="10">
        <v>42164.615856481483</v>
      </c>
      <c r="T1875" s="10"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14">
        <v>160000</v>
      </c>
      <c r="E1876" s="14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v>0</v>
      </c>
      <c r="P1876" s="6">
        <v>13</v>
      </c>
      <c r="Q1876" t="str">
        <v>games</v>
      </c>
      <c r="R1876" t="str">
        <v>mobile games</v>
      </c>
      <c r="S1876" s="10">
        <v>42529.969131944439</v>
      </c>
      <c r="T1876" s="10"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14">
        <v>10000</v>
      </c>
      <c r="E1877" s="14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v>1</v>
      </c>
      <c r="P1877" s="6">
        <v>17</v>
      </c>
      <c r="Q1877" t="str">
        <v>games</v>
      </c>
      <c r="R1877" t="str">
        <v>mobile games</v>
      </c>
      <c r="S1877" s="10">
        <v>42528.899398148147</v>
      </c>
      <c r="T1877" s="10"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14">
        <v>280</v>
      </c>
      <c r="E1878" s="14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v>0</v>
      </c>
      <c r="P1878" s="6">
        <v>0</v>
      </c>
      <c r="Q1878" t="str">
        <v>games</v>
      </c>
      <c r="R1878" t="str">
        <v>mobile games</v>
      </c>
      <c r="S1878" s="10">
        <v>41776.284780092588</v>
      </c>
      <c r="T1878" s="10"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14">
        <v>60</v>
      </c>
      <c r="E1879" s="14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v>0</v>
      </c>
      <c r="P1879" s="6">
        <v>0</v>
      </c>
      <c r="Q1879" t="str">
        <v>games</v>
      </c>
      <c r="R1879" t="str">
        <v>mobile games</v>
      </c>
      <c r="S1879" s="10">
        <v>42035.029224537036</v>
      </c>
      <c r="T1879" s="10"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14">
        <v>8000</v>
      </c>
      <c r="E1880" s="14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v>0</v>
      </c>
      <c r="P1880" s="6">
        <v>0</v>
      </c>
      <c r="Q1880" t="str">
        <v>games</v>
      </c>
      <c r="R1880" t="str">
        <v>mobile games</v>
      </c>
      <c r="S1880" s="10">
        <v>41773.008738425924</v>
      </c>
      <c r="T1880" s="10"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14">
        <v>5000</v>
      </c>
      <c r="E1881" s="14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v>0</v>
      </c>
      <c r="P1881" s="6">
        <v>3</v>
      </c>
      <c r="Q1881" t="str">
        <v>games</v>
      </c>
      <c r="R1881" t="str">
        <v>mobile games</v>
      </c>
      <c r="S1881" s="10">
        <v>42413.649641203709</v>
      </c>
      <c r="T1881" s="10"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14">
        <v>5000</v>
      </c>
      <c r="E1882" s="14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v>20</v>
      </c>
      <c r="P1882" s="6">
        <v>41.83</v>
      </c>
      <c r="Q1882" t="str">
        <v>games</v>
      </c>
      <c r="R1882" t="str">
        <v>mobile games</v>
      </c>
      <c r="S1882" s="10">
        <v>42430.566898148143</v>
      </c>
      <c r="T1882" s="10"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14">
        <v>2000</v>
      </c>
      <c r="E1883" s="14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v>173</v>
      </c>
      <c r="P1883" s="6">
        <v>49.34</v>
      </c>
      <c r="Q1883" t="str">
        <v>music</v>
      </c>
      <c r="R1883" t="str">
        <v>indie rock</v>
      </c>
      <c r="S1883" s="10">
        <v>42043.152650462958</v>
      </c>
      <c r="T1883" s="10"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14">
        <v>3350</v>
      </c>
      <c r="E1884" s="1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v>101</v>
      </c>
      <c r="P1884" s="6">
        <v>41.73</v>
      </c>
      <c r="Q1884" t="str">
        <v>music</v>
      </c>
      <c r="R1884" t="str">
        <v>indie rock</v>
      </c>
      <c r="S1884" s="10">
        <v>41067.949212962965</v>
      </c>
      <c r="T1884" s="10"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14">
        <v>999</v>
      </c>
      <c r="E1885" s="14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v>105</v>
      </c>
      <c r="P1885" s="6">
        <v>32.72</v>
      </c>
      <c r="Q1885" t="str">
        <v>music</v>
      </c>
      <c r="R1885" t="str">
        <v>indie rock</v>
      </c>
      <c r="S1885" s="10">
        <v>40977.948009259257</v>
      </c>
      <c r="T1885" s="10"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14">
        <v>1000</v>
      </c>
      <c r="E1886" s="14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v>135</v>
      </c>
      <c r="P1886" s="6">
        <v>51.96</v>
      </c>
      <c r="Q1886" t="str">
        <v>music</v>
      </c>
      <c r="R1886" t="str">
        <v>indie rock</v>
      </c>
      <c r="S1886" s="10">
        <v>41205.198321759257</v>
      </c>
      <c r="T1886" s="10"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14">
        <v>4575</v>
      </c>
      <c r="E1887" s="14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v>116</v>
      </c>
      <c r="P1887" s="6">
        <v>50.69</v>
      </c>
      <c r="Q1887" t="str">
        <v>music</v>
      </c>
      <c r="R1887" t="str">
        <v>indie rock</v>
      </c>
      <c r="S1887" s="10">
        <v>41099.093865740739</v>
      </c>
      <c r="T1887" s="10"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14">
        <v>1200</v>
      </c>
      <c r="E1888" s="14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v>102</v>
      </c>
      <c r="P1888" s="6">
        <v>42.24</v>
      </c>
      <c r="Q1888" t="str">
        <v>music</v>
      </c>
      <c r="R1888" t="str">
        <v>indie rock</v>
      </c>
      <c r="S1888" s="10">
        <v>41925.906689814816</v>
      </c>
      <c r="T1888" s="10"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14">
        <v>3000</v>
      </c>
      <c r="E1889" s="14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v>111</v>
      </c>
      <c r="P1889" s="6">
        <v>416.88</v>
      </c>
      <c r="Q1889" t="str">
        <v>music</v>
      </c>
      <c r="R1889" t="str">
        <v>indie rock</v>
      </c>
      <c r="S1889" s="10">
        <v>42323.800138888888</v>
      </c>
      <c r="T1889" s="10"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14">
        <v>2500</v>
      </c>
      <c r="E1890" s="14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v>166</v>
      </c>
      <c r="P1890" s="6">
        <v>46.65</v>
      </c>
      <c r="Q1890" t="str">
        <v>music</v>
      </c>
      <c r="R1890" t="str">
        <v>indie rock</v>
      </c>
      <c r="S1890" s="10">
        <v>40299.239953703705</v>
      </c>
      <c r="T1890" s="10"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14">
        <v>2000</v>
      </c>
      <c r="E1891" s="14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v>107</v>
      </c>
      <c r="P1891" s="6">
        <v>48.45</v>
      </c>
      <c r="Q1891" t="str">
        <v>music</v>
      </c>
      <c r="R1891" t="str">
        <v>indie rock</v>
      </c>
      <c r="S1891" s="10">
        <v>41299.793356481481</v>
      </c>
      <c r="T1891" s="10"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14">
        <v>12000</v>
      </c>
      <c r="E1892" s="14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v>145</v>
      </c>
      <c r="P1892" s="6">
        <v>70.53</v>
      </c>
      <c r="Q1892" t="str">
        <v>music</v>
      </c>
      <c r="R1892" t="str">
        <v>indie rock</v>
      </c>
      <c r="S1892" s="10">
        <v>41228.786203703705</v>
      </c>
      <c r="T1892" s="10"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14">
        <v>10000</v>
      </c>
      <c r="E1893" s="14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v>106</v>
      </c>
      <c r="P1893" s="6">
        <v>87.96</v>
      </c>
      <c r="Q1893" t="str">
        <v>music</v>
      </c>
      <c r="R1893" t="str">
        <v>indie rock</v>
      </c>
      <c r="S1893" s="10">
        <v>40335.798078703701</v>
      </c>
      <c r="T1893" s="10"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14">
        <v>500</v>
      </c>
      <c r="E1894" s="1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v>137</v>
      </c>
      <c r="P1894" s="6">
        <v>26.27</v>
      </c>
      <c r="Q1894" t="str">
        <v>music</v>
      </c>
      <c r="R1894" t="str">
        <v>indie rock</v>
      </c>
      <c r="S1894" s="10">
        <v>40671.637511574074</v>
      </c>
      <c r="T1894" s="10"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14">
        <v>2500</v>
      </c>
      <c r="E1895" s="14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v>104</v>
      </c>
      <c r="P1895" s="6">
        <v>57.78</v>
      </c>
      <c r="Q1895" t="str">
        <v>music</v>
      </c>
      <c r="R1895" t="str">
        <v>indie rock</v>
      </c>
      <c r="S1895" s="10">
        <v>40632.94195601852</v>
      </c>
      <c r="T1895" s="10"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14">
        <v>1000</v>
      </c>
      <c r="E1896" s="14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v>115</v>
      </c>
      <c r="P1896" s="6">
        <v>57.25</v>
      </c>
      <c r="Q1896" t="str">
        <v>music</v>
      </c>
      <c r="R1896" t="str">
        <v>indie rock</v>
      </c>
      <c r="S1896" s="10">
        <v>40920.904895833337</v>
      </c>
      <c r="T1896" s="10"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14">
        <v>9072</v>
      </c>
      <c r="E1897" s="14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v>102</v>
      </c>
      <c r="P1897" s="6">
        <v>196.34</v>
      </c>
      <c r="Q1897" t="str">
        <v>music</v>
      </c>
      <c r="R1897" t="str">
        <v>indie rock</v>
      </c>
      <c r="S1897" s="10">
        <v>42267.746782407412</v>
      </c>
      <c r="T1897" s="10"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14">
        <v>451</v>
      </c>
      <c r="E1898" s="14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v>124</v>
      </c>
      <c r="P1898" s="6">
        <v>43</v>
      </c>
      <c r="Q1898" t="str">
        <v>music</v>
      </c>
      <c r="R1898" t="str">
        <v>indie rock</v>
      </c>
      <c r="S1898" s="10">
        <v>40981.710243055553</v>
      </c>
      <c r="T1898" s="10"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14">
        <v>6350</v>
      </c>
      <c r="E1899" s="14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v>102</v>
      </c>
      <c r="P1899" s="6">
        <v>35.549999999999997</v>
      </c>
      <c r="Q1899" t="str">
        <v>music</v>
      </c>
      <c r="R1899" t="str">
        <v>indie rock</v>
      </c>
      <c r="S1899" s="10">
        <v>41680.583402777782</v>
      </c>
      <c r="T1899" s="10"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14">
        <v>1000</v>
      </c>
      <c r="E1900" s="14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v>145</v>
      </c>
      <c r="P1900" s="6">
        <v>68.81</v>
      </c>
      <c r="Q1900" t="str">
        <v>music</v>
      </c>
      <c r="R1900" t="str">
        <v>indie rock</v>
      </c>
      <c r="S1900" s="10">
        <v>42366.192974537036</v>
      </c>
      <c r="T1900" s="10"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14">
        <v>900</v>
      </c>
      <c r="E1901" s="14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v>133</v>
      </c>
      <c r="P1901" s="6">
        <v>28.57</v>
      </c>
      <c r="Q1901" t="str">
        <v>music</v>
      </c>
      <c r="R1901" t="str">
        <v>indie rock</v>
      </c>
      <c r="S1901" s="10">
        <v>42058.941736111112</v>
      </c>
      <c r="T1901" s="10"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14">
        <v>2500</v>
      </c>
      <c r="E1902" s="14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v>109</v>
      </c>
      <c r="P1902" s="6">
        <v>50.63</v>
      </c>
      <c r="Q1902" t="str">
        <v>music</v>
      </c>
      <c r="R1902" t="str">
        <v>indie rock</v>
      </c>
      <c r="S1902" s="10">
        <v>41160.871886574074</v>
      </c>
      <c r="T1902" s="10"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14">
        <v>99000</v>
      </c>
      <c r="E1903" s="14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v>3</v>
      </c>
      <c r="P1903" s="6">
        <v>106.8</v>
      </c>
      <c r="Q1903" t="str">
        <v>technology</v>
      </c>
      <c r="R1903" t="str">
        <v>gadgets</v>
      </c>
      <c r="S1903" s="10">
        <v>42116.54315972222</v>
      </c>
      <c r="T1903" s="10"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14">
        <v>1000</v>
      </c>
      <c r="E1904" s="1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v>1</v>
      </c>
      <c r="P1904" s="6">
        <v>4</v>
      </c>
      <c r="Q1904" t="str">
        <v>technology</v>
      </c>
      <c r="R1904" t="str">
        <v>gadgets</v>
      </c>
      <c r="S1904" s="10">
        <v>42037.789895833332</v>
      </c>
      <c r="T1904" s="10"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14">
        <v>3000</v>
      </c>
      <c r="E1905" s="14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v>47</v>
      </c>
      <c r="P1905" s="6">
        <v>34.1</v>
      </c>
      <c r="Q1905" t="str">
        <v>technology</v>
      </c>
      <c r="R1905" t="str">
        <v>gadgets</v>
      </c>
      <c r="S1905" s="10">
        <v>42702.770729166667</v>
      </c>
      <c r="T1905" s="10"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14">
        <v>50000</v>
      </c>
      <c r="E1906" s="14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v>0</v>
      </c>
      <c r="P1906" s="6">
        <v>25</v>
      </c>
      <c r="Q1906" t="str">
        <v>technology</v>
      </c>
      <c r="R1906" t="str">
        <v>gadgets</v>
      </c>
      <c r="S1906" s="10">
        <v>42326.685428240744</v>
      </c>
      <c r="T1906" s="10"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 s="14">
        <v>25000</v>
      </c>
      <c r="E1907" s="14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v>0</v>
      </c>
      <c r="P1907" s="6">
        <v>10.5</v>
      </c>
      <c r="Q1907" t="str">
        <v>technology</v>
      </c>
      <c r="R1907" t="str">
        <v>gadgets</v>
      </c>
      <c r="S1907" s="10">
        <v>41859.925856481481</v>
      </c>
      <c r="T1907" s="10"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14">
        <v>50000</v>
      </c>
      <c r="E1908" s="14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v>43</v>
      </c>
      <c r="P1908" s="6">
        <v>215.96</v>
      </c>
      <c r="Q1908" t="str">
        <v>technology</v>
      </c>
      <c r="R1908" t="str">
        <v>gadgets</v>
      </c>
      <c r="S1908" s="10">
        <v>42514.671099537038</v>
      </c>
      <c r="T1908" s="10"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14">
        <v>30000</v>
      </c>
      <c r="E1909" s="14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v>0</v>
      </c>
      <c r="P1909" s="6">
        <v>21.25</v>
      </c>
      <c r="Q1909" t="str">
        <v>technology</v>
      </c>
      <c r="R1909" t="str">
        <v>gadgets</v>
      </c>
      <c r="S1909" s="10">
        <v>41767.587094907409</v>
      </c>
      <c r="T1909" s="10"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14">
        <v>25000</v>
      </c>
      <c r="E1910" s="14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v>2</v>
      </c>
      <c r="P1910" s="6">
        <v>108.25</v>
      </c>
      <c r="Q1910" t="str">
        <v>technology</v>
      </c>
      <c r="R1910" t="str">
        <v>gadgets</v>
      </c>
      <c r="S1910" s="10">
        <v>42703.917824074073</v>
      </c>
      <c r="T1910" s="10"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14">
        <v>35000</v>
      </c>
      <c r="E1911" s="14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v>14</v>
      </c>
      <c r="P1911" s="6">
        <v>129.97</v>
      </c>
      <c r="Q1911" t="str">
        <v>technology</v>
      </c>
      <c r="R1911" t="str">
        <v>gadgets</v>
      </c>
      <c r="S1911" s="10">
        <v>41905.429155092592</v>
      </c>
      <c r="T1911" s="10"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14">
        <v>85000</v>
      </c>
      <c r="E1912" s="14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v>39</v>
      </c>
      <c r="P1912" s="6">
        <v>117.49</v>
      </c>
      <c r="Q1912" t="str">
        <v>technology</v>
      </c>
      <c r="R1912" t="str">
        <v>gadgets</v>
      </c>
      <c r="S1912" s="10">
        <v>42264.963159722218</v>
      </c>
      <c r="T1912" s="10"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14">
        <v>42500</v>
      </c>
      <c r="E1913" s="14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v>0</v>
      </c>
      <c r="P1913" s="6">
        <v>10</v>
      </c>
      <c r="Q1913" t="str">
        <v>technology</v>
      </c>
      <c r="R1913" t="str">
        <v>gadgets</v>
      </c>
      <c r="S1913" s="10">
        <v>41830.033958333333</v>
      </c>
      <c r="T1913" s="10"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14">
        <v>5000</v>
      </c>
      <c r="E1914" s="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v>59</v>
      </c>
      <c r="P1914" s="6">
        <v>70.599999999999994</v>
      </c>
      <c r="Q1914" t="str">
        <v>technology</v>
      </c>
      <c r="R1914" t="str">
        <v>gadgets</v>
      </c>
      <c r="S1914" s="10">
        <v>42129.226388888885</v>
      </c>
      <c r="T1914" s="10"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14">
        <v>48000</v>
      </c>
      <c r="E1915" s="14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v>1</v>
      </c>
      <c r="P1915" s="6">
        <v>24.5</v>
      </c>
      <c r="Q1915" t="str">
        <v>technology</v>
      </c>
      <c r="R1915" t="str">
        <v>gadgets</v>
      </c>
      <c r="S1915" s="10">
        <v>41890.511319444442</v>
      </c>
      <c r="T1915" s="10"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14">
        <v>666</v>
      </c>
      <c r="E1916" s="14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v>9</v>
      </c>
      <c r="P1916" s="6">
        <v>30</v>
      </c>
      <c r="Q1916" t="str">
        <v>technology</v>
      </c>
      <c r="R1916" t="str">
        <v>gadgets</v>
      </c>
      <c r="S1916" s="10">
        <v>41929.174456018518</v>
      </c>
      <c r="T1916" s="10"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14">
        <v>500</v>
      </c>
      <c r="E1917" s="14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v>2</v>
      </c>
      <c r="P1917" s="6">
        <v>2</v>
      </c>
      <c r="Q1917" t="str">
        <v>technology</v>
      </c>
      <c r="R1917" t="str">
        <v>gadgets</v>
      </c>
      <c r="S1917" s="10">
        <v>41864.04886574074</v>
      </c>
      <c r="T1917" s="10"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14">
        <v>20000</v>
      </c>
      <c r="E1918" s="14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v>1</v>
      </c>
      <c r="P1918" s="6">
        <v>17</v>
      </c>
      <c r="Q1918" t="str">
        <v>technology</v>
      </c>
      <c r="R1918" t="str">
        <v>gadgets</v>
      </c>
      <c r="S1918" s="10">
        <v>42656.717303240745</v>
      </c>
      <c r="T1918" s="10"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14">
        <v>390000</v>
      </c>
      <c r="E1919" s="14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v>53</v>
      </c>
      <c r="P1919" s="6">
        <v>2928.93</v>
      </c>
      <c r="Q1919" t="str">
        <v>technology</v>
      </c>
      <c r="R1919" t="str">
        <v>gadgets</v>
      </c>
      <c r="S1919" s="10">
        <v>42746.270057870366</v>
      </c>
      <c r="T1919" s="10"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14">
        <v>25000</v>
      </c>
      <c r="E1920" s="14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v>1</v>
      </c>
      <c r="P1920" s="6">
        <v>28.89</v>
      </c>
      <c r="Q1920" t="str">
        <v>technology</v>
      </c>
      <c r="R1920" t="str">
        <v>gadgets</v>
      </c>
      <c r="S1920" s="10">
        <v>41828.789942129632</v>
      </c>
      <c r="T1920" s="10"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14">
        <v>500</v>
      </c>
      <c r="E1921" s="14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v>47</v>
      </c>
      <c r="P1921" s="6">
        <v>29.63</v>
      </c>
      <c r="Q1921" t="str">
        <v>technology</v>
      </c>
      <c r="R1921" t="str">
        <v>gadgets</v>
      </c>
      <c r="S1921" s="10">
        <v>42113.875567129624</v>
      </c>
      <c r="T1921" s="10"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14">
        <v>10000</v>
      </c>
      <c r="E1922" s="14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v>43</v>
      </c>
      <c r="P1922" s="6">
        <v>40.98</v>
      </c>
      <c r="Q1922" t="str">
        <v>technology</v>
      </c>
      <c r="R1922" t="str">
        <v>gadgets</v>
      </c>
      <c r="S1922" s="10">
        <v>42270.875706018516</v>
      </c>
      <c r="T1922" s="10"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14">
        <v>1500</v>
      </c>
      <c r="E1923" s="14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v>137</v>
      </c>
      <c r="P1923" s="6">
        <v>54</v>
      </c>
      <c r="Q1923" t="str">
        <v>music</v>
      </c>
      <c r="R1923" t="str">
        <v>indie rock</v>
      </c>
      <c r="S1923" s="10">
        <v>41074.221562500003</v>
      </c>
      <c r="T1923" s="10"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14">
        <v>2000</v>
      </c>
      <c r="E1924" s="1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v>116</v>
      </c>
      <c r="P1924" s="6">
        <v>36.11</v>
      </c>
      <c r="Q1924" t="str">
        <v>music</v>
      </c>
      <c r="R1924" t="str">
        <v>indie rock</v>
      </c>
      <c r="S1924" s="10">
        <v>41590.255868055552</v>
      </c>
      <c r="T1924" s="10"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14">
        <v>125</v>
      </c>
      <c r="E1925" s="14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v>241</v>
      </c>
      <c r="P1925" s="6">
        <v>23.15</v>
      </c>
      <c r="Q1925" t="str">
        <v>music</v>
      </c>
      <c r="R1925" t="str">
        <v>indie rock</v>
      </c>
      <c r="S1925" s="10">
        <v>40772.848749999997</v>
      </c>
      <c r="T1925" s="10"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14">
        <v>3000</v>
      </c>
      <c r="E1926" s="14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v>114</v>
      </c>
      <c r="P1926" s="6">
        <v>104</v>
      </c>
      <c r="Q1926" t="str">
        <v>music</v>
      </c>
      <c r="R1926" t="str">
        <v>indie rock</v>
      </c>
      <c r="S1926" s="10">
        <v>41626.761053240742</v>
      </c>
      <c r="T1926" s="10"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14">
        <v>1500</v>
      </c>
      <c r="E1927" s="14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v>110</v>
      </c>
      <c r="P1927" s="6">
        <v>31.83</v>
      </c>
      <c r="Q1927" t="str">
        <v>music</v>
      </c>
      <c r="R1927" t="str">
        <v>indie rock</v>
      </c>
      <c r="S1927" s="10">
        <v>41535.90148148148</v>
      </c>
      <c r="T1927" s="10"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14">
        <v>1500</v>
      </c>
      <c r="E1928" s="14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v>195</v>
      </c>
      <c r="P1928" s="6">
        <v>27.39</v>
      </c>
      <c r="Q1928" t="str">
        <v>music</v>
      </c>
      <c r="R1928" t="str">
        <v>indie rock</v>
      </c>
      <c r="S1928" s="10">
        <v>40456.954351851848</v>
      </c>
      <c r="T1928" s="10"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14">
        <v>600</v>
      </c>
      <c r="E1929" s="14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v>103</v>
      </c>
      <c r="P1929" s="6">
        <v>56.36</v>
      </c>
      <c r="Q1929" t="str">
        <v>music</v>
      </c>
      <c r="R1929" t="str">
        <v>indie rock</v>
      </c>
      <c r="S1929" s="10">
        <v>40960.861562500002</v>
      </c>
      <c r="T1929" s="10"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14">
        <v>2550</v>
      </c>
      <c r="E1930" s="14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v>103</v>
      </c>
      <c r="P1930" s="6">
        <v>77.349999999999994</v>
      </c>
      <c r="Q1930" t="str">
        <v>music</v>
      </c>
      <c r="R1930" t="str">
        <v>indie rock</v>
      </c>
      <c r="S1930" s="10">
        <v>41371.648078703707</v>
      </c>
      <c r="T1930" s="10"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14">
        <v>3200</v>
      </c>
      <c r="E1931" s="14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v>100</v>
      </c>
      <c r="P1931" s="6">
        <v>42.8</v>
      </c>
      <c r="Q1931" t="str">
        <v>music</v>
      </c>
      <c r="R1931" t="str">
        <v>indie rock</v>
      </c>
      <c r="S1931" s="10">
        <v>40687.021597222221</v>
      </c>
      <c r="T1931" s="10"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14">
        <v>1000</v>
      </c>
      <c r="E1932" s="14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v>127</v>
      </c>
      <c r="P1932" s="6">
        <v>48.85</v>
      </c>
      <c r="Q1932" t="str">
        <v>music</v>
      </c>
      <c r="R1932" t="str">
        <v>indie rock</v>
      </c>
      <c r="S1932" s="10">
        <v>41402.558819444443</v>
      </c>
      <c r="T1932" s="10"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14">
        <v>2000</v>
      </c>
      <c r="E1933" s="14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v>121</v>
      </c>
      <c r="P1933" s="6">
        <v>48.24</v>
      </c>
      <c r="Q1933" t="str">
        <v>music</v>
      </c>
      <c r="R1933" t="str">
        <v>indie rock</v>
      </c>
      <c r="S1933" s="10">
        <v>41037.892465277779</v>
      </c>
      <c r="T1933" s="10"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14">
        <v>5250</v>
      </c>
      <c r="E1934" s="1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v>107</v>
      </c>
      <c r="P1934" s="6">
        <v>70.209999999999994</v>
      </c>
      <c r="Q1934" t="str">
        <v>music</v>
      </c>
      <c r="R1934" t="str">
        <v>indie rock</v>
      </c>
      <c r="S1934" s="10">
        <v>40911.809872685182</v>
      </c>
      <c r="T1934" s="10"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14">
        <v>6000</v>
      </c>
      <c r="E1935" s="14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v>172</v>
      </c>
      <c r="P1935" s="6">
        <v>94.05</v>
      </c>
      <c r="Q1935" t="str">
        <v>music</v>
      </c>
      <c r="R1935" t="str">
        <v>indie rock</v>
      </c>
      <c r="S1935" s="10">
        <v>41879.130868055552</v>
      </c>
      <c r="T1935" s="10"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14">
        <v>5000</v>
      </c>
      <c r="E1936" s="14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v>124</v>
      </c>
      <c r="P1936" s="6">
        <v>80.27</v>
      </c>
      <c r="Q1936" t="str">
        <v>music</v>
      </c>
      <c r="R1936" t="str">
        <v>indie rock</v>
      </c>
      <c r="S1936" s="10">
        <v>40865.867141203707</v>
      </c>
      <c r="T1936" s="10"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14">
        <v>2500</v>
      </c>
      <c r="E1937" s="14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v>108</v>
      </c>
      <c r="P1937" s="6">
        <v>54.2</v>
      </c>
      <c r="Q1937" t="str">
        <v>music</v>
      </c>
      <c r="R1937" t="str">
        <v>indie rock</v>
      </c>
      <c r="S1937" s="10">
        <v>41773.932534722226</v>
      </c>
      <c r="T1937" s="10"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14">
        <v>7500</v>
      </c>
      <c r="E1938" s="14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v>117</v>
      </c>
      <c r="P1938" s="6">
        <v>60.27</v>
      </c>
      <c r="Q1938" t="str">
        <v>music</v>
      </c>
      <c r="R1938" t="str">
        <v>indie rock</v>
      </c>
      <c r="S1938" s="10">
        <v>40852.889699074076</v>
      </c>
      <c r="T1938" s="10"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14">
        <v>600</v>
      </c>
      <c r="E1939" s="14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v>187</v>
      </c>
      <c r="P1939" s="6">
        <v>38.74</v>
      </c>
      <c r="Q1939" t="str">
        <v>music</v>
      </c>
      <c r="R1939" t="str">
        <v>indie rock</v>
      </c>
      <c r="S1939" s="10">
        <v>41059.118993055556</v>
      </c>
      <c r="T1939" s="10"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14">
        <v>15000</v>
      </c>
      <c r="E1940" s="14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v>116</v>
      </c>
      <c r="P1940" s="6">
        <v>152.54</v>
      </c>
      <c r="Q1940" t="str">
        <v>music</v>
      </c>
      <c r="R1940" t="str">
        <v>indie rock</v>
      </c>
      <c r="S1940" s="10">
        <v>41426.259618055556</v>
      </c>
      <c r="T1940" s="10"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14">
        <v>10000</v>
      </c>
      <c r="E1941" s="14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v>111</v>
      </c>
      <c r="P1941" s="6">
        <v>115.31</v>
      </c>
      <c r="Q1941" t="str">
        <v>music</v>
      </c>
      <c r="R1941" t="str">
        <v>indie rock</v>
      </c>
      <c r="S1941" s="10">
        <v>41313.985046296293</v>
      </c>
      <c r="T1941" s="10"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14">
        <v>650</v>
      </c>
      <c r="E1942" s="14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v>171</v>
      </c>
      <c r="P1942" s="6">
        <v>35.840000000000003</v>
      </c>
      <c r="Q1942" t="str">
        <v>music</v>
      </c>
      <c r="R1942" t="str">
        <v>indie rock</v>
      </c>
      <c r="S1942" s="10">
        <v>40670.507326388892</v>
      </c>
      <c r="T1942" s="10"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14">
        <v>250000</v>
      </c>
      <c r="E1943" s="14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v>126</v>
      </c>
      <c r="P1943" s="6">
        <v>64.569999999999993</v>
      </c>
      <c r="Q1943" t="str">
        <v>technology</v>
      </c>
      <c r="R1943" t="str">
        <v>hardware</v>
      </c>
      <c r="S1943" s="10">
        <v>41744.290868055556</v>
      </c>
      <c r="T1943" s="10"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14">
        <v>6000</v>
      </c>
      <c r="E1944" s="1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v>138</v>
      </c>
      <c r="P1944" s="6">
        <v>87.44</v>
      </c>
      <c r="Q1944" t="str">
        <v>technology</v>
      </c>
      <c r="R1944" t="str">
        <v>hardware</v>
      </c>
      <c r="S1944" s="10">
        <v>40638.828009259261</v>
      </c>
      <c r="T1944" s="10"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14">
        <v>10000</v>
      </c>
      <c r="E1945" s="14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v>1705</v>
      </c>
      <c r="P1945" s="6">
        <v>68.819999999999993</v>
      </c>
      <c r="Q1945" t="str">
        <v>technology</v>
      </c>
      <c r="R1945" t="str">
        <v>hardware</v>
      </c>
      <c r="S1945" s="10">
        <v>42548.269861111112</v>
      </c>
      <c r="T1945" s="10"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14">
        <v>40000</v>
      </c>
      <c r="E1946" s="14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v>788</v>
      </c>
      <c r="P1946" s="6">
        <v>176.2</v>
      </c>
      <c r="Q1946" t="str">
        <v>technology</v>
      </c>
      <c r="R1946" t="str">
        <v>hardware</v>
      </c>
      <c r="S1946" s="10">
        <v>41730.584374999999</v>
      </c>
      <c r="T1946" s="10"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14">
        <v>100000</v>
      </c>
      <c r="E1947" s="14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v>348</v>
      </c>
      <c r="P1947" s="6">
        <v>511.79</v>
      </c>
      <c r="Q1947" t="str">
        <v>technology</v>
      </c>
      <c r="R1947" t="str">
        <v>hardware</v>
      </c>
      <c r="S1947" s="10">
        <v>42157.251828703709</v>
      </c>
      <c r="T1947" s="10"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14">
        <v>7500</v>
      </c>
      <c r="E1948" s="14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v>150</v>
      </c>
      <c r="P1948" s="6">
        <v>160.44</v>
      </c>
      <c r="Q1948" t="str">
        <v>technology</v>
      </c>
      <c r="R1948" t="str">
        <v>hardware</v>
      </c>
      <c r="S1948" s="10">
        <v>41689.150011574071</v>
      </c>
      <c r="T1948" s="10"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14">
        <v>800</v>
      </c>
      <c r="E1949" s="14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v>101</v>
      </c>
      <c r="P1949" s="6">
        <v>35</v>
      </c>
      <c r="Q1949" t="str">
        <v>technology</v>
      </c>
      <c r="R1949" t="str">
        <v>hardware</v>
      </c>
      <c r="S1949" s="10">
        <v>40102.918055555558</v>
      </c>
      <c r="T1949" s="10"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14">
        <v>100000</v>
      </c>
      <c r="E1950" s="14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v>800</v>
      </c>
      <c r="P1950" s="6">
        <v>188.51</v>
      </c>
      <c r="Q1950" t="str">
        <v>technology</v>
      </c>
      <c r="R1950" t="str">
        <v>hardware</v>
      </c>
      <c r="S1950" s="10">
        <v>42473.604270833333</v>
      </c>
      <c r="T1950" s="10"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14">
        <v>50000</v>
      </c>
      <c r="E1951" s="14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v>106</v>
      </c>
      <c r="P1951" s="6">
        <v>56.2</v>
      </c>
      <c r="Q1951" t="str">
        <v>technology</v>
      </c>
      <c r="R1951" t="str">
        <v>hardware</v>
      </c>
      <c r="S1951" s="10">
        <v>41800.423043981478</v>
      </c>
      <c r="T1951" s="10"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14">
        <v>48000</v>
      </c>
      <c r="E1952" s="14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v>201</v>
      </c>
      <c r="P1952" s="6">
        <v>51.31</v>
      </c>
      <c r="Q1952" t="str">
        <v>technology</v>
      </c>
      <c r="R1952" t="str">
        <v>hardware</v>
      </c>
      <c r="S1952" s="10">
        <v>40624.181400462963</v>
      </c>
      <c r="T1952" s="10"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14">
        <v>50000</v>
      </c>
      <c r="E1953" s="14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v>212</v>
      </c>
      <c r="P1953" s="6">
        <v>127.36</v>
      </c>
      <c r="Q1953" t="str">
        <v>technology</v>
      </c>
      <c r="R1953" t="str">
        <v>hardware</v>
      </c>
      <c r="S1953" s="10">
        <v>42651.420567129629</v>
      </c>
      <c r="T1953" s="10"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14">
        <v>35000</v>
      </c>
      <c r="E1954" s="1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v>198</v>
      </c>
      <c r="P1954" s="6">
        <v>101.86</v>
      </c>
      <c r="Q1954" t="str">
        <v>technology</v>
      </c>
      <c r="R1954" t="str">
        <v>hardware</v>
      </c>
      <c r="S1954" s="10">
        <v>41526.60665509259</v>
      </c>
      <c r="T1954" s="10"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14">
        <v>15000</v>
      </c>
      <c r="E1955" s="14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v>226</v>
      </c>
      <c r="P1955" s="6">
        <v>230.56</v>
      </c>
      <c r="Q1955" t="str">
        <v>technology</v>
      </c>
      <c r="R1955" t="str">
        <v>hardware</v>
      </c>
      <c r="S1955" s="10">
        <v>40941.199826388889</v>
      </c>
      <c r="T1955" s="10"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14">
        <v>50000</v>
      </c>
      <c r="E1956" s="14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v>699</v>
      </c>
      <c r="P1956" s="6">
        <v>842.11</v>
      </c>
      <c r="Q1956" t="str">
        <v>technology</v>
      </c>
      <c r="R1956" t="str">
        <v>hardware</v>
      </c>
      <c r="S1956" s="10">
        <v>42394.580740740741</v>
      </c>
      <c r="T1956" s="10"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14">
        <v>42000</v>
      </c>
      <c r="E1957" s="14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v>399</v>
      </c>
      <c r="P1957" s="6">
        <v>577.28</v>
      </c>
      <c r="Q1957" t="str">
        <v>technology</v>
      </c>
      <c r="R1957" t="str">
        <v>hardware</v>
      </c>
      <c r="S1957" s="10">
        <v>41020.271770833337</v>
      </c>
      <c r="T1957" s="10"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14">
        <v>60000</v>
      </c>
      <c r="E1958" s="14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v>294</v>
      </c>
      <c r="P1958" s="6">
        <v>483.34</v>
      </c>
      <c r="Q1958" t="str">
        <v>technology</v>
      </c>
      <c r="R1958" t="str">
        <v>hardware</v>
      </c>
      <c r="S1958" s="10">
        <v>42067.923668981486</v>
      </c>
      <c r="T1958" s="10"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14">
        <v>30000</v>
      </c>
      <c r="E1959" s="14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v>168</v>
      </c>
      <c r="P1959" s="6">
        <v>76.14</v>
      </c>
      <c r="Q1959" t="str">
        <v>technology</v>
      </c>
      <c r="R1959" t="str">
        <v>hardware</v>
      </c>
      <c r="S1959" s="10">
        <v>41179.098530092589</v>
      </c>
      <c r="T1959" s="10"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14">
        <v>7000</v>
      </c>
      <c r="E1960" s="14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v>1436</v>
      </c>
      <c r="P1960" s="6">
        <v>74.11</v>
      </c>
      <c r="Q1960" t="str">
        <v>technology</v>
      </c>
      <c r="R1960" t="str">
        <v>hardware</v>
      </c>
      <c r="S1960" s="10">
        <v>41326.987974537034</v>
      </c>
      <c r="T1960" s="10"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14">
        <v>10000</v>
      </c>
      <c r="E1961" s="14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v>157</v>
      </c>
      <c r="P1961" s="6">
        <v>36.97</v>
      </c>
      <c r="Q1961" t="str">
        <v>technology</v>
      </c>
      <c r="R1961" t="str">
        <v>hardware</v>
      </c>
      <c r="S1961" s="10">
        <v>41871.845601851855</v>
      </c>
      <c r="T1961" s="10"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14">
        <v>70000</v>
      </c>
      <c r="E1962" s="14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v>118</v>
      </c>
      <c r="P1962" s="6">
        <v>2500.9699999999998</v>
      </c>
      <c r="Q1962" t="str">
        <v>technology</v>
      </c>
      <c r="R1962" t="str">
        <v>hardware</v>
      </c>
      <c r="S1962" s="10">
        <v>41964.362743055557</v>
      </c>
      <c r="T1962" s="10"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14">
        <v>10000</v>
      </c>
      <c r="E1963" s="14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v>1105</v>
      </c>
      <c r="P1963" s="6">
        <v>67.69</v>
      </c>
      <c r="Q1963" t="str">
        <v>technology</v>
      </c>
      <c r="R1963" t="str">
        <v>hardware</v>
      </c>
      <c r="S1963" s="10">
        <v>41148.194641203707</v>
      </c>
      <c r="T1963" s="10"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14">
        <v>10000</v>
      </c>
      <c r="E1964" s="1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v>193</v>
      </c>
      <c r="P1964" s="6">
        <v>63.05</v>
      </c>
      <c r="Q1964" t="str">
        <v>technology</v>
      </c>
      <c r="R1964" t="str">
        <v>hardware</v>
      </c>
      <c r="S1964" s="10">
        <v>41742.780509259261</v>
      </c>
      <c r="T1964" s="10"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14">
        <v>19000</v>
      </c>
      <c r="E1965" s="14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v>127</v>
      </c>
      <c r="P1965" s="6">
        <v>117.6</v>
      </c>
      <c r="Q1965" t="str">
        <v>technology</v>
      </c>
      <c r="R1965" t="str">
        <v>hardware</v>
      </c>
      <c r="S1965" s="10">
        <v>41863.429791666669</v>
      </c>
      <c r="T1965" s="10"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14">
        <v>89200</v>
      </c>
      <c r="E1966" s="14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v>260</v>
      </c>
      <c r="P1966" s="6">
        <v>180.75</v>
      </c>
      <c r="Q1966" t="str">
        <v>technology</v>
      </c>
      <c r="R1966" t="str">
        <v>hardware</v>
      </c>
      <c r="S1966" s="10">
        <v>42452.272824074069</v>
      </c>
      <c r="T1966" s="10"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14">
        <v>5000</v>
      </c>
      <c r="E1967" s="14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v>262</v>
      </c>
      <c r="P1967" s="6">
        <v>127.32</v>
      </c>
      <c r="Q1967" t="str">
        <v>technology</v>
      </c>
      <c r="R1967" t="str">
        <v>hardware</v>
      </c>
      <c r="S1967" s="10">
        <v>40898.089236111111</v>
      </c>
      <c r="T1967" s="10"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14">
        <v>100000</v>
      </c>
      <c r="E1968" s="14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v>207</v>
      </c>
      <c r="P1968" s="6">
        <v>136.63999999999999</v>
      </c>
      <c r="Q1968" t="str">
        <v>technology</v>
      </c>
      <c r="R1968" t="str">
        <v>hardware</v>
      </c>
      <c r="S1968" s="10">
        <v>41835.540486111109</v>
      </c>
      <c r="T1968" s="10"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14">
        <v>20000</v>
      </c>
      <c r="E1969" s="14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v>370</v>
      </c>
      <c r="P1969" s="6">
        <v>182.78</v>
      </c>
      <c r="Q1969" t="str">
        <v>technology</v>
      </c>
      <c r="R1969" t="str">
        <v>hardware</v>
      </c>
      <c r="S1969" s="10">
        <v>41730.663530092592</v>
      </c>
      <c r="T1969" s="10"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14">
        <v>50000</v>
      </c>
      <c r="E1970" s="14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v>285</v>
      </c>
      <c r="P1970" s="6">
        <v>279.38</v>
      </c>
      <c r="Q1970" t="str">
        <v>technology</v>
      </c>
      <c r="R1970" t="str">
        <v>hardware</v>
      </c>
      <c r="S1970" s="10">
        <v>42676.586979166663</v>
      </c>
      <c r="T1970" s="10"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14">
        <v>20000</v>
      </c>
      <c r="E1971" s="14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v>579</v>
      </c>
      <c r="P1971" s="6">
        <v>61.38</v>
      </c>
      <c r="Q1971" t="str">
        <v>technology</v>
      </c>
      <c r="R1971" t="str">
        <v>hardware</v>
      </c>
      <c r="S1971" s="10">
        <v>42557.792453703703</v>
      </c>
      <c r="T1971" s="10"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14">
        <v>5000</v>
      </c>
      <c r="E1972" s="14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v>1132</v>
      </c>
      <c r="P1972" s="6">
        <v>80.73</v>
      </c>
      <c r="Q1972" t="str">
        <v>technology</v>
      </c>
      <c r="R1972" t="str">
        <v>hardware</v>
      </c>
      <c r="S1972" s="10">
        <v>41324.193298611113</v>
      </c>
      <c r="T1972" s="10"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14">
        <v>400000</v>
      </c>
      <c r="E1973" s="14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v>263</v>
      </c>
      <c r="P1973" s="6">
        <v>272.36</v>
      </c>
      <c r="Q1973" t="str">
        <v>technology</v>
      </c>
      <c r="R1973" t="str">
        <v>hardware</v>
      </c>
      <c r="S1973" s="10">
        <v>41561.500706018516</v>
      </c>
      <c r="T1973" s="10"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14">
        <v>2500</v>
      </c>
      <c r="E1974" s="1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v>674</v>
      </c>
      <c r="P1974" s="6">
        <v>70.849999999999994</v>
      </c>
      <c r="Q1974" t="str">
        <v>technology</v>
      </c>
      <c r="R1974" t="str">
        <v>hardware</v>
      </c>
      <c r="S1974" s="10">
        <v>41201.012083333335</v>
      </c>
      <c r="T1974" s="10"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14">
        <v>198000</v>
      </c>
      <c r="E1975" s="14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v>257</v>
      </c>
      <c r="P1975" s="6">
        <v>247.94</v>
      </c>
      <c r="Q1975" t="str">
        <v>technology</v>
      </c>
      <c r="R1975" t="str">
        <v>hardware</v>
      </c>
      <c r="S1975" s="10">
        <v>42549.722962962958</v>
      </c>
      <c r="T1975" s="10"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14">
        <v>20000</v>
      </c>
      <c r="E1976" s="14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v>375</v>
      </c>
      <c r="P1976" s="6">
        <v>186.81</v>
      </c>
      <c r="Q1976" t="str">
        <v>technology</v>
      </c>
      <c r="R1976" t="str">
        <v>hardware</v>
      </c>
      <c r="S1976" s="10">
        <v>41445.334131944444</v>
      </c>
      <c r="T1976" s="10"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14">
        <v>16000</v>
      </c>
      <c r="E1977" s="14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v>209</v>
      </c>
      <c r="P1977" s="6">
        <v>131.99</v>
      </c>
      <c r="Q1977" t="str">
        <v>technology</v>
      </c>
      <c r="R1977" t="str">
        <v>hardware</v>
      </c>
      <c r="S1977" s="10">
        <v>41313.755219907405</v>
      </c>
      <c r="T1977" s="10"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14">
        <v>4000</v>
      </c>
      <c r="E1978" s="14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v>347</v>
      </c>
      <c r="P1978" s="6">
        <v>29.31</v>
      </c>
      <c r="Q1978" t="str">
        <v>technology</v>
      </c>
      <c r="R1978" t="str">
        <v>hardware</v>
      </c>
      <c r="S1978" s="10">
        <v>41438.899594907409</v>
      </c>
      <c r="T1978" s="10"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14">
        <v>50000</v>
      </c>
      <c r="E1979" s="14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v>402</v>
      </c>
      <c r="P1979" s="6">
        <v>245.02</v>
      </c>
      <c r="Q1979" t="str">
        <v>technology</v>
      </c>
      <c r="R1979" t="str">
        <v>hardware</v>
      </c>
      <c r="S1979" s="10">
        <v>42311.216898148152</v>
      </c>
      <c r="T1979" s="10"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14">
        <v>50000</v>
      </c>
      <c r="E1980" s="14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v>1027</v>
      </c>
      <c r="P1980" s="6">
        <v>1323.25</v>
      </c>
      <c r="Q1980" t="str">
        <v>technology</v>
      </c>
      <c r="R1980" t="str">
        <v>hardware</v>
      </c>
      <c r="S1980" s="10">
        <v>41039.225601851853</v>
      </c>
      <c r="T1980" s="10"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14">
        <v>200000</v>
      </c>
      <c r="E1981" s="14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v>115</v>
      </c>
      <c r="P1981" s="6">
        <v>282.66000000000003</v>
      </c>
      <c r="Q1981" t="str">
        <v>technology</v>
      </c>
      <c r="R1981" t="str">
        <v>hardware</v>
      </c>
      <c r="S1981" s="10">
        <v>42290.460023148145</v>
      </c>
      <c r="T1981" s="10"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14">
        <v>50000</v>
      </c>
      <c r="E1982" s="14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v>355</v>
      </c>
      <c r="P1982" s="6">
        <v>91.21</v>
      </c>
      <c r="Q1982" t="str">
        <v>technology</v>
      </c>
      <c r="R1982" t="str">
        <v>hardware</v>
      </c>
      <c r="S1982" s="10">
        <v>42423.542384259257</v>
      </c>
      <c r="T1982" s="10"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14">
        <v>7500</v>
      </c>
      <c r="E1983" s="14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v>5</v>
      </c>
      <c r="P1983" s="6">
        <v>31.75</v>
      </c>
      <c r="Q1983" t="str">
        <v>photography</v>
      </c>
      <c r="R1983" t="str">
        <v>people</v>
      </c>
      <c r="S1983" s="10">
        <v>41799.725289351853</v>
      </c>
      <c r="T1983" s="10"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14">
        <v>180000</v>
      </c>
      <c r="E1984" s="1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v>0</v>
      </c>
      <c r="P1984" s="6">
        <v>0</v>
      </c>
      <c r="Q1984" t="str">
        <v>photography</v>
      </c>
      <c r="R1984" t="str">
        <v>people</v>
      </c>
      <c r="S1984" s="10">
        <v>42678.586655092593</v>
      </c>
      <c r="T1984" s="10"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14">
        <v>33000</v>
      </c>
      <c r="E1985" s="14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v>4</v>
      </c>
      <c r="P1985" s="6">
        <v>88.69</v>
      </c>
      <c r="Q1985" t="str">
        <v>photography</v>
      </c>
      <c r="R1985" t="str">
        <v>people</v>
      </c>
      <c r="S1985" s="10">
        <v>42593.011782407411</v>
      </c>
      <c r="T1985" s="10"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14">
        <v>15000</v>
      </c>
      <c r="E1986" s="14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v>21</v>
      </c>
      <c r="P1986" s="6">
        <v>453.14</v>
      </c>
      <c r="Q1986" t="str">
        <v>photography</v>
      </c>
      <c r="R1986" t="str">
        <v>people</v>
      </c>
      <c r="S1986" s="10">
        <v>41913.790289351848</v>
      </c>
      <c r="T1986" s="10"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14">
        <v>1600</v>
      </c>
      <c r="E1987" s="14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v>3</v>
      </c>
      <c r="P1987" s="6">
        <v>12.75</v>
      </c>
      <c r="Q1987" t="str">
        <v>photography</v>
      </c>
      <c r="R1987" t="str">
        <v>people</v>
      </c>
      <c r="S1987" s="10">
        <v>42555.698738425926</v>
      </c>
      <c r="T1987" s="10"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14">
        <v>2000</v>
      </c>
      <c r="E1988" s="14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v>0</v>
      </c>
      <c r="P1988" s="6">
        <v>1</v>
      </c>
      <c r="Q1988" t="str">
        <v>photography</v>
      </c>
      <c r="R1988" t="str">
        <v>people</v>
      </c>
      <c r="S1988" s="10">
        <v>42413.433831018512</v>
      </c>
      <c r="T1988" s="10"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14">
        <v>5500</v>
      </c>
      <c r="E1989" s="14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v>42</v>
      </c>
      <c r="P1989" s="6">
        <v>83.43</v>
      </c>
      <c r="Q1989" t="str">
        <v>photography</v>
      </c>
      <c r="R1989" t="str">
        <v>people</v>
      </c>
      <c r="S1989" s="10">
        <v>42034.639768518522</v>
      </c>
      <c r="T1989" s="10"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14">
        <v>6000</v>
      </c>
      <c r="E1990" s="14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v>0</v>
      </c>
      <c r="P1990" s="6">
        <v>25</v>
      </c>
      <c r="Q1990" t="str">
        <v>photography</v>
      </c>
      <c r="R1990" t="str">
        <v>people</v>
      </c>
      <c r="S1990" s="10">
        <v>42206.763217592597</v>
      </c>
      <c r="T1990" s="10"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14">
        <v>5000</v>
      </c>
      <c r="E1991" s="14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v>1</v>
      </c>
      <c r="P1991" s="6">
        <v>50</v>
      </c>
      <c r="Q1991" t="str">
        <v>photography</v>
      </c>
      <c r="R1991" t="str">
        <v>people</v>
      </c>
      <c r="S1991" s="10">
        <v>42685.680648148147</v>
      </c>
      <c r="T1991" s="10"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14">
        <v>3000</v>
      </c>
      <c r="E1992" s="14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v>17</v>
      </c>
      <c r="P1992" s="6">
        <v>101.8</v>
      </c>
      <c r="Q1992" t="str">
        <v>photography</v>
      </c>
      <c r="R1992" t="str">
        <v>people</v>
      </c>
      <c r="S1992" s="10">
        <v>42398.195972222224</v>
      </c>
      <c r="T1992" s="10"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14">
        <v>2000</v>
      </c>
      <c r="E1993" s="14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v>7</v>
      </c>
      <c r="P1993" s="6">
        <v>46.67</v>
      </c>
      <c r="Q1993" t="str">
        <v>photography</v>
      </c>
      <c r="R1993" t="str">
        <v>people</v>
      </c>
      <c r="S1993" s="10">
        <v>42167.89335648148</v>
      </c>
      <c r="T1993" s="10"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14">
        <v>1500</v>
      </c>
      <c r="E1994" s="1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v>0</v>
      </c>
      <c r="P1994" s="6">
        <v>1</v>
      </c>
      <c r="Q1994" t="str">
        <v>photography</v>
      </c>
      <c r="R1994" t="str">
        <v>people</v>
      </c>
      <c r="S1994" s="10">
        <v>42023.143414351856</v>
      </c>
      <c r="T1994" s="10"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14">
        <v>2000</v>
      </c>
      <c r="E1995" s="14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v>0</v>
      </c>
      <c r="P1995" s="6">
        <v>0</v>
      </c>
      <c r="Q1995" t="str">
        <v>photography</v>
      </c>
      <c r="R1995" t="str">
        <v>people</v>
      </c>
      <c r="S1995" s="10">
        <v>42329.58839120371</v>
      </c>
      <c r="T1995" s="10"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14">
        <v>3200</v>
      </c>
      <c r="E1996" s="14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v>0</v>
      </c>
      <c r="P1996" s="6">
        <v>0</v>
      </c>
      <c r="Q1996" t="str">
        <v>photography</v>
      </c>
      <c r="R1996" t="str">
        <v>people</v>
      </c>
      <c r="S1996" s="10">
        <v>42651.006273148145</v>
      </c>
      <c r="T1996" s="10"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14">
        <v>1000</v>
      </c>
      <c r="E1997" s="14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v>8</v>
      </c>
      <c r="P1997" s="6">
        <v>26</v>
      </c>
      <c r="Q1997" t="str">
        <v>photography</v>
      </c>
      <c r="R1997" t="str">
        <v>people</v>
      </c>
      <c r="S1997" s="10">
        <v>42181.902037037042</v>
      </c>
      <c r="T1997" s="10"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14">
        <v>133800</v>
      </c>
      <c r="E1998" s="14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v>0</v>
      </c>
      <c r="P1998" s="6">
        <v>0</v>
      </c>
      <c r="Q1998" t="str">
        <v>photography</v>
      </c>
      <c r="R1998" t="str">
        <v>people</v>
      </c>
      <c r="S1998" s="10">
        <v>41800.819571759261</v>
      </c>
      <c r="T1998" s="10"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14">
        <v>6500</v>
      </c>
      <c r="E1999" s="14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v>0</v>
      </c>
      <c r="P1999" s="6">
        <v>0</v>
      </c>
      <c r="Q1999" t="str">
        <v>photography</v>
      </c>
      <c r="R1999" t="str">
        <v>people</v>
      </c>
      <c r="S1999" s="10">
        <v>41847.930694444447</v>
      </c>
      <c r="T1999" s="10"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14">
        <v>2500</v>
      </c>
      <c r="E2000" s="14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v>26</v>
      </c>
      <c r="P2000" s="6">
        <v>218.33</v>
      </c>
      <c r="Q2000" t="str">
        <v>photography</v>
      </c>
      <c r="R2000" t="str">
        <v>people</v>
      </c>
      <c r="S2000" s="10">
        <v>41807.118495370371</v>
      </c>
      <c r="T2000" s="10"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14">
        <v>31000</v>
      </c>
      <c r="E2001" s="14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v>1</v>
      </c>
      <c r="P2001" s="6">
        <v>33.71</v>
      </c>
      <c r="Q2001" t="str">
        <v>photography</v>
      </c>
      <c r="R2001" t="str">
        <v>people</v>
      </c>
      <c r="S2001" s="10">
        <v>41926.482731481483</v>
      </c>
      <c r="T2001" s="10"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14">
        <v>5000</v>
      </c>
      <c r="E2002" s="14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v>13</v>
      </c>
      <c r="P2002" s="6">
        <v>25</v>
      </c>
      <c r="Q2002" t="str">
        <v>photography</v>
      </c>
      <c r="R2002" t="str">
        <v>people</v>
      </c>
      <c r="S2002" s="10">
        <v>42345.951539351852</v>
      </c>
      <c r="T2002" s="10"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14">
        <v>55000</v>
      </c>
      <c r="E2003" s="14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v>382</v>
      </c>
      <c r="P2003" s="6">
        <v>128.38999999999999</v>
      </c>
      <c r="Q2003" t="str">
        <v>technology</v>
      </c>
      <c r="R2003" t="str">
        <v>hardware</v>
      </c>
      <c r="S2003" s="10">
        <v>42136.209675925929</v>
      </c>
      <c r="T2003" s="10"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14">
        <v>50000</v>
      </c>
      <c r="E2004" s="1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v>217</v>
      </c>
      <c r="P2004" s="6">
        <v>78.83</v>
      </c>
      <c r="Q2004" t="str">
        <v>technology</v>
      </c>
      <c r="R2004" t="str">
        <v>hardware</v>
      </c>
      <c r="S2004" s="10">
        <v>42728.71230324074</v>
      </c>
      <c r="T2004" s="10"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14">
        <v>500</v>
      </c>
      <c r="E2005" s="14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v>312</v>
      </c>
      <c r="P2005" s="6">
        <v>91.76</v>
      </c>
      <c r="Q2005" t="str">
        <v>technology</v>
      </c>
      <c r="R2005" t="str">
        <v>hardware</v>
      </c>
      <c r="S2005" s="10">
        <v>40347.125601851854</v>
      </c>
      <c r="T2005" s="10"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14">
        <v>50000</v>
      </c>
      <c r="E2006" s="14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v>234</v>
      </c>
      <c r="P2006" s="6">
        <v>331.1</v>
      </c>
      <c r="Q2006" t="str">
        <v>technology</v>
      </c>
      <c r="R2006" t="str">
        <v>hardware</v>
      </c>
      <c r="S2006" s="10">
        <v>41800.604895833334</v>
      </c>
      <c r="T2006" s="10"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14">
        <v>30000</v>
      </c>
      <c r="E2007" s="14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v>124</v>
      </c>
      <c r="P2007" s="6">
        <v>194.26</v>
      </c>
      <c r="Q2007" t="str">
        <v>technology</v>
      </c>
      <c r="R2007" t="str">
        <v>hardware</v>
      </c>
      <c r="S2007" s="10">
        <v>41535.812708333331</v>
      </c>
      <c r="T2007" s="10"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14">
        <v>50000</v>
      </c>
      <c r="E2008" s="14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v>248</v>
      </c>
      <c r="P2008" s="6">
        <v>408.98</v>
      </c>
      <c r="Q2008" t="str">
        <v>technology</v>
      </c>
      <c r="R2008" t="str">
        <v>hardware</v>
      </c>
      <c r="S2008" s="10">
        <v>41941.500520833331</v>
      </c>
      <c r="T2008" s="10"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14">
        <v>10000</v>
      </c>
      <c r="E2009" s="14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v>116</v>
      </c>
      <c r="P2009" s="6">
        <v>84.46</v>
      </c>
      <c r="Q2009" t="str">
        <v>technology</v>
      </c>
      <c r="R2009" t="str">
        <v>hardware</v>
      </c>
      <c r="S2009" s="10">
        <v>40347.837800925925</v>
      </c>
      <c r="T2009" s="10"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14">
        <v>1570.79</v>
      </c>
      <c r="E2010" s="14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v>117</v>
      </c>
      <c r="P2010" s="6">
        <v>44.85</v>
      </c>
      <c r="Q2010" t="str">
        <v>technology</v>
      </c>
      <c r="R2010" t="str">
        <v>hardware</v>
      </c>
      <c r="S2010" s="10">
        <v>40761.604421296295</v>
      </c>
      <c r="T2010" s="10"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14">
        <v>50000</v>
      </c>
      <c r="E2011" s="14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v>305</v>
      </c>
      <c r="P2011" s="6">
        <v>383.36</v>
      </c>
      <c r="Q2011" t="str">
        <v>technology</v>
      </c>
      <c r="R2011" t="str">
        <v>hardware</v>
      </c>
      <c r="S2011" s="10">
        <v>42661.323414351849</v>
      </c>
      <c r="T2011" s="10"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14">
        <v>30000</v>
      </c>
      <c r="E2012" s="14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v>320</v>
      </c>
      <c r="P2012" s="6">
        <v>55.28</v>
      </c>
      <c r="Q2012" t="str">
        <v>technology</v>
      </c>
      <c r="R2012" t="str">
        <v>hardware</v>
      </c>
      <c r="S2012" s="10">
        <v>42570.996423611112</v>
      </c>
      <c r="T2012" s="10"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14">
        <v>50000</v>
      </c>
      <c r="E2013" s="14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v>820</v>
      </c>
      <c r="P2013" s="6">
        <v>422.02</v>
      </c>
      <c r="Q2013" t="str">
        <v>technology</v>
      </c>
      <c r="R2013" t="str">
        <v>hardware</v>
      </c>
      <c r="S2013" s="10">
        <v>42347.358483796299</v>
      </c>
      <c r="T2013" s="10"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14">
        <v>5000</v>
      </c>
      <c r="E2014" s="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v>235</v>
      </c>
      <c r="P2014" s="6">
        <v>64.180000000000007</v>
      </c>
      <c r="Q2014" t="str">
        <v>technology</v>
      </c>
      <c r="R2014" t="str">
        <v>hardware</v>
      </c>
      <c r="S2014" s="10">
        <v>42010.822233796294</v>
      </c>
      <c r="T2014" s="10"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14">
        <v>160000</v>
      </c>
      <c r="E2015" s="14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v>495</v>
      </c>
      <c r="P2015" s="6">
        <v>173.58</v>
      </c>
      <c r="Q2015" t="str">
        <v>technology</v>
      </c>
      <c r="R2015" t="str">
        <v>hardware</v>
      </c>
      <c r="S2015" s="10">
        <v>42499.960810185185</v>
      </c>
      <c r="T2015" s="10"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14">
        <v>30000</v>
      </c>
      <c r="E2016" s="14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v>7814</v>
      </c>
      <c r="P2016" s="6">
        <v>88.6</v>
      </c>
      <c r="Q2016" t="str">
        <v>technology</v>
      </c>
      <c r="R2016" t="str">
        <v>hardware</v>
      </c>
      <c r="S2016" s="10">
        <v>41324.214571759258</v>
      </c>
      <c r="T2016" s="10"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14">
        <v>7200</v>
      </c>
      <c r="E2017" s="14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v>113</v>
      </c>
      <c r="P2017" s="6">
        <v>50.22</v>
      </c>
      <c r="Q2017" t="str">
        <v>technology</v>
      </c>
      <c r="R2017" t="str">
        <v>hardware</v>
      </c>
      <c r="S2017" s="10">
        <v>40765.876886574071</v>
      </c>
      <c r="T2017" s="10"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14">
        <v>10000</v>
      </c>
      <c r="E2018" s="14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v>922</v>
      </c>
      <c r="P2018" s="6">
        <v>192.39</v>
      </c>
      <c r="Q2018" t="str">
        <v>technology</v>
      </c>
      <c r="R2018" t="str">
        <v>hardware</v>
      </c>
      <c r="S2018" s="10">
        <v>41312.88077546296</v>
      </c>
      <c r="T2018" s="10"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14">
        <v>25000</v>
      </c>
      <c r="E2019" s="14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v>125</v>
      </c>
      <c r="P2019" s="6">
        <v>73.42</v>
      </c>
      <c r="Q2019" t="str">
        <v>technology</v>
      </c>
      <c r="R2019" t="str">
        <v>hardware</v>
      </c>
      <c r="S2019" s="10">
        <v>40961.057349537034</v>
      </c>
      <c r="T2019" s="10"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14">
        <v>65000</v>
      </c>
      <c r="E2020" s="14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v>102</v>
      </c>
      <c r="P2020" s="6">
        <v>147.68</v>
      </c>
      <c r="Q2020" t="str">
        <v>technology</v>
      </c>
      <c r="R2020" t="str">
        <v>hardware</v>
      </c>
      <c r="S2020" s="10">
        <v>42199.365844907406</v>
      </c>
      <c r="T2020" s="10"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14">
        <v>40000</v>
      </c>
      <c r="E2021" s="14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v>485</v>
      </c>
      <c r="P2021" s="6">
        <v>108.97</v>
      </c>
      <c r="Q2021" t="str">
        <v>technology</v>
      </c>
      <c r="R2021" t="str">
        <v>hardware</v>
      </c>
      <c r="S2021" s="10">
        <v>42605.70857638889</v>
      </c>
      <c r="T2021" s="10"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14">
        <v>1500</v>
      </c>
      <c r="E2022" s="14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v>192</v>
      </c>
      <c r="P2022" s="6">
        <v>23.65</v>
      </c>
      <c r="Q2022" t="str">
        <v>technology</v>
      </c>
      <c r="R2022" t="str">
        <v>hardware</v>
      </c>
      <c r="S2022" s="10">
        <v>41737.097499999996</v>
      </c>
      <c r="T2022" s="10"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14">
        <v>5000</v>
      </c>
      <c r="E2023" s="14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v>281</v>
      </c>
      <c r="P2023" s="6">
        <v>147.94999999999999</v>
      </c>
      <c r="Q2023" t="str">
        <v>technology</v>
      </c>
      <c r="R2023" t="str">
        <v>hardware</v>
      </c>
      <c r="S2023" s="10">
        <v>41861.070567129631</v>
      </c>
      <c r="T2023" s="10"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14">
        <v>100000</v>
      </c>
      <c r="E2024" s="1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v>125</v>
      </c>
      <c r="P2024" s="6">
        <v>385.04</v>
      </c>
      <c r="Q2024" t="str">
        <v>technology</v>
      </c>
      <c r="R2024" t="str">
        <v>hardware</v>
      </c>
      <c r="S2024" s="10">
        <v>42502.569120370375</v>
      </c>
      <c r="T2024" s="10"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14">
        <v>100000</v>
      </c>
      <c r="E2025" s="14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v>161</v>
      </c>
      <c r="P2025" s="6">
        <v>457.39</v>
      </c>
      <c r="Q2025" t="str">
        <v>technology</v>
      </c>
      <c r="R2025" t="str">
        <v>hardware</v>
      </c>
      <c r="S2025" s="10">
        <v>42136.420752314814</v>
      </c>
      <c r="T2025" s="10"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14">
        <v>4000</v>
      </c>
      <c r="E2026" s="14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v>585</v>
      </c>
      <c r="P2026" s="6">
        <v>222.99</v>
      </c>
      <c r="Q2026" t="str">
        <v>technology</v>
      </c>
      <c r="R2026" t="str">
        <v>hardware</v>
      </c>
      <c r="S2026" s="10">
        <v>41099.966944444444</v>
      </c>
      <c r="T2026" s="10"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14">
        <v>80000</v>
      </c>
      <c r="E2027" s="14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v>201</v>
      </c>
      <c r="P2027" s="6">
        <v>220.74</v>
      </c>
      <c r="Q2027" t="str">
        <v>technology</v>
      </c>
      <c r="R2027" t="str">
        <v>hardware</v>
      </c>
      <c r="S2027" s="10">
        <v>42136.184560185182</v>
      </c>
      <c r="T2027" s="10"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14">
        <v>25000</v>
      </c>
      <c r="E2028" s="14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v>133</v>
      </c>
      <c r="P2028" s="6">
        <v>73.5</v>
      </c>
      <c r="Q2028" t="str">
        <v>technology</v>
      </c>
      <c r="R2028" t="str">
        <v>hardware</v>
      </c>
      <c r="S2028" s="10">
        <v>41704.735937500001</v>
      </c>
      <c r="T2028" s="10"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14">
        <v>100000</v>
      </c>
      <c r="E2029" s="14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v>120</v>
      </c>
      <c r="P2029" s="6">
        <v>223.1</v>
      </c>
      <c r="Q2029" t="str">
        <v>technology</v>
      </c>
      <c r="R2029" t="str">
        <v>hardware</v>
      </c>
      <c r="S2029" s="10">
        <v>42048.813877314817</v>
      </c>
      <c r="T2029" s="10"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14">
        <v>3000</v>
      </c>
      <c r="E2030" s="14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v>126</v>
      </c>
      <c r="P2030" s="6">
        <v>47.91</v>
      </c>
      <c r="Q2030" t="str">
        <v>technology</v>
      </c>
      <c r="R2030" t="str">
        <v>hardware</v>
      </c>
      <c r="S2030" s="10">
        <v>40215.919050925928</v>
      </c>
      <c r="T2030" s="10"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14">
        <v>2500</v>
      </c>
      <c r="E2031" s="14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v>361</v>
      </c>
      <c r="P2031" s="6">
        <v>96.06</v>
      </c>
      <c r="Q2031" t="str">
        <v>technology</v>
      </c>
      <c r="R2031" t="str">
        <v>hardware</v>
      </c>
      <c r="S2031" s="10">
        <v>41848.021770833337</v>
      </c>
      <c r="T2031" s="10"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14">
        <v>32768</v>
      </c>
      <c r="E2032" s="14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v>226</v>
      </c>
      <c r="P2032" s="6">
        <v>118.61</v>
      </c>
      <c r="Q2032" t="str">
        <v>technology</v>
      </c>
      <c r="R2032" t="str">
        <v>hardware</v>
      </c>
      <c r="S2032" s="10">
        <v>41212.996481481481</v>
      </c>
      <c r="T2032" s="10"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14">
        <v>50000</v>
      </c>
      <c r="E2033" s="14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v>120</v>
      </c>
      <c r="P2033" s="6">
        <v>118.45</v>
      </c>
      <c r="Q2033" t="str">
        <v>technology</v>
      </c>
      <c r="R2033" t="str">
        <v>hardware</v>
      </c>
      <c r="S2033" s="10">
        <v>41975.329317129625</v>
      </c>
      <c r="T2033" s="10"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14">
        <v>25000</v>
      </c>
      <c r="E2034" s="1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v>304</v>
      </c>
      <c r="P2034" s="6">
        <v>143.21</v>
      </c>
      <c r="Q2034" t="str">
        <v>technology</v>
      </c>
      <c r="R2034" t="str">
        <v>hardware</v>
      </c>
      <c r="S2034" s="10">
        <v>42689.565671296295</v>
      </c>
      <c r="T2034" s="10"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14">
        <v>25000</v>
      </c>
      <c r="E2035" s="14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v>179</v>
      </c>
      <c r="P2035" s="6">
        <v>282.72000000000003</v>
      </c>
      <c r="Q2035" t="str">
        <v>technology</v>
      </c>
      <c r="R2035" t="str">
        <v>hardware</v>
      </c>
      <c r="S2035" s="10">
        <v>41725.082384259258</v>
      </c>
      <c r="T2035" s="10"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14">
        <v>78000</v>
      </c>
      <c r="E2036" s="14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v>387</v>
      </c>
      <c r="P2036" s="6">
        <v>593.94000000000005</v>
      </c>
      <c r="Q2036" t="str">
        <v>technology</v>
      </c>
      <c r="R2036" t="str">
        <v>hardware</v>
      </c>
      <c r="S2036" s="10">
        <v>42076.130011574074</v>
      </c>
      <c r="T2036" s="10"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14">
        <v>80000</v>
      </c>
      <c r="E2037" s="14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v>211</v>
      </c>
      <c r="P2037" s="6">
        <v>262.16000000000003</v>
      </c>
      <c r="Q2037" t="str">
        <v>technology</v>
      </c>
      <c r="R2037" t="str">
        <v>hardware</v>
      </c>
      <c r="S2037" s="10">
        <v>42311.625081018516</v>
      </c>
      <c r="T2037" s="10"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14">
        <v>30000</v>
      </c>
      <c r="E2038" s="14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v>132</v>
      </c>
      <c r="P2038" s="6">
        <v>46.58</v>
      </c>
      <c r="Q2038" t="str">
        <v>technology</v>
      </c>
      <c r="R2038" t="str">
        <v>hardware</v>
      </c>
      <c r="S2038" s="10">
        <v>41738.864803240744</v>
      </c>
      <c r="T2038" s="10"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14">
        <v>10000</v>
      </c>
      <c r="E2039" s="14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v>300</v>
      </c>
      <c r="P2039" s="6">
        <v>70.040000000000006</v>
      </c>
      <c r="Q2039" t="str">
        <v>technology</v>
      </c>
      <c r="R2039" t="str">
        <v>hardware</v>
      </c>
      <c r="S2039" s="10">
        <v>41578.210104166668</v>
      </c>
      <c r="T2039" s="10"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14">
        <v>8000</v>
      </c>
      <c r="E2040" s="14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v>421</v>
      </c>
      <c r="P2040" s="6">
        <v>164.91</v>
      </c>
      <c r="Q2040" t="str">
        <v>technology</v>
      </c>
      <c r="R2040" t="str">
        <v>hardware</v>
      </c>
      <c r="S2040" s="10">
        <v>41424.27107638889</v>
      </c>
      <c r="T2040" s="10"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14">
        <v>125000</v>
      </c>
      <c r="E2041" s="14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v>136</v>
      </c>
      <c r="P2041" s="6">
        <v>449.26</v>
      </c>
      <c r="Q2041" t="str">
        <v>technology</v>
      </c>
      <c r="R2041" t="str">
        <v>hardware</v>
      </c>
      <c r="S2041" s="10">
        <v>42675.438946759255</v>
      </c>
      <c r="T2041" s="10"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14">
        <v>3000</v>
      </c>
      <c r="E2042" s="14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v>248</v>
      </c>
      <c r="P2042" s="6">
        <v>27.47</v>
      </c>
      <c r="Q2042" t="str">
        <v>technology</v>
      </c>
      <c r="R2042" t="str">
        <v>hardware</v>
      </c>
      <c r="S2042" s="10">
        <v>41578.927118055559</v>
      </c>
      <c r="T2042" s="10"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14">
        <v>9500</v>
      </c>
      <c r="E2043" s="14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v>182</v>
      </c>
      <c r="P2043" s="6">
        <v>143.97999999999999</v>
      </c>
      <c r="Q2043" t="str">
        <v>technology</v>
      </c>
      <c r="R2043" t="str">
        <v>hardware</v>
      </c>
      <c r="S2043" s="10">
        <v>42654.525775462964</v>
      </c>
      <c r="T2043" s="10"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14">
        <v>10000</v>
      </c>
      <c r="E2044" s="1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v>124</v>
      </c>
      <c r="P2044" s="6">
        <v>88.24</v>
      </c>
      <c r="Q2044" t="str">
        <v>technology</v>
      </c>
      <c r="R2044" t="str">
        <v>hardware</v>
      </c>
      <c r="S2044" s="10">
        <v>42331.708032407405</v>
      </c>
      <c r="T2044" s="10"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14">
        <v>1385</v>
      </c>
      <c r="E2045" s="14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v>506</v>
      </c>
      <c r="P2045" s="6">
        <v>36.33</v>
      </c>
      <c r="Q2045" t="str">
        <v>technology</v>
      </c>
      <c r="R2045" t="str">
        <v>hardware</v>
      </c>
      <c r="S2045" s="10">
        <v>42661.176817129628</v>
      </c>
      <c r="T2045" s="10"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14">
        <v>15000</v>
      </c>
      <c r="E2046" s="14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v>108</v>
      </c>
      <c r="P2046" s="6">
        <v>90.18</v>
      </c>
      <c r="Q2046" t="str">
        <v>technology</v>
      </c>
      <c r="R2046" t="str">
        <v>hardware</v>
      </c>
      <c r="S2046" s="10">
        <v>42138.684189814812</v>
      </c>
      <c r="T2046" s="10"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14">
        <v>4900</v>
      </c>
      <c r="E2047" s="14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v>819</v>
      </c>
      <c r="P2047" s="6">
        <v>152.62</v>
      </c>
      <c r="Q2047" t="str">
        <v>technology</v>
      </c>
      <c r="R2047" t="str">
        <v>hardware</v>
      </c>
      <c r="S2047" s="10">
        <v>41069.088506944441</v>
      </c>
      <c r="T2047" s="10"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14">
        <v>10000</v>
      </c>
      <c r="E2048" s="14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v>121</v>
      </c>
      <c r="P2048" s="6">
        <v>55.81</v>
      </c>
      <c r="Q2048" t="str">
        <v>technology</v>
      </c>
      <c r="R2048" t="str">
        <v>hardware</v>
      </c>
      <c r="S2048" s="10">
        <v>41387.171805555554</v>
      </c>
      <c r="T2048" s="10"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14">
        <v>98000</v>
      </c>
      <c r="E2049" s="14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v>103</v>
      </c>
      <c r="P2049" s="6">
        <v>227.85</v>
      </c>
      <c r="Q2049" t="str">
        <v>technology</v>
      </c>
      <c r="R2049" t="str">
        <v>hardware</v>
      </c>
      <c r="S2049" s="10">
        <v>42081.903587962966</v>
      </c>
      <c r="T2049" s="10"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14">
        <v>85000</v>
      </c>
      <c r="E2050" s="14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v>148</v>
      </c>
      <c r="P2050" s="6">
        <v>91.83</v>
      </c>
      <c r="Q2050" t="str">
        <v>technology</v>
      </c>
      <c r="R2050" t="str">
        <v>hardware</v>
      </c>
      <c r="S2050" s="10">
        <v>41387.651516203703</v>
      </c>
      <c r="T2050" s="10"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14">
        <v>50000</v>
      </c>
      <c r="E2051" s="14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v>120</v>
      </c>
      <c r="P2051" s="6">
        <v>80.989999999999995</v>
      </c>
      <c r="Q2051" t="str">
        <v>technology</v>
      </c>
      <c r="R2051" t="str">
        <v>hardware</v>
      </c>
      <c r="S2051" s="10">
        <v>41575.527349537035</v>
      </c>
      <c r="T2051" s="10"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14">
        <v>10000</v>
      </c>
      <c r="E2052" s="14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v>473</v>
      </c>
      <c r="P2052" s="6">
        <v>278.39</v>
      </c>
      <c r="Q2052" t="str">
        <v>technology</v>
      </c>
      <c r="R2052" t="str">
        <v>hardware</v>
      </c>
      <c r="S2052" s="10">
        <v>42115.071504629625</v>
      </c>
      <c r="T2052" s="10"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14">
        <v>8000</v>
      </c>
      <c r="E2053" s="14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v>130</v>
      </c>
      <c r="P2053" s="6">
        <v>43.1</v>
      </c>
      <c r="Q2053" t="str">
        <v>technology</v>
      </c>
      <c r="R2053" t="str">
        <v>hardware</v>
      </c>
      <c r="S2053" s="10">
        <v>41604.022418981483</v>
      </c>
      <c r="T2053" s="10"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14">
        <v>50000</v>
      </c>
      <c r="E2054" s="1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v>353</v>
      </c>
      <c r="P2054" s="6">
        <v>326.29000000000002</v>
      </c>
      <c r="Q2054" t="str">
        <v>technology</v>
      </c>
      <c r="R2054" t="str">
        <v>hardware</v>
      </c>
      <c r="S2054" s="10">
        <v>42375.08394675926</v>
      </c>
      <c r="T2054" s="10"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14">
        <v>5000</v>
      </c>
      <c r="E2055" s="14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v>101</v>
      </c>
      <c r="P2055" s="6">
        <v>41.74</v>
      </c>
      <c r="Q2055" t="str">
        <v>technology</v>
      </c>
      <c r="R2055" t="str">
        <v>hardware</v>
      </c>
      <c r="S2055" s="10">
        <v>42303.617488425924</v>
      </c>
      <c r="T2055" s="10"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14">
        <v>35000</v>
      </c>
      <c r="E2056" s="14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v>114</v>
      </c>
      <c r="P2056" s="6">
        <v>64.02</v>
      </c>
      <c r="Q2056" t="str">
        <v>technology</v>
      </c>
      <c r="R2056" t="str">
        <v>hardware</v>
      </c>
      <c r="S2056" s="10">
        <v>41731.520949074074</v>
      </c>
      <c r="T2056" s="10"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14">
        <v>6000</v>
      </c>
      <c r="E2057" s="14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v>167</v>
      </c>
      <c r="P2057" s="6">
        <v>99.46</v>
      </c>
      <c r="Q2057" t="str">
        <v>technology</v>
      </c>
      <c r="R2057" t="str">
        <v>hardware</v>
      </c>
      <c r="S2057" s="10">
        <v>41946.674108796295</v>
      </c>
      <c r="T2057" s="10"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14">
        <v>50000</v>
      </c>
      <c r="E2058" s="14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v>153</v>
      </c>
      <c r="P2058" s="6">
        <v>138.49</v>
      </c>
      <c r="Q2058" t="str">
        <v>technology</v>
      </c>
      <c r="R2058" t="str">
        <v>hardware</v>
      </c>
      <c r="S2058" s="10">
        <v>41351.76090277778</v>
      </c>
      <c r="T2058" s="10"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14">
        <v>15000</v>
      </c>
      <c r="E2059" s="14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v>202</v>
      </c>
      <c r="P2059" s="6">
        <v>45.55</v>
      </c>
      <c r="Q2059" t="str">
        <v>technology</v>
      </c>
      <c r="R2059" t="str">
        <v>hardware</v>
      </c>
      <c r="S2059" s="10">
        <v>42396.494583333333</v>
      </c>
      <c r="T2059" s="10"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14">
        <v>2560</v>
      </c>
      <c r="E2060" s="14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v>168</v>
      </c>
      <c r="P2060" s="6">
        <v>10.51</v>
      </c>
      <c r="Q2060" t="str">
        <v>technology</v>
      </c>
      <c r="R2060" t="str">
        <v>hardware</v>
      </c>
      <c r="S2060" s="10">
        <v>42026.370717592596</v>
      </c>
      <c r="T2060" s="10"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14">
        <v>30000</v>
      </c>
      <c r="E2061" s="14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v>143</v>
      </c>
      <c r="P2061" s="6">
        <v>114.77</v>
      </c>
      <c r="Q2061" t="str">
        <v>technology</v>
      </c>
      <c r="R2061" t="str">
        <v>hardware</v>
      </c>
      <c r="S2061" s="10">
        <v>42361.602476851855</v>
      </c>
      <c r="T2061" s="10"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14">
        <v>25000</v>
      </c>
      <c r="E2062" s="14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v>196</v>
      </c>
      <c r="P2062" s="6">
        <v>36</v>
      </c>
      <c r="Q2062" t="str">
        <v>technology</v>
      </c>
      <c r="R2062" t="str">
        <v>hardware</v>
      </c>
      <c r="S2062" s="10">
        <v>41783.642939814818</v>
      </c>
      <c r="T2062" s="10"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14">
        <v>5000</v>
      </c>
      <c r="E2063" s="14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v>108</v>
      </c>
      <c r="P2063" s="6">
        <v>154.16999999999999</v>
      </c>
      <c r="Q2063" t="str">
        <v>technology</v>
      </c>
      <c r="R2063" t="str">
        <v>hardware</v>
      </c>
      <c r="S2063" s="10">
        <v>42705.764513888891</v>
      </c>
      <c r="T2063" s="10"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14">
        <v>100000</v>
      </c>
      <c r="E2064" s="1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v>115</v>
      </c>
      <c r="P2064" s="6">
        <v>566.39</v>
      </c>
      <c r="Q2064" t="str">
        <v>technology</v>
      </c>
      <c r="R2064" t="str">
        <v>hardware</v>
      </c>
      <c r="S2064" s="10">
        <v>42423.3830787037</v>
      </c>
      <c r="T2064" s="10"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14">
        <v>4000</v>
      </c>
      <c r="E2065" s="14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v>148</v>
      </c>
      <c r="P2065" s="6">
        <v>120.86</v>
      </c>
      <c r="Q2065" t="str">
        <v>technology</v>
      </c>
      <c r="R2065" t="str">
        <v>hardware</v>
      </c>
      <c r="S2065" s="10">
        <v>42472.73265046296</v>
      </c>
      <c r="T2065" s="10"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14">
        <v>261962</v>
      </c>
      <c r="E2066" s="14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v>191</v>
      </c>
      <c r="P2066" s="6">
        <v>86.16</v>
      </c>
      <c r="Q2066" t="str">
        <v>technology</v>
      </c>
      <c r="R2066" t="str">
        <v>hardware</v>
      </c>
      <c r="S2066" s="10">
        <v>41389.364849537036</v>
      </c>
      <c r="T2066" s="10"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14">
        <v>40000</v>
      </c>
      <c r="E2067" s="14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v>199</v>
      </c>
      <c r="P2067" s="6">
        <v>51.21</v>
      </c>
      <c r="Q2067" t="str">
        <v>technology</v>
      </c>
      <c r="R2067" t="str">
        <v>hardware</v>
      </c>
      <c r="S2067" s="10">
        <v>41603.333668981482</v>
      </c>
      <c r="T2067" s="10"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14">
        <v>2000</v>
      </c>
      <c r="E2068" s="14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v>219</v>
      </c>
      <c r="P2068" s="6">
        <v>67.260000000000005</v>
      </c>
      <c r="Q2068" t="str">
        <v>technology</v>
      </c>
      <c r="R2068" t="str">
        <v>hardware</v>
      </c>
      <c r="S2068" s="10">
        <v>41844.771793981483</v>
      </c>
      <c r="T2068" s="10"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14">
        <v>495</v>
      </c>
      <c r="E2069" s="14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v>127</v>
      </c>
      <c r="P2069" s="6">
        <v>62.8</v>
      </c>
      <c r="Q2069" t="str">
        <v>technology</v>
      </c>
      <c r="R2069" t="str">
        <v>hardware</v>
      </c>
      <c r="S2069" s="10">
        <v>42115.853888888887</v>
      </c>
      <c r="T2069" s="10"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14">
        <v>25000</v>
      </c>
      <c r="E2070" s="14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v>105</v>
      </c>
      <c r="P2070" s="6">
        <v>346.13</v>
      </c>
      <c r="Q2070" t="str">
        <v>technology</v>
      </c>
      <c r="R2070" t="str">
        <v>hardware</v>
      </c>
      <c r="S2070" s="10">
        <v>42633.841608796298</v>
      </c>
      <c r="T2070" s="10"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14">
        <v>50000</v>
      </c>
      <c r="E2071" s="14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v>128</v>
      </c>
      <c r="P2071" s="6">
        <v>244.12</v>
      </c>
      <c r="Q2071" t="str">
        <v>technology</v>
      </c>
      <c r="R2071" t="str">
        <v>hardware</v>
      </c>
      <c r="S2071" s="10">
        <v>42340.972118055557</v>
      </c>
      <c r="T2071" s="10"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14">
        <v>125000</v>
      </c>
      <c r="E2072" s="14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v>317</v>
      </c>
      <c r="P2072" s="6">
        <v>259.25</v>
      </c>
      <c r="Q2072" t="str">
        <v>technology</v>
      </c>
      <c r="R2072" t="str">
        <v>hardware</v>
      </c>
      <c r="S2072" s="10">
        <v>42519.6565162037</v>
      </c>
      <c r="T2072" s="10"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14">
        <v>20000</v>
      </c>
      <c r="E2073" s="14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v>281</v>
      </c>
      <c r="P2073" s="6">
        <v>201.96</v>
      </c>
      <c r="Q2073" t="str">
        <v>technology</v>
      </c>
      <c r="R2073" t="str">
        <v>hardware</v>
      </c>
      <c r="S2073" s="10">
        <v>42600.278749999998</v>
      </c>
      <c r="T2073" s="10"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14">
        <v>71500</v>
      </c>
      <c r="E2074" s="1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v>111</v>
      </c>
      <c r="P2074" s="6">
        <v>226.21</v>
      </c>
      <c r="Q2074" t="str">
        <v>technology</v>
      </c>
      <c r="R2074" t="str">
        <v>hardware</v>
      </c>
      <c r="S2074" s="10">
        <v>42467.581388888888</v>
      </c>
      <c r="T2074" s="10"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14">
        <v>100000</v>
      </c>
      <c r="E2075" s="14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v>153</v>
      </c>
      <c r="P2075" s="6">
        <v>324.69</v>
      </c>
      <c r="Q2075" t="str">
        <v>technology</v>
      </c>
      <c r="R2075" t="str">
        <v>hardware</v>
      </c>
      <c r="S2075" s="10">
        <v>42087.668032407411</v>
      </c>
      <c r="T2075" s="10"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14">
        <v>600</v>
      </c>
      <c r="E2076" s="14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v>103</v>
      </c>
      <c r="P2076" s="6">
        <v>205</v>
      </c>
      <c r="Q2076" t="str">
        <v>technology</v>
      </c>
      <c r="R2076" t="str">
        <v>hardware</v>
      </c>
      <c r="S2076" s="10">
        <v>42466.826180555552</v>
      </c>
      <c r="T2076" s="10"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14">
        <v>9999</v>
      </c>
      <c r="E2077" s="14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v>1678</v>
      </c>
      <c r="P2077" s="6">
        <v>20.47</v>
      </c>
      <c r="Q2077" t="str">
        <v>technology</v>
      </c>
      <c r="R2077" t="str">
        <v>hardware</v>
      </c>
      <c r="S2077" s="10">
        <v>41450.681574074071</v>
      </c>
      <c r="T2077" s="10"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14">
        <v>179000</v>
      </c>
      <c r="E2078" s="14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v>543</v>
      </c>
      <c r="P2078" s="6">
        <v>116.35</v>
      </c>
      <c r="Q2078" t="str">
        <v>technology</v>
      </c>
      <c r="R2078" t="str">
        <v>hardware</v>
      </c>
      <c r="S2078" s="10">
        <v>41803.880659722221</v>
      </c>
      <c r="T2078" s="10"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14">
        <v>50000</v>
      </c>
      <c r="E2079" s="14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v>116</v>
      </c>
      <c r="P2079" s="6">
        <v>307.2</v>
      </c>
      <c r="Q2079" t="str">
        <v>technology</v>
      </c>
      <c r="R2079" t="str">
        <v>hardware</v>
      </c>
      <c r="S2079" s="10">
        <v>42103.042546296296</v>
      </c>
      <c r="T2079" s="10"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14">
        <v>20000</v>
      </c>
      <c r="E2080" s="14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v>131</v>
      </c>
      <c r="P2080" s="6">
        <v>546.69000000000005</v>
      </c>
      <c r="Q2080" t="str">
        <v>technology</v>
      </c>
      <c r="R2080" t="str">
        <v>hardware</v>
      </c>
      <c r="S2080" s="10">
        <v>42692.771493055552</v>
      </c>
      <c r="T2080" s="10"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14">
        <v>10000</v>
      </c>
      <c r="E2081" s="14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v>288</v>
      </c>
      <c r="P2081" s="6">
        <v>47.47</v>
      </c>
      <c r="Q2081" t="str">
        <v>technology</v>
      </c>
      <c r="R2081" t="str">
        <v>hardware</v>
      </c>
      <c r="S2081" s="10">
        <v>42150.71056712963</v>
      </c>
      <c r="T2081" s="10"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14">
        <v>1000</v>
      </c>
      <c r="E2082" s="14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v>508</v>
      </c>
      <c r="P2082" s="6">
        <v>101.56</v>
      </c>
      <c r="Q2082" t="str">
        <v>technology</v>
      </c>
      <c r="R2082" t="str">
        <v>hardware</v>
      </c>
      <c r="S2082" s="10">
        <v>42289.957175925927</v>
      </c>
      <c r="T2082" s="10"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14">
        <v>3500</v>
      </c>
      <c r="E2083" s="14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v>115</v>
      </c>
      <c r="P2083" s="6">
        <v>72.91</v>
      </c>
      <c r="Q2083" t="str">
        <v>music</v>
      </c>
      <c r="R2083" t="str">
        <v>indie rock</v>
      </c>
      <c r="S2083" s="10">
        <v>41004.156886574077</v>
      </c>
      <c r="T2083" s="10"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14">
        <v>1500</v>
      </c>
      <c r="E2084" s="1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v>111</v>
      </c>
      <c r="P2084" s="6">
        <v>43.71</v>
      </c>
      <c r="Q2084" t="str">
        <v>music</v>
      </c>
      <c r="R2084" t="str">
        <v>indie rock</v>
      </c>
      <c r="S2084" s="10">
        <v>40811.120324074072</v>
      </c>
      <c r="T2084" s="10"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14">
        <v>750</v>
      </c>
      <c r="E2085" s="14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v>113</v>
      </c>
      <c r="P2085" s="6">
        <v>34</v>
      </c>
      <c r="Q2085" t="str">
        <v>music</v>
      </c>
      <c r="R2085" t="str">
        <v>indie rock</v>
      </c>
      <c r="S2085" s="10">
        <v>41034.72216435185</v>
      </c>
      <c r="T2085" s="10"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14">
        <v>3000</v>
      </c>
      <c r="E2086" s="14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v>108</v>
      </c>
      <c r="P2086" s="6">
        <v>70.650000000000006</v>
      </c>
      <c r="Q2086" t="str">
        <v>music</v>
      </c>
      <c r="R2086" t="str">
        <v>indie rock</v>
      </c>
      <c r="S2086" s="10">
        <v>41731.833124999997</v>
      </c>
      <c r="T2086" s="10"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14">
        <v>6000</v>
      </c>
      <c r="E2087" s="14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v>124</v>
      </c>
      <c r="P2087" s="6">
        <v>89.3</v>
      </c>
      <c r="Q2087" t="str">
        <v>music</v>
      </c>
      <c r="R2087" t="str">
        <v>indie rock</v>
      </c>
      <c r="S2087" s="10">
        <v>41075.835497685184</v>
      </c>
      <c r="T2087" s="10"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14">
        <v>4000</v>
      </c>
      <c r="E2088" s="14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v>101</v>
      </c>
      <c r="P2088" s="6">
        <v>115.09</v>
      </c>
      <c r="Q2088" t="str">
        <v>music</v>
      </c>
      <c r="R2088" t="str">
        <v>indie rock</v>
      </c>
      <c r="S2088" s="10">
        <v>40860.67050925926</v>
      </c>
      <c r="T2088" s="10"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14">
        <v>1500</v>
      </c>
      <c r="E2089" s="14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v>104</v>
      </c>
      <c r="P2089" s="6">
        <v>62.12</v>
      </c>
      <c r="Q2089" t="str">
        <v>music</v>
      </c>
      <c r="R2089" t="str">
        <v>indie rock</v>
      </c>
      <c r="S2089" s="10">
        <v>40764.204375000001</v>
      </c>
      <c r="T2089" s="10"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14">
        <v>3000</v>
      </c>
      <c r="E2090" s="14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v>116</v>
      </c>
      <c r="P2090" s="6">
        <v>46.2</v>
      </c>
      <c r="Q2090" t="str">
        <v>music</v>
      </c>
      <c r="R2090" t="str">
        <v>indie rock</v>
      </c>
      <c r="S2090" s="10">
        <v>40395.714722222219</v>
      </c>
      <c r="T2090" s="10"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14">
        <v>2500</v>
      </c>
      <c r="E2091" s="14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v>120</v>
      </c>
      <c r="P2091" s="6">
        <v>48.55</v>
      </c>
      <c r="Q2091" t="str">
        <v>music</v>
      </c>
      <c r="R2091" t="str">
        <v>indie rock</v>
      </c>
      <c r="S2091" s="10">
        <v>41453.076319444444</v>
      </c>
      <c r="T2091" s="10"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14">
        <v>8000</v>
      </c>
      <c r="E2092" s="14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v>115</v>
      </c>
      <c r="P2092" s="6">
        <v>57.52</v>
      </c>
      <c r="Q2092" t="str">
        <v>music</v>
      </c>
      <c r="R2092" t="str">
        <v>indie rock</v>
      </c>
      <c r="S2092" s="10">
        <v>41299.381423611114</v>
      </c>
      <c r="T2092" s="10"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14">
        <v>18000</v>
      </c>
      <c r="E2093" s="14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v>120</v>
      </c>
      <c r="P2093" s="6">
        <v>88.15</v>
      </c>
      <c r="Q2093" t="str">
        <v>music</v>
      </c>
      <c r="R2093" t="str">
        <v>indie rock</v>
      </c>
      <c r="S2093" s="10">
        <v>40555.322662037033</v>
      </c>
      <c r="T2093" s="10"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14">
        <v>6000</v>
      </c>
      <c r="E2094" s="1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v>101</v>
      </c>
      <c r="P2094" s="6">
        <v>110.49</v>
      </c>
      <c r="Q2094" t="str">
        <v>music</v>
      </c>
      <c r="R2094" t="str">
        <v>indie rock</v>
      </c>
      <c r="S2094" s="10">
        <v>40763.707546296297</v>
      </c>
      <c r="T2094" s="10"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14">
        <v>1500</v>
      </c>
      <c r="E2095" s="14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v>102</v>
      </c>
      <c r="P2095" s="6">
        <v>66.83</v>
      </c>
      <c r="Q2095" t="str">
        <v>music</v>
      </c>
      <c r="R2095" t="str">
        <v>indie rock</v>
      </c>
      <c r="S2095" s="10">
        <v>41205.854537037041</v>
      </c>
      <c r="T2095" s="10"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14">
        <v>3500</v>
      </c>
      <c r="E2096" s="14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v>121</v>
      </c>
      <c r="P2096" s="6">
        <v>58.6</v>
      </c>
      <c r="Q2096" t="str">
        <v>music</v>
      </c>
      <c r="R2096" t="str">
        <v>indie rock</v>
      </c>
      <c r="S2096" s="10">
        <v>40939.02002314815</v>
      </c>
      <c r="T2096" s="10"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14">
        <v>2500</v>
      </c>
      <c r="E2097" s="14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v>100</v>
      </c>
      <c r="P2097" s="6">
        <v>113.64</v>
      </c>
      <c r="Q2097" t="str">
        <v>music</v>
      </c>
      <c r="R2097" t="str">
        <v>indie rock</v>
      </c>
      <c r="S2097" s="10">
        <v>40758.733483796292</v>
      </c>
      <c r="T2097" s="10"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14">
        <v>600</v>
      </c>
      <c r="E2098" s="14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v>102</v>
      </c>
      <c r="P2098" s="6">
        <v>43.57</v>
      </c>
      <c r="Q2098" t="str">
        <v>music</v>
      </c>
      <c r="R2098" t="str">
        <v>indie rock</v>
      </c>
      <c r="S2098" s="10">
        <v>41192.758506944447</v>
      </c>
      <c r="T2098" s="10"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14">
        <v>3000</v>
      </c>
      <c r="E2099" s="14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v>100</v>
      </c>
      <c r="P2099" s="6">
        <v>78.95</v>
      </c>
      <c r="Q2099" t="str">
        <v>music</v>
      </c>
      <c r="R2099" t="str">
        <v>indie rock</v>
      </c>
      <c r="S2099" s="10">
        <v>40818.58489583333</v>
      </c>
      <c r="T2099" s="10"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14">
        <v>6000</v>
      </c>
      <c r="E2100" s="14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v>100</v>
      </c>
      <c r="P2100" s="6">
        <v>188.13</v>
      </c>
      <c r="Q2100" t="str">
        <v>music</v>
      </c>
      <c r="R2100" t="str">
        <v>indie rock</v>
      </c>
      <c r="S2100" s="10">
        <v>40946.11383101852</v>
      </c>
      <c r="T2100" s="10"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14">
        <v>3000</v>
      </c>
      <c r="E2101" s="14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v>132</v>
      </c>
      <c r="P2101" s="6">
        <v>63.03</v>
      </c>
      <c r="Q2101" t="str">
        <v>music</v>
      </c>
      <c r="R2101" t="str">
        <v>indie rock</v>
      </c>
      <c r="S2101" s="10">
        <v>42173.746342592596</v>
      </c>
      <c r="T2101" s="10"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14">
        <v>600</v>
      </c>
      <c r="E2102" s="14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v>137</v>
      </c>
      <c r="P2102" s="6">
        <v>30.37</v>
      </c>
      <c r="Q2102" t="str">
        <v>music</v>
      </c>
      <c r="R2102" t="str">
        <v>indie rock</v>
      </c>
      <c r="S2102" s="10">
        <v>41074.834965277776</v>
      </c>
      <c r="T2102" s="10"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14">
        <v>2000</v>
      </c>
      <c r="E2103" s="14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v>113</v>
      </c>
      <c r="P2103" s="6">
        <v>51.48</v>
      </c>
      <c r="Q2103" t="str">
        <v>music</v>
      </c>
      <c r="R2103" t="str">
        <v>indie rock</v>
      </c>
      <c r="S2103" s="10">
        <v>40892.149467592593</v>
      </c>
      <c r="T2103" s="10"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14">
        <v>1000</v>
      </c>
      <c r="E2104" s="1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v>136</v>
      </c>
      <c r="P2104" s="6">
        <v>35.79</v>
      </c>
      <c r="Q2104" t="str">
        <v>music</v>
      </c>
      <c r="R2104" t="str">
        <v>indie rock</v>
      </c>
      <c r="S2104" s="10">
        <v>40638.868611111109</v>
      </c>
      <c r="T2104" s="10"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14">
        <v>7777</v>
      </c>
      <c r="E2105" s="14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v>146</v>
      </c>
      <c r="P2105" s="6">
        <v>98.82</v>
      </c>
      <c r="Q2105" t="str">
        <v>music</v>
      </c>
      <c r="R2105" t="str">
        <v>indie rock</v>
      </c>
      <c r="S2105" s="10">
        <v>41192.754942129628</v>
      </c>
      <c r="T2105" s="10"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14">
        <v>800</v>
      </c>
      <c r="E2106" s="14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v>130</v>
      </c>
      <c r="P2106" s="6">
        <v>28</v>
      </c>
      <c r="Q2106" t="str">
        <v>music</v>
      </c>
      <c r="R2106" t="str">
        <v>indie rock</v>
      </c>
      <c r="S2106" s="10">
        <v>41394.074467592596</v>
      </c>
      <c r="T2106" s="10"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14">
        <v>2000</v>
      </c>
      <c r="E2107" s="14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v>254</v>
      </c>
      <c r="P2107" s="6">
        <v>51.31</v>
      </c>
      <c r="Q2107" t="str">
        <v>music</v>
      </c>
      <c r="R2107" t="str">
        <v>indie rock</v>
      </c>
      <c r="S2107" s="10">
        <v>41951.788807870369</v>
      </c>
      <c r="T2107" s="10"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14">
        <v>2200</v>
      </c>
      <c r="E2108" s="14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v>107</v>
      </c>
      <c r="P2108" s="6">
        <v>53.52</v>
      </c>
      <c r="Q2108" t="str">
        <v>music</v>
      </c>
      <c r="R2108" t="str">
        <v>indie rock</v>
      </c>
      <c r="S2108" s="10">
        <v>41270.21497685185</v>
      </c>
      <c r="T2108" s="10"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14">
        <v>2000</v>
      </c>
      <c r="E2109" s="14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v>108</v>
      </c>
      <c r="P2109" s="6">
        <v>37.15</v>
      </c>
      <c r="Q2109" t="str">
        <v>music</v>
      </c>
      <c r="R2109" t="str">
        <v>indie rock</v>
      </c>
      <c r="S2109" s="10">
        <v>41934.71056712963</v>
      </c>
      <c r="T2109" s="10"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14">
        <v>16000</v>
      </c>
      <c r="E2110" s="14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v>107</v>
      </c>
      <c r="P2110" s="6">
        <v>89.9</v>
      </c>
      <c r="Q2110" t="str">
        <v>music</v>
      </c>
      <c r="R2110" t="str">
        <v>indie rock</v>
      </c>
      <c r="S2110" s="10">
        <v>41135.175694444442</v>
      </c>
      <c r="T2110" s="10"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14">
        <v>4000</v>
      </c>
      <c r="E2111" s="14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v>107</v>
      </c>
      <c r="P2111" s="6">
        <v>106.53</v>
      </c>
      <c r="Q2111" t="str">
        <v>music</v>
      </c>
      <c r="R2111" t="str">
        <v>indie rock</v>
      </c>
      <c r="S2111" s="10">
        <v>42160.708530092597</v>
      </c>
      <c r="T2111" s="10"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14">
        <v>2000</v>
      </c>
      <c r="E2112" s="14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v>100</v>
      </c>
      <c r="P2112" s="6">
        <v>52.82</v>
      </c>
      <c r="Q2112" t="str">
        <v>music</v>
      </c>
      <c r="R2112" t="str">
        <v>indie rock</v>
      </c>
      <c r="S2112" s="10">
        <v>41759.670937499999</v>
      </c>
      <c r="T2112" s="10"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14">
        <v>2000</v>
      </c>
      <c r="E2113" s="14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v>107</v>
      </c>
      <c r="P2113" s="6">
        <v>54.62</v>
      </c>
      <c r="Q2113" t="str">
        <v>music</v>
      </c>
      <c r="R2113" t="str">
        <v>indie rock</v>
      </c>
      <c r="S2113" s="10">
        <v>40703.197048611109</v>
      </c>
      <c r="T2113" s="10"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14">
        <v>300</v>
      </c>
      <c r="E2114" s="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v>100</v>
      </c>
      <c r="P2114" s="6">
        <v>27.27</v>
      </c>
      <c r="Q2114" t="str">
        <v>music</v>
      </c>
      <c r="R2114" t="str">
        <v>indie rock</v>
      </c>
      <c r="S2114" s="10">
        <v>41365.928159722222</v>
      </c>
      <c r="T2114" s="10"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14">
        <v>7000</v>
      </c>
      <c r="E2115" s="14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v>105</v>
      </c>
      <c r="P2115" s="6">
        <v>68.599999999999994</v>
      </c>
      <c r="Q2115" t="str">
        <v>music</v>
      </c>
      <c r="R2115" t="str">
        <v>indie rock</v>
      </c>
      <c r="S2115" s="10">
        <v>41870.86546296296</v>
      </c>
      <c r="T2115" s="10"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14">
        <v>5000</v>
      </c>
      <c r="E2116" s="14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v>105</v>
      </c>
      <c r="P2116" s="6">
        <v>35.61</v>
      </c>
      <c r="Q2116" t="str">
        <v>music</v>
      </c>
      <c r="R2116" t="str">
        <v>indie rock</v>
      </c>
      <c r="S2116" s="10">
        <v>40458.815625000003</v>
      </c>
      <c r="T2116" s="10"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14">
        <v>1500</v>
      </c>
      <c r="E2117" s="14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v>226</v>
      </c>
      <c r="P2117" s="6">
        <v>94.03</v>
      </c>
      <c r="Q2117" t="str">
        <v>music</v>
      </c>
      <c r="R2117" t="str">
        <v>indie rock</v>
      </c>
      <c r="S2117" s="10">
        <v>40564.081030092595</v>
      </c>
      <c r="T2117" s="10"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14">
        <v>48000</v>
      </c>
      <c r="E2118" s="14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v>101</v>
      </c>
      <c r="P2118" s="6">
        <v>526.46</v>
      </c>
      <c r="Q2118" t="str">
        <v>music</v>
      </c>
      <c r="R2118" t="str">
        <v>indie rock</v>
      </c>
      <c r="S2118" s="10">
        <v>41136.777812500004</v>
      </c>
      <c r="T2118" s="10"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14">
        <v>1200</v>
      </c>
      <c r="E2119" s="14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v>148</v>
      </c>
      <c r="P2119" s="6">
        <v>50.66</v>
      </c>
      <c r="Q2119" t="str">
        <v>music</v>
      </c>
      <c r="R2119" t="str">
        <v>indie rock</v>
      </c>
      <c r="S2119" s="10">
        <v>42290.059594907405</v>
      </c>
      <c r="T2119" s="10"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14">
        <v>1000</v>
      </c>
      <c r="E2120" s="14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v>135</v>
      </c>
      <c r="P2120" s="6">
        <v>79.180000000000007</v>
      </c>
      <c r="Q2120" t="str">
        <v>music</v>
      </c>
      <c r="R2120" t="str">
        <v>indie rock</v>
      </c>
      <c r="S2120" s="10">
        <v>40718.839537037034</v>
      </c>
      <c r="T2120" s="10"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14">
        <v>2000</v>
      </c>
      <c r="E2121" s="14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v>101</v>
      </c>
      <c r="P2121" s="6">
        <v>91.59</v>
      </c>
      <c r="Q2121" t="str">
        <v>music</v>
      </c>
      <c r="R2121" t="str">
        <v>indie rock</v>
      </c>
      <c r="S2121" s="10">
        <v>41107.130150462966</v>
      </c>
      <c r="T2121" s="10"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14">
        <v>8000</v>
      </c>
      <c r="E2122" s="14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v>101</v>
      </c>
      <c r="P2122" s="6">
        <v>116.96</v>
      </c>
      <c r="Q2122" t="str">
        <v>music</v>
      </c>
      <c r="R2122" t="str">
        <v>indie rock</v>
      </c>
      <c r="S2122" s="10">
        <v>41591.964537037034</v>
      </c>
      <c r="T2122" s="10"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14">
        <v>50000</v>
      </c>
      <c r="E2123" s="14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v>1</v>
      </c>
      <c r="P2123" s="6">
        <v>28.4</v>
      </c>
      <c r="Q2123" t="str">
        <v>games</v>
      </c>
      <c r="R2123" t="str">
        <v>video games</v>
      </c>
      <c r="S2123" s="10">
        <v>42716.7424537037</v>
      </c>
      <c r="T2123" s="10"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14">
        <v>80000</v>
      </c>
      <c r="E2124" s="1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v>0</v>
      </c>
      <c r="P2124" s="6">
        <v>103.33</v>
      </c>
      <c r="Q2124" t="str">
        <v>games</v>
      </c>
      <c r="R2124" t="str">
        <v>video games</v>
      </c>
      <c r="S2124" s="10">
        <v>42712.300567129627</v>
      </c>
      <c r="T2124" s="10"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14">
        <v>500</v>
      </c>
      <c r="E2125" s="14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v>10</v>
      </c>
      <c r="P2125" s="6">
        <v>10</v>
      </c>
      <c r="Q2125" t="str">
        <v>games</v>
      </c>
      <c r="R2125" t="str">
        <v>video games</v>
      </c>
      <c r="S2125" s="10">
        <v>40198.424849537041</v>
      </c>
      <c r="T2125" s="10"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14">
        <v>1100</v>
      </c>
      <c r="E2126" s="14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v>10</v>
      </c>
      <c r="P2126" s="6">
        <v>23</v>
      </c>
      <c r="Q2126" t="str">
        <v>games</v>
      </c>
      <c r="R2126" t="str">
        <v>video games</v>
      </c>
      <c r="S2126" s="10">
        <v>40464.028182870366</v>
      </c>
      <c r="T2126" s="10"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14">
        <v>60000</v>
      </c>
      <c r="E2127" s="14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v>1</v>
      </c>
      <c r="P2127" s="6">
        <v>31.56</v>
      </c>
      <c r="Q2127" t="str">
        <v>games</v>
      </c>
      <c r="R2127" t="str">
        <v>video games</v>
      </c>
      <c r="S2127" s="10">
        <v>42191.023530092592</v>
      </c>
      <c r="T2127" s="10"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14">
        <v>20000</v>
      </c>
      <c r="E2128" s="14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v>0</v>
      </c>
      <c r="P2128" s="6">
        <v>5</v>
      </c>
      <c r="Q2128" t="str">
        <v>games</v>
      </c>
      <c r="R2128" t="str">
        <v>video games</v>
      </c>
      <c r="S2128" s="10">
        <v>41951.973229166666</v>
      </c>
      <c r="T2128" s="10"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14">
        <v>28000</v>
      </c>
      <c r="E2129" s="14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v>29</v>
      </c>
      <c r="P2129" s="6">
        <v>34.22</v>
      </c>
      <c r="Q2129" t="str">
        <v>games</v>
      </c>
      <c r="R2129" t="str">
        <v>video games</v>
      </c>
      <c r="S2129" s="10">
        <v>42045.50535879629</v>
      </c>
      <c r="T2129" s="10"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14">
        <v>15000</v>
      </c>
      <c r="E2130" s="14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v>0</v>
      </c>
      <c r="P2130" s="6">
        <v>25</v>
      </c>
      <c r="Q2130" t="str">
        <v>games</v>
      </c>
      <c r="R2130" t="str">
        <v>video games</v>
      </c>
      <c r="S2130" s="10">
        <v>41843.772789351853</v>
      </c>
      <c r="T2130" s="10"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14">
        <v>2000</v>
      </c>
      <c r="E2131" s="14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v>12</v>
      </c>
      <c r="P2131" s="6">
        <v>19.670000000000002</v>
      </c>
      <c r="Q2131" t="str">
        <v>games</v>
      </c>
      <c r="R2131" t="str">
        <v>video games</v>
      </c>
      <c r="S2131" s="10">
        <v>42409.024305555555</v>
      </c>
      <c r="T2131" s="10"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14">
        <v>42000</v>
      </c>
      <c r="E2132" s="14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v>0</v>
      </c>
      <c r="P2132" s="6">
        <v>21.25</v>
      </c>
      <c r="Q2132" t="str">
        <v>games</v>
      </c>
      <c r="R2132" t="str">
        <v>video games</v>
      </c>
      <c r="S2132" s="10">
        <v>41832.086377314816</v>
      </c>
      <c r="T2132" s="10"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14">
        <v>500</v>
      </c>
      <c r="E2133" s="14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v>5</v>
      </c>
      <c r="P2133" s="6">
        <v>8.33</v>
      </c>
      <c r="Q2133" t="str">
        <v>games</v>
      </c>
      <c r="R2133" t="str">
        <v>video games</v>
      </c>
      <c r="S2133" s="10">
        <v>42167.207071759258</v>
      </c>
      <c r="T2133" s="10"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14">
        <v>100000</v>
      </c>
      <c r="E2134" s="1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v>2</v>
      </c>
      <c r="P2134" s="6">
        <v>21.34</v>
      </c>
      <c r="Q2134" t="str">
        <v>games</v>
      </c>
      <c r="R2134" t="str">
        <v>video games</v>
      </c>
      <c r="S2134" s="10">
        <v>41643.487175925926</v>
      </c>
      <c r="T2134" s="10"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14">
        <v>1000</v>
      </c>
      <c r="E2135" s="14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v>2</v>
      </c>
      <c r="P2135" s="6">
        <v>5.33</v>
      </c>
      <c r="Q2135" t="str">
        <v>games</v>
      </c>
      <c r="R2135" t="str">
        <v>video games</v>
      </c>
      <c r="S2135" s="10">
        <v>40619.097210648149</v>
      </c>
      <c r="T2135" s="10"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14">
        <v>6000</v>
      </c>
      <c r="E2136" s="14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v>2</v>
      </c>
      <c r="P2136" s="6">
        <v>34.67</v>
      </c>
      <c r="Q2136" t="str">
        <v>games</v>
      </c>
      <c r="R2136" t="str">
        <v>video games</v>
      </c>
      <c r="S2136" s="10">
        <v>41361.886469907404</v>
      </c>
      <c r="T2136" s="10"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14">
        <v>5000</v>
      </c>
      <c r="E2137" s="14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v>10</v>
      </c>
      <c r="P2137" s="6">
        <v>21.73</v>
      </c>
      <c r="Q2137" t="str">
        <v>games</v>
      </c>
      <c r="R2137" t="str">
        <v>video games</v>
      </c>
      <c r="S2137" s="10">
        <v>41156.963344907403</v>
      </c>
      <c r="T2137" s="10"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14">
        <v>80000</v>
      </c>
      <c r="E2138" s="14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v>0</v>
      </c>
      <c r="P2138" s="6">
        <v>11.92</v>
      </c>
      <c r="Q2138" t="str">
        <v>games</v>
      </c>
      <c r="R2138" t="str">
        <v>video games</v>
      </c>
      <c r="S2138" s="10">
        <v>41536.509097222224</v>
      </c>
      <c r="T2138" s="10"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14">
        <v>50000</v>
      </c>
      <c r="E2139" s="14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v>28</v>
      </c>
      <c r="P2139" s="6">
        <v>26.6</v>
      </c>
      <c r="Q2139" t="str">
        <v>games</v>
      </c>
      <c r="R2139" t="str">
        <v>video games</v>
      </c>
      <c r="S2139" s="10">
        <v>41948.771168981482</v>
      </c>
      <c r="T2139" s="10"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14">
        <v>1000</v>
      </c>
      <c r="E2140" s="14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v>13</v>
      </c>
      <c r="P2140" s="6">
        <v>10.67</v>
      </c>
      <c r="Q2140" t="str">
        <v>games</v>
      </c>
      <c r="R2140" t="str">
        <v>video games</v>
      </c>
      <c r="S2140" s="10">
        <v>41557.013182870374</v>
      </c>
      <c r="T2140" s="10"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14">
        <v>30000</v>
      </c>
      <c r="E2141" s="14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v>5</v>
      </c>
      <c r="P2141" s="6">
        <v>29.04</v>
      </c>
      <c r="Q2141" t="str">
        <v>games</v>
      </c>
      <c r="R2141" t="str">
        <v>video games</v>
      </c>
      <c r="S2141" s="10">
        <v>42647.750092592592</v>
      </c>
      <c r="T2141" s="10"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14">
        <v>500000</v>
      </c>
      <c r="E2142" s="14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v>0</v>
      </c>
      <c r="P2142" s="6">
        <v>50.91</v>
      </c>
      <c r="Q2142" t="str">
        <v>games</v>
      </c>
      <c r="R2142" t="str">
        <v>video games</v>
      </c>
      <c r="S2142" s="10">
        <v>41255.833611111113</v>
      </c>
      <c r="T2142" s="10"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14">
        <v>15000</v>
      </c>
      <c r="E2143" s="14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v>0</v>
      </c>
      <c r="P2143" s="6">
        <v>0</v>
      </c>
      <c r="Q2143" t="str">
        <v>games</v>
      </c>
      <c r="R2143" t="str">
        <v>video games</v>
      </c>
      <c r="S2143" s="10">
        <v>41927.235636574071</v>
      </c>
      <c r="T2143" s="10"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14">
        <v>10500</v>
      </c>
      <c r="E2144" s="1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v>6</v>
      </c>
      <c r="P2144" s="6">
        <v>50.08</v>
      </c>
      <c r="Q2144" t="str">
        <v>games</v>
      </c>
      <c r="R2144" t="str">
        <v>video games</v>
      </c>
      <c r="S2144" s="10">
        <v>42340.701504629629</v>
      </c>
      <c r="T2144" s="10"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14">
        <v>2000</v>
      </c>
      <c r="E2145" s="14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v>11</v>
      </c>
      <c r="P2145" s="6">
        <v>45</v>
      </c>
      <c r="Q2145" t="str">
        <v>games</v>
      </c>
      <c r="R2145" t="str">
        <v>video games</v>
      </c>
      <c r="S2145" s="10">
        <v>40332.886712962965</v>
      </c>
      <c r="T2145" s="10"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14">
        <v>35500</v>
      </c>
      <c r="E2146" s="14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v>2</v>
      </c>
      <c r="P2146" s="6">
        <v>25.29</v>
      </c>
      <c r="Q2146" t="str">
        <v>games</v>
      </c>
      <c r="R2146" t="str">
        <v>video games</v>
      </c>
      <c r="S2146" s="10">
        <v>41499.546759259261</v>
      </c>
      <c r="T2146" s="10"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14">
        <v>15000</v>
      </c>
      <c r="E2147" s="14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v>30</v>
      </c>
      <c r="P2147" s="6">
        <v>51.29</v>
      </c>
      <c r="Q2147" t="str">
        <v>games</v>
      </c>
      <c r="R2147" t="str">
        <v>video games</v>
      </c>
      <c r="S2147" s="10">
        <v>41575.237430555557</v>
      </c>
      <c r="T2147" s="10"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14">
        <v>5000</v>
      </c>
      <c r="E2148" s="14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v>0</v>
      </c>
      <c r="P2148" s="6">
        <v>1</v>
      </c>
      <c r="Q2148" t="str">
        <v>games</v>
      </c>
      <c r="R2148" t="str">
        <v>video games</v>
      </c>
      <c r="S2148" s="10">
        <v>42397.679513888885</v>
      </c>
      <c r="T2148" s="10"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14">
        <v>390000</v>
      </c>
      <c r="E2149" s="14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v>1</v>
      </c>
      <c r="P2149" s="6">
        <v>49.38</v>
      </c>
      <c r="Q2149" t="str">
        <v>games</v>
      </c>
      <c r="R2149" t="str">
        <v>video games</v>
      </c>
      <c r="S2149" s="10">
        <v>41927.295694444445</v>
      </c>
      <c r="T2149" s="10"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14">
        <v>100</v>
      </c>
      <c r="E2150" s="14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v>2</v>
      </c>
      <c r="P2150" s="6">
        <v>1</v>
      </c>
      <c r="Q2150" t="str">
        <v>games</v>
      </c>
      <c r="R2150" t="str">
        <v>video games</v>
      </c>
      <c r="S2150" s="10">
        <v>42066.733587962968</v>
      </c>
      <c r="T2150" s="10"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 s="14">
        <v>2000</v>
      </c>
      <c r="E2151" s="14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v>0</v>
      </c>
      <c r="P2151" s="6">
        <v>0</v>
      </c>
      <c r="Q2151" t="str">
        <v>games</v>
      </c>
      <c r="R2151" t="str">
        <v>video games</v>
      </c>
      <c r="S2151" s="10">
        <v>40355.024953703702</v>
      </c>
      <c r="T2151" s="10"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14">
        <v>50000</v>
      </c>
      <c r="E2152" s="14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v>1</v>
      </c>
      <c r="P2152" s="6">
        <v>101.25</v>
      </c>
      <c r="Q2152" t="str">
        <v>games</v>
      </c>
      <c r="R2152" t="str">
        <v>video games</v>
      </c>
      <c r="S2152" s="10">
        <v>42534.284710648149</v>
      </c>
      <c r="T2152" s="10"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14">
        <v>45000</v>
      </c>
      <c r="E2153" s="14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v>0</v>
      </c>
      <c r="P2153" s="6">
        <v>19.670000000000002</v>
      </c>
      <c r="Q2153" t="str">
        <v>games</v>
      </c>
      <c r="R2153" t="str">
        <v>video games</v>
      </c>
      <c r="S2153" s="10">
        <v>42520.847384259265</v>
      </c>
      <c r="T2153" s="10"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14">
        <v>30000</v>
      </c>
      <c r="E2154" s="1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v>0</v>
      </c>
      <c r="P2154" s="6">
        <v>12.5</v>
      </c>
      <c r="Q2154" t="str">
        <v>games</v>
      </c>
      <c r="R2154" t="str">
        <v>video games</v>
      </c>
      <c r="S2154" s="10">
        <v>41683.832280092596</v>
      </c>
      <c r="T2154" s="10"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14">
        <v>372625</v>
      </c>
      <c r="E2155" s="14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v>0</v>
      </c>
      <c r="P2155" s="6">
        <v>8.5</v>
      </c>
      <c r="Q2155" t="str">
        <v>games</v>
      </c>
      <c r="R2155" t="str">
        <v>video games</v>
      </c>
      <c r="S2155" s="10">
        <v>41974.911087962959</v>
      </c>
      <c r="T2155" s="10"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14">
        <v>250</v>
      </c>
      <c r="E2156" s="14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v>1</v>
      </c>
      <c r="P2156" s="6">
        <v>1</v>
      </c>
      <c r="Q2156" t="str">
        <v>games</v>
      </c>
      <c r="R2156" t="str">
        <v>video games</v>
      </c>
      <c r="S2156" s="10">
        <v>41647.632256944446</v>
      </c>
      <c r="T2156" s="10"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14">
        <v>5000</v>
      </c>
      <c r="E2157" s="14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v>2</v>
      </c>
      <c r="P2157" s="6">
        <v>23</v>
      </c>
      <c r="Q2157" t="str">
        <v>games</v>
      </c>
      <c r="R2157" t="str">
        <v>video games</v>
      </c>
      <c r="S2157" s="10">
        <v>42430.747511574074</v>
      </c>
      <c r="T2157" s="10"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14">
        <v>56000</v>
      </c>
      <c r="E2158" s="14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v>3</v>
      </c>
      <c r="P2158" s="6">
        <v>17.989999999999998</v>
      </c>
      <c r="Q2158" t="str">
        <v>games</v>
      </c>
      <c r="R2158" t="str">
        <v>video games</v>
      </c>
      <c r="S2158" s="10">
        <v>41488.85423611111</v>
      </c>
      <c r="T2158" s="10"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14">
        <v>75000</v>
      </c>
      <c r="E2159" s="14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v>28</v>
      </c>
      <c r="P2159" s="6">
        <v>370.95</v>
      </c>
      <c r="Q2159" t="str">
        <v>games</v>
      </c>
      <c r="R2159" t="str">
        <v>video games</v>
      </c>
      <c r="S2159" s="10">
        <v>42694.98128472222</v>
      </c>
      <c r="T2159" s="10"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14">
        <v>300000</v>
      </c>
      <c r="E2160" s="14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v>7</v>
      </c>
      <c r="P2160" s="6">
        <v>63.57</v>
      </c>
      <c r="Q2160" t="str">
        <v>games</v>
      </c>
      <c r="R2160" t="str">
        <v>video games</v>
      </c>
      <c r="S2160" s="10">
        <v>41264.853865740741</v>
      </c>
      <c r="T2160" s="10"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14">
        <v>3600</v>
      </c>
      <c r="E2161" s="14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v>1</v>
      </c>
      <c r="P2161" s="6">
        <v>13</v>
      </c>
      <c r="Q2161" t="str">
        <v>games</v>
      </c>
      <c r="R2161" t="str">
        <v>video games</v>
      </c>
      <c r="S2161" s="10">
        <v>40710.731180555551</v>
      </c>
      <c r="T2161" s="10"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14">
        <v>10000</v>
      </c>
      <c r="E2162" s="14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v>1</v>
      </c>
      <c r="P2162" s="6">
        <v>5.31</v>
      </c>
      <c r="Q2162" t="str">
        <v>games</v>
      </c>
      <c r="R2162" t="str">
        <v>video games</v>
      </c>
      <c r="S2162" s="10">
        <v>41018.711863425924</v>
      </c>
      <c r="T2162" s="10"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14">
        <v>400</v>
      </c>
      <c r="E2163" s="14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v>116</v>
      </c>
      <c r="P2163" s="6">
        <v>35.619999999999997</v>
      </c>
      <c r="Q2163" t="str">
        <v>music</v>
      </c>
      <c r="R2163" t="str">
        <v>rock</v>
      </c>
      <c r="S2163" s="10">
        <v>42240.852534722217</v>
      </c>
      <c r="T2163" s="10"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14">
        <v>4500</v>
      </c>
      <c r="E2164" s="1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v>112</v>
      </c>
      <c r="P2164" s="6">
        <v>87.1</v>
      </c>
      <c r="Q2164" t="str">
        <v>music</v>
      </c>
      <c r="R2164" t="str">
        <v>rock</v>
      </c>
      <c r="S2164" s="10">
        <v>41813.766099537039</v>
      </c>
      <c r="T2164" s="10"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14">
        <v>2500</v>
      </c>
      <c r="E2165" s="14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v>132</v>
      </c>
      <c r="P2165" s="6">
        <v>75.11</v>
      </c>
      <c r="Q2165" t="str">
        <v>music</v>
      </c>
      <c r="R2165" t="str">
        <v>rock</v>
      </c>
      <c r="S2165" s="10">
        <v>42111.899537037039</v>
      </c>
      <c r="T2165" s="10"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14">
        <v>5500</v>
      </c>
      <c r="E2166" s="14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v>103</v>
      </c>
      <c r="P2166" s="6">
        <v>68.010000000000005</v>
      </c>
      <c r="Q2166" t="str">
        <v>music</v>
      </c>
      <c r="R2166" t="str">
        <v>rock</v>
      </c>
      <c r="S2166" s="10">
        <v>42515.71775462963</v>
      </c>
      <c r="T2166" s="10"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14">
        <v>2500</v>
      </c>
      <c r="E2167" s="14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v>139</v>
      </c>
      <c r="P2167" s="6">
        <v>29.62</v>
      </c>
      <c r="Q2167" t="str">
        <v>music</v>
      </c>
      <c r="R2167" t="str">
        <v>rock</v>
      </c>
      <c r="S2167" s="10">
        <v>42438.667071759264</v>
      </c>
      <c r="T2167" s="10"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14">
        <v>2000</v>
      </c>
      <c r="E2168" s="14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v>147</v>
      </c>
      <c r="P2168" s="6">
        <v>91.63</v>
      </c>
      <c r="Q2168" t="str">
        <v>music</v>
      </c>
      <c r="R2168" t="str">
        <v>rock</v>
      </c>
      <c r="S2168" s="10">
        <v>41933.838171296295</v>
      </c>
      <c r="T2168" s="10"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14">
        <v>150</v>
      </c>
      <c r="E2169" s="14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v>120</v>
      </c>
      <c r="P2169" s="6">
        <v>22.5</v>
      </c>
      <c r="Q2169" t="str">
        <v>music</v>
      </c>
      <c r="R2169" t="str">
        <v>rock</v>
      </c>
      <c r="S2169" s="10">
        <v>41153.066400462965</v>
      </c>
      <c r="T2169" s="10"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14">
        <v>18000</v>
      </c>
      <c r="E2170" s="14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v>122</v>
      </c>
      <c r="P2170" s="6">
        <v>64.37</v>
      </c>
      <c r="Q2170" t="str">
        <v>music</v>
      </c>
      <c r="R2170" t="str">
        <v>rock</v>
      </c>
      <c r="S2170" s="10">
        <v>42745.600243055553</v>
      </c>
      <c r="T2170" s="10"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14">
        <v>153</v>
      </c>
      <c r="E2171" s="14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v>100</v>
      </c>
      <c r="P2171" s="6">
        <v>21.86</v>
      </c>
      <c r="Q2171" t="str">
        <v>music</v>
      </c>
      <c r="R2171" t="str">
        <v>rock</v>
      </c>
      <c r="S2171" s="10">
        <v>42793.700821759259</v>
      </c>
      <c r="T2171" s="10"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14">
        <v>350</v>
      </c>
      <c r="E2172" s="14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v>181</v>
      </c>
      <c r="P2172" s="6">
        <v>33.32</v>
      </c>
      <c r="Q2172" t="str">
        <v>music</v>
      </c>
      <c r="R2172" t="str">
        <v>rock</v>
      </c>
      <c r="S2172" s="10">
        <v>42198.750254629631</v>
      </c>
      <c r="T2172" s="10"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14">
        <v>4000</v>
      </c>
      <c r="E2173" s="14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v>106</v>
      </c>
      <c r="P2173" s="6">
        <v>90.28</v>
      </c>
      <c r="Q2173" t="str">
        <v>music</v>
      </c>
      <c r="R2173" t="str">
        <v>rock</v>
      </c>
      <c r="S2173" s="10">
        <v>42141.95711805555</v>
      </c>
      <c r="T2173" s="10"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14">
        <v>1000</v>
      </c>
      <c r="E2174" s="1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v>100</v>
      </c>
      <c r="P2174" s="6">
        <v>76.92</v>
      </c>
      <c r="Q2174" t="str">
        <v>music</v>
      </c>
      <c r="R2174" t="str">
        <v>rock</v>
      </c>
      <c r="S2174" s="10">
        <v>42082.580092592587</v>
      </c>
      <c r="T2174" s="10"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14">
        <v>4200</v>
      </c>
      <c r="E2175" s="14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v>127</v>
      </c>
      <c r="P2175" s="6">
        <v>59.23</v>
      </c>
      <c r="Q2175" t="str">
        <v>music</v>
      </c>
      <c r="R2175" t="str">
        <v>rock</v>
      </c>
      <c r="S2175" s="10">
        <v>41495.692627314813</v>
      </c>
      <c r="T2175" s="10"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14">
        <v>4000</v>
      </c>
      <c r="E2176" s="14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v>103</v>
      </c>
      <c r="P2176" s="6">
        <v>65.38</v>
      </c>
      <c r="Q2176" t="str">
        <v>music</v>
      </c>
      <c r="R2176" t="str">
        <v>rock</v>
      </c>
      <c r="S2176" s="10">
        <v>42465.542905092589</v>
      </c>
      <c r="T2176" s="10"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14">
        <v>700</v>
      </c>
      <c r="E2177" s="14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v>250</v>
      </c>
      <c r="P2177" s="6">
        <v>67.31</v>
      </c>
      <c r="Q2177" t="str">
        <v>music</v>
      </c>
      <c r="R2177" t="str">
        <v>rock</v>
      </c>
      <c r="S2177" s="10">
        <v>42565.009097222224</v>
      </c>
      <c r="T2177" s="10"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14">
        <v>5000</v>
      </c>
      <c r="E2178" s="14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v>126</v>
      </c>
      <c r="P2178" s="6">
        <v>88.75</v>
      </c>
      <c r="Q2178" t="str">
        <v>music</v>
      </c>
      <c r="R2178" t="str">
        <v>rock</v>
      </c>
      <c r="S2178" s="10">
        <v>42096.633206018523</v>
      </c>
      <c r="T2178" s="10"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14">
        <v>2500</v>
      </c>
      <c r="E2179" s="14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v>100</v>
      </c>
      <c r="P2179" s="6">
        <v>65.87</v>
      </c>
      <c r="Q2179" t="str">
        <v>music</v>
      </c>
      <c r="R2179" t="str">
        <v>rock</v>
      </c>
      <c r="S2179" s="10">
        <v>42502.250775462962</v>
      </c>
      <c r="T2179" s="10"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14">
        <v>25000</v>
      </c>
      <c r="E2180" s="14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v>139</v>
      </c>
      <c r="P2180" s="6">
        <v>40.35</v>
      </c>
      <c r="Q2180" t="str">
        <v>music</v>
      </c>
      <c r="R2180" t="str">
        <v>rock</v>
      </c>
      <c r="S2180" s="10">
        <v>42723.63653935185</v>
      </c>
      <c r="T2180" s="10"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14">
        <v>1000</v>
      </c>
      <c r="E2181" s="14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v>161</v>
      </c>
      <c r="P2181" s="6">
        <v>76.86</v>
      </c>
      <c r="Q2181" t="str">
        <v>music</v>
      </c>
      <c r="R2181" t="str">
        <v>rock</v>
      </c>
      <c r="S2181" s="10">
        <v>42075.171203703707</v>
      </c>
      <c r="T2181" s="10"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14">
        <v>5000</v>
      </c>
      <c r="E2182" s="14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v>107</v>
      </c>
      <c r="P2182" s="6">
        <v>68.709999999999994</v>
      </c>
      <c r="Q2182" t="str">
        <v>music</v>
      </c>
      <c r="R2182" t="str">
        <v>rock</v>
      </c>
      <c r="S2182" s="10">
        <v>42279.669768518521</v>
      </c>
      <c r="T2182" s="10"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14">
        <v>2000</v>
      </c>
      <c r="E2183" s="14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v>153</v>
      </c>
      <c r="P2183" s="6">
        <v>57.77</v>
      </c>
      <c r="Q2183" t="str">
        <v>games</v>
      </c>
      <c r="R2183" t="str">
        <v>tabletop games</v>
      </c>
      <c r="S2183" s="10">
        <v>42773.005243055552</v>
      </c>
      <c r="T2183" s="10"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14">
        <v>3000</v>
      </c>
      <c r="E2184" s="1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v>524</v>
      </c>
      <c r="P2184" s="6">
        <v>44.17</v>
      </c>
      <c r="Q2184" t="str">
        <v>games</v>
      </c>
      <c r="R2184" t="str">
        <v>tabletop games</v>
      </c>
      <c r="S2184" s="10">
        <v>41879.900752314818</v>
      </c>
      <c r="T2184" s="10"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14">
        <v>1800</v>
      </c>
      <c r="E2185" s="14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v>489</v>
      </c>
      <c r="P2185" s="6">
        <v>31.57</v>
      </c>
      <c r="Q2185" t="str">
        <v>games</v>
      </c>
      <c r="R2185" t="str">
        <v>tabletop games</v>
      </c>
      <c r="S2185" s="10">
        <v>42745.365474537044</v>
      </c>
      <c r="T2185" s="10"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14">
        <v>10000</v>
      </c>
      <c r="E2186" s="14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v>285</v>
      </c>
      <c r="P2186" s="6">
        <v>107.05</v>
      </c>
      <c r="Q2186" t="str">
        <v>games</v>
      </c>
      <c r="R2186" t="str">
        <v>tabletop games</v>
      </c>
      <c r="S2186" s="10">
        <v>42380.690289351856</v>
      </c>
      <c r="T2186" s="10"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14">
        <v>5000</v>
      </c>
      <c r="E2187" s="14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v>1857</v>
      </c>
      <c r="P2187" s="6">
        <v>149.03</v>
      </c>
      <c r="Q2187" t="str">
        <v>games</v>
      </c>
      <c r="R2187" t="str">
        <v>tabletop games</v>
      </c>
      <c r="S2187" s="10">
        <v>41319.349988425929</v>
      </c>
      <c r="T2187" s="10"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14">
        <v>20000</v>
      </c>
      <c r="E2188" s="14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v>110</v>
      </c>
      <c r="P2188" s="6">
        <v>55.96</v>
      </c>
      <c r="Q2188" t="str">
        <v>games</v>
      </c>
      <c r="R2188" t="str">
        <v>tabletop games</v>
      </c>
      <c r="S2188" s="10">
        <v>42583.615081018521</v>
      </c>
      <c r="T2188" s="10"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14">
        <v>20000</v>
      </c>
      <c r="E2189" s="14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v>1015</v>
      </c>
      <c r="P2189" s="6">
        <v>56.97</v>
      </c>
      <c r="Q2189" t="str">
        <v>games</v>
      </c>
      <c r="R2189" t="str">
        <v>tabletop games</v>
      </c>
      <c r="S2189" s="10">
        <v>42068.209097222221</v>
      </c>
      <c r="T2189" s="10"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14">
        <v>5494</v>
      </c>
      <c r="E2190" s="14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v>412</v>
      </c>
      <c r="P2190" s="6">
        <v>44.06</v>
      </c>
      <c r="Q2190" t="str">
        <v>games</v>
      </c>
      <c r="R2190" t="str">
        <v>tabletop games</v>
      </c>
      <c r="S2190" s="10">
        <v>42633.586122685185</v>
      </c>
      <c r="T2190" s="10"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14">
        <v>1200</v>
      </c>
      <c r="E2191" s="14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v>503</v>
      </c>
      <c r="P2191" s="6">
        <v>68.63</v>
      </c>
      <c r="Q2191" t="str">
        <v>games</v>
      </c>
      <c r="R2191" t="str">
        <v>tabletop games</v>
      </c>
      <c r="S2191" s="10">
        <v>42467.788194444445</v>
      </c>
      <c r="T2191" s="10"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14">
        <v>19000</v>
      </c>
      <c r="E2192" s="14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v>185</v>
      </c>
      <c r="P2192" s="6">
        <v>65.319999999999993</v>
      </c>
      <c r="Q2192" t="str">
        <v>games</v>
      </c>
      <c r="R2192" t="str">
        <v>tabletop games</v>
      </c>
      <c r="S2192" s="10">
        <v>42417.625046296293</v>
      </c>
      <c r="T2192" s="10"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14">
        <v>750</v>
      </c>
      <c r="E2193" s="14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v>120</v>
      </c>
      <c r="P2193" s="6">
        <v>35.92</v>
      </c>
      <c r="Q2193" t="str">
        <v>games</v>
      </c>
      <c r="R2193" t="str">
        <v>tabletop games</v>
      </c>
      <c r="S2193" s="10">
        <v>42768.833645833336</v>
      </c>
      <c r="T2193" s="10"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14">
        <v>12000</v>
      </c>
      <c r="E2194" s="1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v>1081</v>
      </c>
      <c r="P2194" s="6">
        <v>40.07</v>
      </c>
      <c r="Q2194" t="str">
        <v>games</v>
      </c>
      <c r="R2194" t="str">
        <v>tabletop games</v>
      </c>
      <c r="S2194" s="10">
        <v>42691.8512037037</v>
      </c>
      <c r="T2194" s="10"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14">
        <v>15000</v>
      </c>
      <c r="E2195" s="14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v>452</v>
      </c>
      <c r="P2195" s="6">
        <v>75.650000000000006</v>
      </c>
      <c r="Q2195" t="str">
        <v>games</v>
      </c>
      <c r="R2195" t="str">
        <v>tabletop games</v>
      </c>
      <c r="S2195" s="10">
        <v>42664.405925925923</v>
      </c>
      <c r="T2195" s="10"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14">
        <v>10000</v>
      </c>
      <c r="E2196" s="14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v>537</v>
      </c>
      <c r="P2196" s="6">
        <v>61.2</v>
      </c>
      <c r="Q2196" t="str">
        <v>games</v>
      </c>
      <c r="R2196" t="str">
        <v>tabletop games</v>
      </c>
      <c r="S2196" s="10">
        <v>42425.757986111115</v>
      </c>
      <c r="T2196" s="10"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14">
        <v>4600</v>
      </c>
      <c r="E2197" s="14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v>120</v>
      </c>
      <c r="P2197" s="6">
        <v>48.13</v>
      </c>
      <c r="Q2197" t="str">
        <v>games</v>
      </c>
      <c r="R2197" t="str">
        <v>tabletop games</v>
      </c>
      <c r="S2197" s="10">
        <v>42197.771990740745</v>
      </c>
      <c r="T2197" s="10"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14">
        <v>14000</v>
      </c>
      <c r="E2198" s="14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v>114</v>
      </c>
      <c r="P2198" s="6">
        <v>68.11</v>
      </c>
      <c r="Q2198" t="str">
        <v>games</v>
      </c>
      <c r="R2198" t="str">
        <v>tabletop games</v>
      </c>
      <c r="S2198" s="10">
        <v>42675.487291666665</v>
      </c>
      <c r="T2198" s="10"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14">
        <v>30000</v>
      </c>
      <c r="E2199" s="14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v>951</v>
      </c>
      <c r="P2199" s="6">
        <v>65.89</v>
      </c>
      <c r="Q2199" t="str">
        <v>games</v>
      </c>
      <c r="R2199" t="str">
        <v>tabletop games</v>
      </c>
      <c r="S2199" s="10">
        <v>42033.584016203706</v>
      </c>
      <c r="T2199" s="10"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14">
        <v>40000</v>
      </c>
      <c r="E2200" s="14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v>133</v>
      </c>
      <c r="P2200" s="6">
        <v>81.650000000000006</v>
      </c>
      <c r="Q2200" t="str">
        <v>games</v>
      </c>
      <c r="R2200" t="str">
        <v>tabletop games</v>
      </c>
      <c r="S2200" s="10">
        <v>42292.513888888891</v>
      </c>
      <c r="T2200" s="10"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14">
        <v>9000</v>
      </c>
      <c r="E2201" s="14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v>147</v>
      </c>
      <c r="P2201" s="6">
        <v>52.7</v>
      </c>
      <c r="Q2201" t="str">
        <v>games</v>
      </c>
      <c r="R2201" t="str">
        <v>tabletop games</v>
      </c>
      <c r="S2201" s="10">
        <v>42262.416643518518</v>
      </c>
      <c r="T2201" s="10"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14">
        <v>2000</v>
      </c>
      <c r="E2202" s="14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v>542</v>
      </c>
      <c r="P2202" s="6">
        <v>41.23</v>
      </c>
      <c r="Q2202" t="str">
        <v>games</v>
      </c>
      <c r="R2202" t="str">
        <v>tabletop games</v>
      </c>
      <c r="S2202" s="10">
        <v>42163.625787037032</v>
      </c>
      <c r="T2202" s="10"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14">
        <v>110</v>
      </c>
      <c r="E2203" s="14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v>383</v>
      </c>
      <c r="P2203" s="6">
        <v>15.04</v>
      </c>
      <c r="Q2203" t="str">
        <v>music</v>
      </c>
      <c r="R2203" t="str">
        <v>electronic music</v>
      </c>
      <c r="S2203" s="10">
        <v>41276.846817129634</v>
      </c>
      <c r="T2203" s="10"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14">
        <v>4000</v>
      </c>
      <c r="E2204" s="1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v>704</v>
      </c>
      <c r="P2204" s="6">
        <v>39.07</v>
      </c>
      <c r="Q2204" t="str">
        <v>music</v>
      </c>
      <c r="R2204" t="str">
        <v>electronic music</v>
      </c>
      <c r="S2204" s="10">
        <v>41184.849166666667</v>
      </c>
      <c r="T2204" s="10"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14">
        <v>2000</v>
      </c>
      <c r="E2205" s="14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v>110</v>
      </c>
      <c r="P2205" s="6">
        <v>43.82</v>
      </c>
      <c r="Q2205" t="str">
        <v>music</v>
      </c>
      <c r="R2205" t="str">
        <v>electronic music</v>
      </c>
      <c r="S2205" s="10">
        <v>42241.85974537037</v>
      </c>
      <c r="T2205" s="10"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14">
        <v>1500</v>
      </c>
      <c r="E2206" s="14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v>133</v>
      </c>
      <c r="P2206" s="6">
        <v>27.3</v>
      </c>
      <c r="Q2206" t="str">
        <v>music</v>
      </c>
      <c r="R2206" t="str">
        <v>electronic music</v>
      </c>
      <c r="S2206" s="10">
        <v>41312.311562499999</v>
      </c>
      <c r="T2206" s="10"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14">
        <v>750</v>
      </c>
      <c r="E2207" s="14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v>152</v>
      </c>
      <c r="P2207" s="6">
        <v>42.22</v>
      </c>
      <c r="Q2207" t="str">
        <v>music</v>
      </c>
      <c r="R2207" t="str">
        <v>electronic music</v>
      </c>
      <c r="S2207" s="10">
        <v>41031.82163194444</v>
      </c>
      <c r="T2207" s="10"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14">
        <v>1100</v>
      </c>
      <c r="E2208" s="14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v>103</v>
      </c>
      <c r="P2208" s="6">
        <v>33.24</v>
      </c>
      <c r="Q2208" t="str">
        <v>music</v>
      </c>
      <c r="R2208" t="str">
        <v>electronic music</v>
      </c>
      <c r="S2208" s="10">
        <v>40997.257222222222</v>
      </c>
      <c r="T2208" s="10"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14">
        <v>2000</v>
      </c>
      <c r="E2209" s="14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v>100</v>
      </c>
      <c r="P2209" s="6">
        <v>285.70999999999998</v>
      </c>
      <c r="Q2209" t="str">
        <v>music</v>
      </c>
      <c r="R2209" t="str">
        <v>electronic music</v>
      </c>
      <c r="S2209" s="10">
        <v>41564.194131944445</v>
      </c>
      <c r="T2209" s="10"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14">
        <v>1000</v>
      </c>
      <c r="E2210" s="14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v>102</v>
      </c>
      <c r="P2210" s="6">
        <v>42.33</v>
      </c>
      <c r="Q2210" t="str">
        <v>music</v>
      </c>
      <c r="R2210" t="str">
        <v>electronic music</v>
      </c>
      <c r="S2210" s="10">
        <v>40946.882245370369</v>
      </c>
      <c r="T2210" s="10"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14">
        <v>500</v>
      </c>
      <c r="E2211" s="14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v>151</v>
      </c>
      <c r="P2211" s="6">
        <v>50.27</v>
      </c>
      <c r="Q2211" t="str">
        <v>music</v>
      </c>
      <c r="R2211" t="str">
        <v>electronic music</v>
      </c>
      <c r="S2211" s="10">
        <v>41732.479675925926</v>
      </c>
      <c r="T2211" s="10"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14">
        <v>4000</v>
      </c>
      <c r="E2212" s="14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v>111</v>
      </c>
      <c r="P2212" s="6">
        <v>61.9</v>
      </c>
      <c r="Q2212" t="str">
        <v>music</v>
      </c>
      <c r="R2212" t="str">
        <v>electronic music</v>
      </c>
      <c r="S2212" s="10">
        <v>40956.066087962965</v>
      </c>
      <c r="T2212" s="10"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14">
        <v>2500</v>
      </c>
      <c r="E2213" s="14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v>196</v>
      </c>
      <c r="P2213" s="6">
        <v>40.75</v>
      </c>
      <c r="Q2213" t="str">
        <v>music</v>
      </c>
      <c r="R2213" t="str">
        <v>electronic music</v>
      </c>
      <c r="S2213" s="10">
        <v>41716.785011574073</v>
      </c>
      <c r="T2213" s="10"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14">
        <v>6000</v>
      </c>
      <c r="E2214" s="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v>114</v>
      </c>
      <c r="P2214" s="6">
        <v>55.8</v>
      </c>
      <c r="Q2214" t="str">
        <v>music</v>
      </c>
      <c r="R2214" t="str">
        <v>electronic music</v>
      </c>
      <c r="S2214" s="10">
        <v>41548.747418981482</v>
      </c>
      <c r="T2214" s="10"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14">
        <v>5</v>
      </c>
      <c r="E2215" s="14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v>200</v>
      </c>
      <c r="P2215" s="6">
        <v>10</v>
      </c>
      <c r="Q2215" t="str">
        <v>music</v>
      </c>
      <c r="R2215" t="str">
        <v>electronic music</v>
      </c>
      <c r="S2215" s="10">
        <v>42109.826145833329</v>
      </c>
      <c r="T2215" s="10"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14">
        <v>600</v>
      </c>
      <c r="E2216" s="14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v>293</v>
      </c>
      <c r="P2216" s="6">
        <v>73.13</v>
      </c>
      <c r="Q2216" t="str">
        <v>music</v>
      </c>
      <c r="R2216" t="str">
        <v>electronic music</v>
      </c>
      <c r="S2216" s="10">
        <v>41646.792222222226</v>
      </c>
      <c r="T2216" s="10"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14">
        <v>550</v>
      </c>
      <c r="E2217" s="14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v>156</v>
      </c>
      <c r="P2217" s="6">
        <v>26.06</v>
      </c>
      <c r="Q2217" t="str">
        <v>music</v>
      </c>
      <c r="R2217" t="str">
        <v>electronic music</v>
      </c>
      <c r="S2217" s="10">
        <v>40958.717268518521</v>
      </c>
      <c r="T2217" s="10"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14">
        <v>300</v>
      </c>
      <c r="E2218" s="14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v>106</v>
      </c>
      <c r="P2218" s="6">
        <v>22.64</v>
      </c>
      <c r="Q2218" t="str">
        <v>music</v>
      </c>
      <c r="R2218" t="str">
        <v>electronic music</v>
      </c>
      <c r="S2218" s="10">
        <v>42194.751678240747</v>
      </c>
      <c r="T2218" s="10"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14">
        <v>420</v>
      </c>
      <c r="E2219" s="14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v>101</v>
      </c>
      <c r="P2219" s="6">
        <v>47.22</v>
      </c>
      <c r="Q2219" t="str">
        <v>music</v>
      </c>
      <c r="R2219" t="str">
        <v>electronic music</v>
      </c>
      <c r="S2219" s="10">
        <v>42299.776770833334</v>
      </c>
      <c r="T2219" s="10"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14">
        <v>2000</v>
      </c>
      <c r="E2220" s="14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v>123</v>
      </c>
      <c r="P2220" s="6">
        <v>32.32</v>
      </c>
      <c r="Q2220" t="str">
        <v>music</v>
      </c>
      <c r="R2220" t="str">
        <v>electronic music</v>
      </c>
      <c r="S2220" s="10">
        <v>41127.812303240738</v>
      </c>
      <c r="T2220" s="10"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14">
        <v>1000</v>
      </c>
      <c r="E2221" s="14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v>102</v>
      </c>
      <c r="P2221" s="6">
        <v>53.42</v>
      </c>
      <c r="Q2221" t="str">
        <v>music</v>
      </c>
      <c r="R2221" t="str">
        <v>electronic music</v>
      </c>
      <c r="S2221" s="10">
        <v>42205.718888888892</v>
      </c>
      <c r="T2221" s="10"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14">
        <v>3500</v>
      </c>
      <c r="E2222" s="14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v>101</v>
      </c>
      <c r="P2222" s="6">
        <v>51.3</v>
      </c>
      <c r="Q2222" t="str">
        <v>music</v>
      </c>
      <c r="R2222" t="str">
        <v>electronic music</v>
      </c>
      <c r="S2222" s="10">
        <v>41452.060601851852</v>
      </c>
      <c r="T2222" s="10"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14">
        <v>7500</v>
      </c>
      <c r="E2223" s="14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v>108</v>
      </c>
      <c r="P2223" s="6">
        <v>37.200000000000003</v>
      </c>
      <c r="Q2223" t="str">
        <v>games</v>
      </c>
      <c r="R2223" t="str">
        <v>tabletop games</v>
      </c>
      <c r="S2223" s="10">
        <v>42452.666770833333</v>
      </c>
      <c r="T2223" s="10"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14">
        <v>500</v>
      </c>
      <c r="E2224" s="1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v>163</v>
      </c>
      <c r="P2224" s="6">
        <v>27.1</v>
      </c>
      <c r="Q2224" t="str">
        <v>games</v>
      </c>
      <c r="R2224" t="str">
        <v>tabletop games</v>
      </c>
      <c r="S2224" s="10">
        <v>40906.787581018521</v>
      </c>
      <c r="T2224" s="10"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14">
        <v>19500</v>
      </c>
      <c r="E2225" s="14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v>106</v>
      </c>
      <c r="P2225" s="6">
        <v>206.31</v>
      </c>
      <c r="Q2225" t="str">
        <v>games</v>
      </c>
      <c r="R2225" t="str">
        <v>tabletop games</v>
      </c>
      <c r="S2225" s="10">
        <v>42152.640833333338</v>
      </c>
      <c r="T2225" s="10"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14">
        <v>10000</v>
      </c>
      <c r="E2226" s="14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v>243</v>
      </c>
      <c r="P2226" s="6">
        <v>82.15</v>
      </c>
      <c r="Q2226" t="str">
        <v>games</v>
      </c>
      <c r="R2226" t="str">
        <v>tabletop games</v>
      </c>
      <c r="S2226" s="10">
        <v>42644.667534722219</v>
      </c>
      <c r="T2226" s="10"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14">
        <v>21000</v>
      </c>
      <c r="E2227" s="14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v>945</v>
      </c>
      <c r="P2227" s="6">
        <v>164.8</v>
      </c>
      <c r="Q2227" t="str">
        <v>games</v>
      </c>
      <c r="R2227" t="str">
        <v>tabletop games</v>
      </c>
      <c r="S2227" s="10">
        <v>41873.79184027778</v>
      </c>
      <c r="T2227" s="10"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14">
        <v>18000</v>
      </c>
      <c r="E2228" s="14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v>108</v>
      </c>
      <c r="P2228" s="6">
        <v>60.82</v>
      </c>
      <c r="Q2228" t="str">
        <v>games</v>
      </c>
      <c r="R2228" t="str">
        <v>tabletop games</v>
      </c>
      <c r="S2228" s="10">
        <v>42381.79886574074</v>
      </c>
      <c r="T2228" s="10"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14">
        <v>13000</v>
      </c>
      <c r="E2229" s="14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v>157</v>
      </c>
      <c r="P2229" s="6">
        <v>67.97</v>
      </c>
      <c r="Q2229" t="str">
        <v>games</v>
      </c>
      <c r="R2229" t="str">
        <v>tabletop games</v>
      </c>
      <c r="S2229" s="10">
        <v>41561.807349537034</v>
      </c>
      <c r="T2229" s="10"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14">
        <v>1000</v>
      </c>
      <c r="E2230" s="14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v>1174</v>
      </c>
      <c r="P2230" s="6">
        <v>81.56</v>
      </c>
      <c r="Q2230" t="str">
        <v>games</v>
      </c>
      <c r="R2230" t="str">
        <v>tabletop games</v>
      </c>
      <c r="S2230" s="10">
        <v>42202.278194444443</v>
      </c>
      <c r="T2230" s="10"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14">
        <v>8012</v>
      </c>
      <c r="E2231" s="14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v>171</v>
      </c>
      <c r="P2231" s="6">
        <v>25.43</v>
      </c>
      <c r="Q2231" t="str">
        <v>games</v>
      </c>
      <c r="R2231" t="str">
        <v>tabletop games</v>
      </c>
      <c r="S2231" s="10">
        <v>41484.664247685185</v>
      </c>
      <c r="T2231" s="10"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14">
        <v>8500</v>
      </c>
      <c r="E2232" s="14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v>126</v>
      </c>
      <c r="P2232" s="6">
        <v>21.5</v>
      </c>
      <c r="Q2232" t="str">
        <v>games</v>
      </c>
      <c r="R2232" t="str">
        <v>tabletop games</v>
      </c>
      <c r="S2232" s="10">
        <v>41724.881099537037</v>
      </c>
      <c r="T2232" s="10"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14">
        <v>2500</v>
      </c>
      <c r="E2233" s="14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v>1212</v>
      </c>
      <c r="P2233" s="6">
        <v>27.23</v>
      </c>
      <c r="Q2233" t="str">
        <v>games</v>
      </c>
      <c r="R2233" t="str">
        <v>tabletop games</v>
      </c>
      <c r="S2233" s="10">
        <v>41423.910891203705</v>
      </c>
      <c r="T2233" s="10"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14">
        <v>5000</v>
      </c>
      <c r="E2234" s="1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v>496</v>
      </c>
      <c r="P2234" s="6">
        <v>25.09</v>
      </c>
      <c r="Q2234" t="str">
        <v>games</v>
      </c>
      <c r="R2234" t="str">
        <v>tabletop games</v>
      </c>
      <c r="S2234" s="10">
        <v>41806.794074074074</v>
      </c>
      <c r="T2234" s="10"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14">
        <v>2500</v>
      </c>
      <c r="E2235" s="14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v>332</v>
      </c>
      <c r="P2235" s="6">
        <v>21.23</v>
      </c>
      <c r="Q2235" t="str">
        <v>games</v>
      </c>
      <c r="R2235" t="str">
        <v>tabletop games</v>
      </c>
      <c r="S2235" s="10">
        <v>42331.378923611104</v>
      </c>
      <c r="T2235" s="10"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14">
        <v>100</v>
      </c>
      <c r="E2236" s="14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v>1165</v>
      </c>
      <c r="P2236" s="6">
        <v>41.61</v>
      </c>
      <c r="Q2236" t="str">
        <v>games</v>
      </c>
      <c r="R2236" t="str">
        <v>tabletop games</v>
      </c>
      <c r="S2236" s="10">
        <v>42710.824618055558</v>
      </c>
      <c r="T2236" s="10"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14">
        <v>13000</v>
      </c>
      <c r="E2237" s="14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v>153</v>
      </c>
      <c r="P2237" s="6">
        <v>135.59</v>
      </c>
      <c r="Q2237" t="str">
        <v>games</v>
      </c>
      <c r="R2237" t="str">
        <v>tabletop games</v>
      </c>
      <c r="S2237" s="10">
        <v>42062.022118055553</v>
      </c>
      <c r="T2237" s="10"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14">
        <v>2800</v>
      </c>
      <c r="E2238" s="14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v>537</v>
      </c>
      <c r="P2238" s="6">
        <v>22.12</v>
      </c>
      <c r="Q2238" t="str">
        <v>games</v>
      </c>
      <c r="R2238" t="str">
        <v>tabletop games</v>
      </c>
      <c r="S2238" s="10">
        <v>42371.617164351846</v>
      </c>
      <c r="T2238" s="10"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14">
        <v>18000</v>
      </c>
      <c r="E2239" s="14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v>353</v>
      </c>
      <c r="P2239" s="6">
        <v>64.63</v>
      </c>
      <c r="Q2239" t="str">
        <v>games</v>
      </c>
      <c r="R2239" t="str">
        <v>tabletop games</v>
      </c>
      <c r="S2239" s="10">
        <v>41915.003275462965</v>
      </c>
      <c r="T2239" s="10"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14">
        <v>4000</v>
      </c>
      <c r="E2240" s="14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v>137</v>
      </c>
      <c r="P2240" s="6">
        <v>69.569999999999993</v>
      </c>
      <c r="Q2240" t="str">
        <v>games</v>
      </c>
      <c r="R2240" t="str">
        <v>tabletop games</v>
      </c>
      <c r="S2240" s="10">
        <v>42774.621712962966</v>
      </c>
      <c r="T2240" s="10"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14">
        <v>25000</v>
      </c>
      <c r="E2241" s="14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v>128</v>
      </c>
      <c r="P2241" s="6">
        <v>75.13</v>
      </c>
      <c r="Q2241" t="str">
        <v>games</v>
      </c>
      <c r="R2241" t="str">
        <v>tabletop games</v>
      </c>
      <c r="S2241" s="10">
        <v>41572.958495370374</v>
      </c>
      <c r="T2241" s="10"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14">
        <v>5000</v>
      </c>
      <c r="E2242" s="14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v>271</v>
      </c>
      <c r="P2242" s="6">
        <v>140.97999999999999</v>
      </c>
      <c r="Q2242" t="str">
        <v>games</v>
      </c>
      <c r="R2242" t="str">
        <v>tabletop games</v>
      </c>
      <c r="S2242" s="10">
        <v>42452.825740740736</v>
      </c>
      <c r="T2242" s="10"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14">
        <v>1000</v>
      </c>
      <c r="E2243" s="14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v>806</v>
      </c>
      <c r="P2243" s="6">
        <v>49.47</v>
      </c>
      <c r="Q2243" t="str">
        <v>games</v>
      </c>
      <c r="R2243" t="str">
        <v>tabletop games</v>
      </c>
      <c r="S2243" s="10">
        <v>42766.827546296292</v>
      </c>
      <c r="T2243" s="10"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14">
        <v>10000</v>
      </c>
      <c r="E2244" s="1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v>1360</v>
      </c>
      <c r="P2244" s="6">
        <v>53.87</v>
      </c>
      <c r="Q2244" t="str">
        <v>games</v>
      </c>
      <c r="R2244" t="str">
        <v>tabletop games</v>
      </c>
      <c r="S2244" s="10">
        <v>41569.575613425928</v>
      </c>
      <c r="T2244" s="10"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14">
        <v>1</v>
      </c>
      <c r="E2245" s="14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v>930250</v>
      </c>
      <c r="P2245" s="6">
        <v>4.57</v>
      </c>
      <c r="Q2245" t="str">
        <v>games</v>
      </c>
      <c r="R2245" t="str">
        <v>tabletop games</v>
      </c>
      <c r="S2245" s="10">
        <v>42800.751041666663</v>
      </c>
      <c r="T2245" s="10"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14">
        <v>5000</v>
      </c>
      <c r="E2246" s="14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v>377</v>
      </c>
      <c r="P2246" s="6">
        <v>65</v>
      </c>
      <c r="Q2246" t="str">
        <v>games</v>
      </c>
      <c r="R2246" t="str">
        <v>tabletop games</v>
      </c>
      <c r="S2246" s="10">
        <v>42647.818819444445</v>
      </c>
      <c r="T2246" s="10"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14">
        <v>4000</v>
      </c>
      <c r="E2247" s="14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v>2647</v>
      </c>
      <c r="P2247" s="6">
        <v>53.48</v>
      </c>
      <c r="Q2247" t="str">
        <v>games</v>
      </c>
      <c r="R2247" t="str">
        <v>tabletop games</v>
      </c>
      <c r="S2247" s="10">
        <v>41660.708530092597</v>
      </c>
      <c r="T2247" s="10"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14">
        <v>2500</v>
      </c>
      <c r="E2248" s="14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v>100</v>
      </c>
      <c r="P2248" s="6">
        <v>43.91</v>
      </c>
      <c r="Q2248" t="str">
        <v>games</v>
      </c>
      <c r="R2248" t="str">
        <v>tabletop games</v>
      </c>
      <c r="S2248" s="10">
        <v>42221.79178240741</v>
      </c>
      <c r="T2248" s="10"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14">
        <v>18500</v>
      </c>
      <c r="E2249" s="14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v>104</v>
      </c>
      <c r="P2249" s="6">
        <v>50.85</v>
      </c>
      <c r="Q2249" t="str">
        <v>games</v>
      </c>
      <c r="R2249" t="str">
        <v>tabletop games</v>
      </c>
      <c r="S2249" s="10">
        <v>42200.666261574079</v>
      </c>
      <c r="T2249" s="10"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14">
        <v>7000</v>
      </c>
      <c r="E2250" s="14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v>107</v>
      </c>
      <c r="P2250" s="6">
        <v>58.63</v>
      </c>
      <c r="Q2250" t="str">
        <v>games</v>
      </c>
      <c r="R2250" t="str">
        <v>tabletop games</v>
      </c>
      <c r="S2250" s="10">
        <v>42688.875902777778</v>
      </c>
      <c r="T2250" s="10"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14">
        <v>3500</v>
      </c>
      <c r="E2251" s="14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v>169</v>
      </c>
      <c r="P2251" s="6">
        <v>32.82</v>
      </c>
      <c r="Q2251" t="str">
        <v>games</v>
      </c>
      <c r="R2251" t="str">
        <v>tabletop games</v>
      </c>
      <c r="S2251" s="10">
        <v>41336.703298611108</v>
      </c>
      <c r="T2251" s="10"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14">
        <v>25000</v>
      </c>
      <c r="E2252" s="14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v>975</v>
      </c>
      <c r="P2252" s="6">
        <v>426.93</v>
      </c>
      <c r="Q2252" t="str">
        <v>games</v>
      </c>
      <c r="R2252" t="str">
        <v>tabletop games</v>
      </c>
      <c r="S2252" s="10">
        <v>42677.005474537036</v>
      </c>
      <c r="T2252" s="10"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14">
        <v>8500</v>
      </c>
      <c r="E2253" s="14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v>134</v>
      </c>
      <c r="P2253" s="6">
        <v>23.81</v>
      </c>
      <c r="Q2253" t="str">
        <v>games</v>
      </c>
      <c r="R2253" t="str">
        <v>tabletop games</v>
      </c>
      <c r="S2253" s="10">
        <v>41846.34579861111</v>
      </c>
      <c r="T2253" s="10"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14">
        <v>9000</v>
      </c>
      <c r="E2254" s="1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v>272</v>
      </c>
      <c r="P2254" s="6">
        <v>98.41</v>
      </c>
      <c r="Q2254" t="str">
        <v>games</v>
      </c>
      <c r="R2254" t="str">
        <v>tabletop games</v>
      </c>
      <c r="S2254" s="10">
        <v>42573.327986111108</v>
      </c>
      <c r="T2254" s="10"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14">
        <v>8000</v>
      </c>
      <c r="E2255" s="14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v>113</v>
      </c>
      <c r="P2255" s="6">
        <v>107.32</v>
      </c>
      <c r="Q2255" t="str">
        <v>games</v>
      </c>
      <c r="R2255" t="str">
        <v>tabletop games</v>
      </c>
      <c r="S2255" s="10">
        <v>42296.631331018521</v>
      </c>
      <c r="T2255" s="10"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14">
        <v>500</v>
      </c>
      <c r="E2256" s="14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v>460</v>
      </c>
      <c r="P2256" s="6">
        <v>11.67</v>
      </c>
      <c r="Q2256" t="str">
        <v>games</v>
      </c>
      <c r="R2256" t="str">
        <v>tabletop games</v>
      </c>
      <c r="S2256" s="10">
        <v>42752.647777777776</v>
      </c>
      <c r="T2256" s="10"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14">
        <v>3950</v>
      </c>
      <c r="E2257" s="14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v>287</v>
      </c>
      <c r="P2257" s="6">
        <v>41.78</v>
      </c>
      <c r="Q2257" t="str">
        <v>games</v>
      </c>
      <c r="R2257" t="str">
        <v>tabletop games</v>
      </c>
      <c r="S2257" s="10">
        <v>42467.951979166668</v>
      </c>
      <c r="T2257" s="10"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14">
        <v>480</v>
      </c>
      <c r="E2258" s="14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v>223</v>
      </c>
      <c r="P2258" s="6">
        <v>21.38</v>
      </c>
      <c r="Q2258" t="str">
        <v>games</v>
      </c>
      <c r="R2258" t="str">
        <v>tabletop games</v>
      </c>
      <c r="S2258" s="10">
        <v>42682.451921296291</v>
      </c>
      <c r="T2258" s="10"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14">
        <v>2500</v>
      </c>
      <c r="E2259" s="14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v>636</v>
      </c>
      <c r="P2259" s="6">
        <v>94.1</v>
      </c>
      <c r="Q2259" t="str">
        <v>games</v>
      </c>
      <c r="R2259" t="str">
        <v>tabletop games</v>
      </c>
      <c r="S2259" s="10">
        <v>42505.936678240745</v>
      </c>
      <c r="T2259" s="10"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14">
        <v>2200</v>
      </c>
      <c r="E2260" s="14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v>147</v>
      </c>
      <c r="P2260" s="6">
        <v>15.72</v>
      </c>
      <c r="Q2260" t="str">
        <v>games</v>
      </c>
      <c r="R2260" t="str">
        <v>tabletop games</v>
      </c>
      <c r="S2260" s="10">
        <v>42136.75100694444</v>
      </c>
      <c r="T2260" s="10"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14">
        <v>1000</v>
      </c>
      <c r="E2261" s="14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v>1867</v>
      </c>
      <c r="P2261" s="6">
        <v>90.64</v>
      </c>
      <c r="Q2261" t="str">
        <v>games</v>
      </c>
      <c r="R2261" t="str">
        <v>tabletop games</v>
      </c>
      <c r="S2261" s="10">
        <v>42702.804814814815</v>
      </c>
      <c r="T2261" s="10"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14">
        <v>2500</v>
      </c>
      <c r="E2262" s="14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v>327</v>
      </c>
      <c r="P2262" s="6">
        <v>97.3</v>
      </c>
      <c r="Q2262" t="str">
        <v>games</v>
      </c>
      <c r="R2262" t="str">
        <v>tabletop games</v>
      </c>
      <c r="S2262" s="10">
        <v>41695.016782407409</v>
      </c>
      <c r="T2262" s="10"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14">
        <v>1000</v>
      </c>
      <c r="E2263" s="14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v>780</v>
      </c>
      <c r="P2263" s="6">
        <v>37.119999999999997</v>
      </c>
      <c r="Q2263" t="str">
        <v>games</v>
      </c>
      <c r="R2263" t="str">
        <v>tabletop games</v>
      </c>
      <c r="S2263" s="10">
        <v>42759.724768518514</v>
      </c>
      <c r="T2263" s="10"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14">
        <v>3300</v>
      </c>
      <c r="E2264" s="1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v>154</v>
      </c>
      <c r="P2264" s="6">
        <v>28.1</v>
      </c>
      <c r="Q2264" t="str">
        <v>games</v>
      </c>
      <c r="R2264" t="str">
        <v>tabletop games</v>
      </c>
      <c r="S2264" s="10">
        <v>41926.585162037038</v>
      </c>
      <c r="T2264" s="10"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14">
        <v>7500</v>
      </c>
      <c r="E2265" s="14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v>116</v>
      </c>
      <c r="P2265" s="6">
        <v>144.43</v>
      </c>
      <c r="Q2265" t="str">
        <v>games</v>
      </c>
      <c r="R2265" t="str">
        <v>tabletop games</v>
      </c>
      <c r="S2265" s="10">
        <v>42014.832326388889</v>
      </c>
      <c r="T2265" s="10"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14">
        <v>6000</v>
      </c>
      <c r="E2266" s="14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v>180</v>
      </c>
      <c r="P2266" s="6">
        <v>24.27</v>
      </c>
      <c r="Q2266" t="str">
        <v>games</v>
      </c>
      <c r="R2266" t="str">
        <v>tabletop games</v>
      </c>
      <c r="S2266" s="10">
        <v>42496.582337962958</v>
      </c>
      <c r="T2266" s="10"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14">
        <v>200</v>
      </c>
      <c r="E2267" s="14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v>299</v>
      </c>
      <c r="P2267" s="6">
        <v>35.119999999999997</v>
      </c>
      <c r="Q2267" t="str">
        <v>games</v>
      </c>
      <c r="R2267" t="str">
        <v>tabletop games</v>
      </c>
      <c r="S2267" s="10">
        <v>42689.853090277778</v>
      </c>
      <c r="T2267" s="10"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14">
        <v>1500</v>
      </c>
      <c r="E2268" s="14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v>320</v>
      </c>
      <c r="P2268" s="6">
        <v>24.76</v>
      </c>
      <c r="Q2268" t="str">
        <v>games</v>
      </c>
      <c r="R2268" t="str">
        <v>tabletop games</v>
      </c>
      <c r="S2268" s="10">
        <v>42469.874907407408</v>
      </c>
      <c r="T2268" s="10"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14">
        <v>20000</v>
      </c>
      <c r="E2269" s="14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v>381</v>
      </c>
      <c r="P2269" s="6">
        <v>188.38</v>
      </c>
      <c r="Q2269" t="str">
        <v>games</v>
      </c>
      <c r="R2269" t="str">
        <v>tabletop games</v>
      </c>
      <c r="S2269" s="10">
        <v>41968.829826388886</v>
      </c>
      <c r="T2269" s="10"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14">
        <v>28000</v>
      </c>
      <c r="E2270" s="14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v>103</v>
      </c>
      <c r="P2270" s="6">
        <v>148.08000000000001</v>
      </c>
      <c r="Q2270" t="str">
        <v>games</v>
      </c>
      <c r="R2270" t="str">
        <v>tabletop games</v>
      </c>
      <c r="S2270" s="10">
        <v>42776.082349537035</v>
      </c>
      <c r="T2270" s="10"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14">
        <v>2500</v>
      </c>
      <c r="E2271" s="14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v>1802</v>
      </c>
      <c r="P2271" s="6">
        <v>49.93</v>
      </c>
      <c r="Q2271" t="str">
        <v>games</v>
      </c>
      <c r="R2271" t="str">
        <v>tabletop games</v>
      </c>
      <c r="S2271" s="10">
        <v>42776.704432870371</v>
      </c>
      <c r="T2271" s="10"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14">
        <v>25000</v>
      </c>
      <c r="E2272" s="14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v>720</v>
      </c>
      <c r="P2272" s="6">
        <v>107.82</v>
      </c>
      <c r="Q2272" t="str">
        <v>games</v>
      </c>
      <c r="R2272" t="str">
        <v>tabletop games</v>
      </c>
      <c r="S2272" s="10">
        <v>42725.869363425925</v>
      </c>
      <c r="T2272" s="10"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14">
        <v>20000</v>
      </c>
      <c r="E2273" s="14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v>283</v>
      </c>
      <c r="P2273" s="6">
        <v>42.63</v>
      </c>
      <c r="Q2273" t="str">
        <v>games</v>
      </c>
      <c r="R2273" t="str">
        <v>tabletop games</v>
      </c>
      <c r="S2273" s="10">
        <v>42684.000046296293</v>
      </c>
      <c r="T2273" s="10"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14">
        <v>1000</v>
      </c>
      <c r="E2274" s="1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v>1357</v>
      </c>
      <c r="P2274" s="6">
        <v>14.37</v>
      </c>
      <c r="Q2274" t="str">
        <v>games</v>
      </c>
      <c r="R2274" t="str">
        <v>tabletop games</v>
      </c>
      <c r="S2274" s="10">
        <v>42315.699490740735</v>
      </c>
      <c r="T2274" s="10"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14">
        <v>2500</v>
      </c>
      <c r="E2275" s="14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v>220</v>
      </c>
      <c r="P2275" s="6">
        <v>37.479999999999997</v>
      </c>
      <c r="Q2275" t="str">
        <v>games</v>
      </c>
      <c r="R2275" t="str">
        <v>tabletop games</v>
      </c>
      <c r="S2275" s="10">
        <v>42781.549097222218</v>
      </c>
      <c r="T2275" s="10"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14">
        <v>2500</v>
      </c>
      <c r="E2276" s="14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v>120</v>
      </c>
      <c r="P2276" s="6">
        <v>30.2</v>
      </c>
      <c r="Q2276" t="str">
        <v>games</v>
      </c>
      <c r="R2276" t="str">
        <v>tabletop games</v>
      </c>
      <c r="S2276" s="10">
        <v>41663.500659722224</v>
      </c>
      <c r="T2276" s="10"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14">
        <v>650</v>
      </c>
      <c r="E2277" s="14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v>408</v>
      </c>
      <c r="P2277" s="6">
        <v>33.549999999999997</v>
      </c>
      <c r="Q2277" t="str">
        <v>games</v>
      </c>
      <c r="R2277" t="str">
        <v>tabletop games</v>
      </c>
      <c r="S2277" s="10">
        <v>41965.616655092599</v>
      </c>
      <c r="T2277" s="10"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14">
        <v>4589</v>
      </c>
      <c r="E2278" s="14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v>106</v>
      </c>
      <c r="P2278" s="6">
        <v>64.75</v>
      </c>
      <c r="Q2278" t="str">
        <v>games</v>
      </c>
      <c r="R2278" t="str">
        <v>tabletop games</v>
      </c>
      <c r="S2278" s="10">
        <v>41614.651493055557</v>
      </c>
      <c r="T2278" s="10"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14">
        <v>8500</v>
      </c>
      <c r="E2279" s="14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v>141</v>
      </c>
      <c r="P2279" s="6">
        <v>57.93</v>
      </c>
      <c r="Q2279" t="str">
        <v>games</v>
      </c>
      <c r="R2279" t="str">
        <v>tabletop games</v>
      </c>
      <c r="S2279" s="10">
        <v>40936.678506944445</v>
      </c>
      <c r="T2279" s="10"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14">
        <v>2000</v>
      </c>
      <c r="E2280" s="14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v>271</v>
      </c>
      <c r="P2280" s="6">
        <v>53.08</v>
      </c>
      <c r="Q2280" t="str">
        <v>games</v>
      </c>
      <c r="R2280" t="str">
        <v>tabletop games</v>
      </c>
      <c r="S2280" s="10">
        <v>42338.709108796291</v>
      </c>
      <c r="T2280" s="10"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14">
        <v>1000</v>
      </c>
      <c r="E2281" s="14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v>154</v>
      </c>
      <c r="P2281" s="6">
        <v>48.06</v>
      </c>
      <c r="Q2281" t="str">
        <v>games</v>
      </c>
      <c r="R2281" t="str">
        <v>tabletop games</v>
      </c>
      <c r="S2281" s="10">
        <v>42020.806701388887</v>
      </c>
      <c r="T2281" s="10"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14">
        <v>9800</v>
      </c>
      <c r="E2282" s="14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v>404</v>
      </c>
      <c r="P2282" s="6">
        <v>82.4</v>
      </c>
      <c r="Q2282" t="str">
        <v>games</v>
      </c>
      <c r="R2282" t="str">
        <v>tabletop games</v>
      </c>
      <c r="S2282" s="10">
        <v>42234.624895833331</v>
      </c>
      <c r="T2282" s="10"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14">
        <v>300</v>
      </c>
      <c r="E2283" s="14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v>185</v>
      </c>
      <c r="P2283" s="6">
        <v>50.45</v>
      </c>
      <c r="Q2283" t="str">
        <v>music</v>
      </c>
      <c r="R2283" t="str">
        <v>rock</v>
      </c>
      <c r="S2283" s="10">
        <v>40687.285844907405</v>
      </c>
      <c r="T2283" s="10"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14">
        <v>750</v>
      </c>
      <c r="E2284" s="1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v>185</v>
      </c>
      <c r="P2284" s="6">
        <v>115.83</v>
      </c>
      <c r="Q2284" t="str">
        <v>music</v>
      </c>
      <c r="R2284" t="str">
        <v>rock</v>
      </c>
      <c r="S2284" s="10">
        <v>42323.17460648148</v>
      </c>
      <c r="T2284" s="10"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14">
        <v>3000</v>
      </c>
      <c r="E2285" s="14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v>101</v>
      </c>
      <c r="P2285" s="6">
        <v>63.03</v>
      </c>
      <c r="Q2285" t="str">
        <v>music</v>
      </c>
      <c r="R2285" t="str">
        <v>rock</v>
      </c>
      <c r="S2285" s="10">
        <v>40978.125046296293</v>
      </c>
      <c r="T2285" s="10"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14">
        <v>6000</v>
      </c>
      <c r="E2286" s="14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v>106</v>
      </c>
      <c r="P2286" s="6">
        <v>108.02</v>
      </c>
      <c r="Q2286" t="str">
        <v>music</v>
      </c>
      <c r="R2286" t="str">
        <v>rock</v>
      </c>
      <c r="S2286" s="10">
        <v>40585.796817129631</v>
      </c>
      <c r="T2286" s="10"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14">
        <v>3000</v>
      </c>
      <c r="E2287" s="14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v>121</v>
      </c>
      <c r="P2287" s="6">
        <v>46.09</v>
      </c>
      <c r="Q2287" t="str">
        <v>music</v>
      </c>
      <c r="R2287" t="str">
        <v>rock</v>
      </c>
      <c r="S2287" s="10">
        <v>41059.185682870368</v>
      </c>
      <c r="T2287" s="10"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14">
        <v>1500</v>
      </c>
      <c r="E2288" s="14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v>100</v>
      </c>
      <c r="P2288" s="6">
        <v>107.21</v>
      </c>
      <c r="Q2288" t="str">
        <v>music</v>
      </c>
      <c r="R2288" t="str">
        <v>rock</v>
      </c>
      <c r="S2288" s="10">
        <v>41494.963587962964</v>
      </c>
      <c r="T2288" s="10"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14">
        <v>4500</v>
      </c>
      <c r="E2289" s="14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v>120</v>
      </c>
      <c r="P2289" s="6">
        <v>50.93</v>
      </c>
      <c r="Q2289" t="str">
        <v>music</v>
      </c>
      <c r="R2289" t="str">
        <v>rock</v>
      </c>
      <c r="S2289" s="10">
        <v>41792.667361111111</v>
      </c>
      <c r="T2289" s="10"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14">
        <v>1000</v>
      </c>
      <c r="E2290" s="14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v>100</v>
      </c>
      <c r="P2290" s="6">
        <v>40.04</v>
      </c>
      <c r="Q2290" t="str">
        <v>music</v>
      </c>
      <c r="R2290" t="str">
        <v>rock</v>
      </c>
      <c r="S2290" s="10">
        <v>41067.827418981484</v>
      </c>
      <c r="T2290" s="10"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14">
        <v>1500</v>
      </c>
      <c r="E2291" s="14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v>107</v>
      </c>
      <c r="P2291" s="6">
        <v>64.44</v>
      </c>
      <c r="Q2291" t="str">
        <v>music</v>
      </c>
      <c r="R2291" t="str">
        <v>rock</v>
      </c>
      <c r="S2291" s="10">
        <v>41571.998379629629</v>
      </c>
      <c r="T2291" s="10"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14">
        <v>1500</v>
      </c>
      <c r="E2292" s="14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v>104</v>
      </c>
      <c r="P2292" s="6">
        <v>53.83</v>
      </c>
      <c r="Q2292" t="str">
        <v>music</v>
      </c>
      <c r="R2292" t="str">
        <v>rock</v>
      </c>
      <c r="S2292" s="10">
        <v>40070.253819444442</v>
      </c>
      <c r="T2292" s="10"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14">
        <v>2500</v>
      </c>
      <c r="E2293" s="14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v>173</v>
      </c>
      <c r="P2293" s="6">
        <v>100.47</v>
      </c>
      <c r="Q2293" t="str">
        <v>music</v>
      </c>
      <c r="R2293" t="str">
        <v>rock</v>
      </c>
      <c r="S2293" s="10">
        <v>40987.977060185185</v>
      </c>
      <c r="T2293" s="10"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14">
        <v>2000</v>
      </c>
      <c r="E2294" s="1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v>107</v>
      </c>
      <c r="P2294" s="6">
        <v>46.63</v>
      </c>
      <c r="Q2294" t="str">
        <v>music</v>
      </c>
      <c r="R2294" t="str">
        <v>rock</v>
      </c>
      <c r="S2294" s="10">
        <v>40987.697638888887</v>
      </c>
      <c r="T2294" s="10"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14">
        <v>850</v>
      </c>
      <c r="E2295" s="14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v>108</v>
      </c>
      <c r="P2295" s="6">
        <v>34.07</v>
      </c>
      <c r="Q2295" t="str">
        <v>music</v>
      </c>
      <c r="R2295" t="str">
        <v>rock</v>
      </c>
      <c r="S2295" s="10">
        <v>41151.708321759259</v>
      </c>
      <c r="T2295" s="10"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14">
        <v>5000</v>
      </c>
      <c r="E2296" s="14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v>146</v>
      </c>
      <c r="P2296" s="6">
        <v>65.209999999999994</v>
      </c>
      <c r="Q2296" t="str">
        <v>music</v>
      </c>
      <c r="R2296" t="str">
        <v>rock</v>
      </c>
      <c r="S2296" s="10">
        <v>41264.72314814815</v>
      </c>
      <c r="T2296" s="10"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14">
        <v>1200</v>
      </c>
      <c r="E2297" s="14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v>125</v>
      </c>
      <c r="P2297" s="6">
        <v>44.21</v>
      </c>
      <c r="Q2297" t="str">
        <v>music</v>
      </c>
      <c r="R2297" t="str">
        <v>rock</v>
      </c>
      <c r="S2297" s="10">
        <v>41270.954351851848</v>
      </c>
      <c r="T2297" s="10"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14">
        <v>7000</v>
      </c>
      <c r="E2298" s="14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v>149</v>
      </c>
      <c r="P2298" s="6">
        <v>71.97</v>
      </c>
      <c r="Q2298" t="str">
        <v>music</v>
      </c>
      <c r="R2298" t="str">
        <v>rock</v>
      </c>
      <c r="S2298" s="10">
        <v>40927.731782407405</v>
      </c>
      <c r="T2298" s="10"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14">
        <v>1000</v>
      </c>
      <c r="E2299" s="14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v>101</v>
      </c>
      <c r="P2299" s="6">
        <v>52.95</v>
      </c>
      <c r="Q2299" t="str">
        <v>music</v>
      </c>
      <c r="R2299" t="str">
        <v>rock</v>
      </c>
      <c r="S2299" s="10">
        <v>40948.042233796295</v>
      </c>
      <c r="T2299" s="10"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14">
        <v>30000</v>
      </c>
      <c r="E2300" s="14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v>105</v>
      </c>
      <c r="P2300" s="6">
        <v>109.45</v>
      </c>
      <c r="Q2300" t="str">
        <v>music</v>
      </c>
      <c r="R2300" t="str">
        <v>rock</v>
      </c>
      <c r="S2300" s="10">
        <v>41694.84065972222</v>
      </c>
      <c r="T2300" s="10"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14">
        <v>300</v>
      </c>
      <c r="E2301" s="14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v>350</v>
      </c>
      <c r="P2301" s="6">
        <v>75.040000000000006</v>
      </c>
      <c r="Q2301" t="str">
        <v>music</v>
      </c>
      <c r="R2301" t="str">
        <v>rock</v>
      </c>
      <c r="S2301" s="10">
        <v>40565.032511574071</v>
      </c>
      <c r="T2301" s="10"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14">
        <v>800</v>
      </c>
      <c r="E2302" s="14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v>101</v>
      </c>
      <c r="P2302" s="6">
        <v>115.71</v>
      </c>
      <c r="Q2302" t="str">
        <v>music</v>
      </c>
      <c r="R2302" t="str">
        <v>rock</v>
      </c>
      <c r="S2302" s="10">
        <v>41074.727037037039</v>
      </c>
      <c r="T2302" s="10"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14">
        <v>5000</v>
      </c>
      <c r="E2303" s="14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v>134</v>
      </c>
      <c r="P2303" s="6">
        <v>31.66</v>
      </c>
      <c r="Q2303" t="str">
        <v>music</v>
      </c>
      <c r="R2303" t="str">
        <v>indie rock</v>
      </c>
      <c r="S2303" s="10">
        <v>41416.146944444445</v>
      </c>
      <c r="T2303" s="10"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14">
        <v>2300</v>
      </c>
      <c r="E2304" s="1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v>171</v>
      </c>
      <c r="P2304" s="6">
        <v>46.18</v>
      </c>
      <c r="Q2304" t="str">
        <v>music</v>
      </c>
      <c r="R2304" t="str">
        <v>indie rock</v>
      </c>
      <c r="S2304" s="10">
        <v>41605.868449074071</v>
      </c>
      <c r="T2304" s="10"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14">
        <v>6450</v>
      </c>
      <c r="E2305" s="14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v>109</v>
      </c>
      <c r="P2305" s="6">
        <v>68.48</v>
      </c>
      <c r="Q2305" t="str">
        <v>music</v>
      </c>
      <c r="R2305" t="str">
        <v>indie rock</v>
      </c>
      <c r="S2305" s="10">
        <v>40850.111064814817</v>
      </c>
      <c r="T2305" s="10"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14">
        <v>6000</v>
      </c>
      <c r="E2306" s="14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v>101</v>
      </c>
      <c r="P2306" s="6">
        <v>53.47</v>
      </c>
      <c r="Q2306" t="str">
        <v>music</v>
      </c>
      <c r="R2306" t="str">
        <v>indie rock</v>
      </c>
      <c r="S2306" s="10">
        <v>40502.815868055557</v>
      </c>
      <c r="T2306" s="10"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14">
        <v>18000</v>
      </c>
      <c r="E2307" s="14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v>101</v>
      </c>
      <c r="P2307" s="6">
        <v>109.11</v>
      </c>
      <c r="Q2307" t="str">
        <v>music</v>
      </c>
      <c r="R2307" t="str">
        <v>indie rock</v>
      </c>
      <c r="S2307" s="10">
        <v>41834.695277777777</v>
      </c>
      <c r="T2307" s="10"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14">
        <v>3500</v>
      </c>
      <c r="E2308" s="14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v>107</v>
      </c>
      <c r="P2308" s="6">
        <v>51.19</v>
      </c>
      <c r="Q2308" t="str">
        <v>music</v>
      </c>
      <c r="R2308" t="str">
        <v>indie rock</v>
      </c>
      <c r="S2308" s="10">
        <v>40948.16815972222</v>
      </c>
      <c r="T2308" s="10"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14">
        <v>1964.47</v>
      </c>
      <c r="E2309" s="14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v>107</v>
      </c>
      <c r="P2309" s="6">
        <v>27.94</v>
      </c>
      <c r="Q2309" t="str">
        <v>music</v>
      </c>
      <c r="R2309" t="str">
        <v>indie rock</v>
      </c>
      <c r="S2309" s="10">
        <v>41004.802465277775</v>
      </c>
      <c r="T2309" s="10"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14">
        <v>50000</v>
      </c>
      <c r="E2310" s="14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v>101</v>
      </c>
      <c r="P2310" s="6">
        <v>82.5</v>
      </c>
      <c r="Q2310" t="str">
        <v>music</v>
      </c>
      <c r="R2310" t="str">
        <v>indie rock</v>
      </c>
      <c r="S2310" s="10">
        <v>41851.962916666671</v>
      </c>
      <c r="T2310" s="10"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14">
        <v>6000</v>
      </c>
      <c r="E2311" s="14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v>107</v>
      </c>
      <c r="P2311" s="6">
        <v>59.82</v>
      </c>
      <c r="Q2311" t="str">
        <v>music</v>
      </c>
      <c r="R2311" t="str">
        <v>indie rock</v>
      </c>
      <c r="S2311" s="10">
        <v>41307.987696759257</v>
      </c>
      <c r="T2311" s="10"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14">
        <v>18500</v>
      </c>
      <c r="E2312" s="14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v>429</v>
      </c>
      <c r="P2312" s="6">
        <v>64.819999999999993</v>
      </c>
      <c r="Q2312" t="str">
        <v>music</v>
      </c>
      <c r="R2312" t="str">
        <v>indie rock</v>
      </c>
      <c r="S2312" s="10">
        <v>41324.79415509259</v>
      </c>
      <c r="T2312" s="10"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14">
        <v>9000</v>
      </c>
      <c r="E2313" s="14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v>104</v>
      </c>
      <c r="P2313" s="6">
        <v>90.1</v>
      </c>
      <c r="Q2313" t="str">
        <v>music</v>
      </c>
      <c r="R2313" t="str">
        <v>indie rock</v>
      </c>
      <c r="S2313" s="10">
        <v>41736.004502314812</v>
      </c>
      <c r="T2313" s="10"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14">
        <v>3000</v>
      </c>
      <c r="E2314" s="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v>108</v>
      </c>
      <c r="P2314" s="6">
        <v>40.96</v>
      </c>
      <c r="Q2314" t="str">
        <v>music</v>
      </c>
      <c r="R2314" t="str">
        <v>indie rock</v>
      </c>
      <c r="S2314" s="10">
        <v>41716.632847222223</v>
      </c>
      <c r="T2314" s="10"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14">
        <v>5000</v>
      </c>
      <c r="E2315" s="14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v>176</v>
      </c>
      <c r="P2315" s="6">
        <v>56</v>
      </c>
      <c r="Q2315" t="str">
        <v>music</v>
      </c>
      <c r="R2315" t="str">
        <v>indie rock</v>
      </c>
      <c r="S2315" s="10">
        <v>41002.958634259259</v>
      </c>
      <c r="T2315" s="10"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14">
        <v>1200</v>
      </c>
      <c r="E2316" s="14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v>157</v>
      </c>
      <c r="P2316" s="6">
        <v>37.67</v>
      </c>
      <c r="Q2316" t="str">
        <v>music</v>
      </c>
      <c r="R2316" t="str">
        <v>indie rock</v>
      </c>
      <c r="S2316" s="10">
        <v>41037.551585648151</v>
      </c>
      <c r="T2316" s="10"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14">
        <v>2500</v>
      </c>
      <c r="E2317" s="14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v>103</v>
      </c>
      <c r="P2317" s="6">
        <v>40.08</v>
      </c>
      <c r="Q2317" t="str">
        <v>music</v>
      </c>
      <c r="R2317" t="str">
        <v>indie rock</v>
      </c>
      <c r="S2317" s="10">
        <v>41004.72619212963</v>
      </c>
      <c r="T2317" s="10"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14">
        <v>15000</v>
      </c>
      <c r="E2318" s="14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v>104</v>
      </c>
      <c r="P2318" s="6">
        <v>78.03</v>
      </c>
      <c r="Q2318" t="str">
        <v>music</v>
      </c>
      <c r="R2318" t="str">
        <v>indie rock</v>
      </c>
      <c r="S2318" s="10">
        <v>40079.725115740745</v>
      </c>
      <c r="T2318" s="10"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14">
        <v>400</v>
      </c>
      <c r="E2319" s="14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v>104</v>
      </c>
      <c r="P2319" s="6">
        <v>18.91</v>
      </c>
      <c r="Q2319" t="str">
        <v>music</v>
      </c>
      <c r="R2319" t="str">
        <v>indie rock</v>
      </c>
      <c r="S2319" s="10">
        <v>40192.542233796295</v>
      </c>
      <c r="T2319" s="10"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14">
        <v>5000</v>
      </c>
      <c r="E2320" s="14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v>121</v>
      </c>
      <c r="P2320" s="6">
        <v>37.130000000000003</v>
      </c>
      <c r="Q2320" t="str">
        <v>music</v>
      </c>
      <c r="R2320" t="str">
        <v>indie rock</v>
      </c>
      <c r="S2320" s="10">
        <v>40050.643680555557</v>
      </c>
      <c r="T2320" s="10"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14">
        <v>3000</v>
      </c>
      <c r="E2321" s="14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v>108</v>
      </c>
      <c r="P2321" s="6">
        <v>41.96</v>
      </c>
      <c r="Q2321" t="str">
        <v>music</v>
      </c>
      <c r="R2321" t="str">
        <v>indie rock</v>
      </c>
      <c r="S2321" s="10">
        <v>41593.082002314812</v>
      </c>
      <c r="T2321" s="10"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14">
        <v>5000</v>
      </c>
      <c r="E2322" s="14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v>109</v>
      </c>
      <c r="P2322" s="6">
        <v>61.04</v>
      </c>
      <c r="Q2322" t="str">
        <v>music</v>
      </c>
      <c r="R2322" t="str">
        <v>indie rock</v>
      </c>
      <c r="S2322" s="10">
        <v>41696.817129629628</v>
      </c>
      <c r="T2322" s="10"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14">
        <v>10557</v>
      </c>
      <c r="E2323" s="14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v>39</v>
      </c>
      <c r="P2323" s="6">
        <v>64.53</v>
      </c>
      <c r="Q2323" t="str">
        <v>food</v>
      </c>
      <c r="R2323" t="str">
        <v>small batch</v>
      </c>
      <c r="S2323" s="10">
        <v>42799.260428240741</v>
      </c>
      <c r="T2323" s="10"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14">
        <v>2700</v>
      </c>
      <c r="E2324" s="1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v>3</v>
      </c>
      <c r="P2324" s="6">
        <v>21.25</v>
      </c>
      <c r="Q2324" t="str">
        <v>food</v>
      </c>
      <c r="R2324" t="str">
        <v>small batch</v>
      </c>
      <c r="S2324" s="10">
        <v>42804.895474537043</v>
      </c>
      <c r="T2324" s="10"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14">
        <v>250</v>
      </c>
      <c r="E2325" s="14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v>48</v>
      </c>
      <c r="P2325" s="6">
        <v>30</v>
      </c>
      <c r="Q2325" t="str">
        <v>food</v>
      </c>
      <c r="R2325" t="str">
        <v>small batch</v>
      </c>
      <c r="S2325" s="10">
        <v>42807.755173611105</v>
      </c>
      <c r="T2325" s="10"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14">
        <v>7500</v>
      </c>
      <c r="E2326" s="14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v>21</v>
      </c>
      <c r="P2326" s="6">
        <v>25.49</v>
      </c>
      <c r="Q2326" t="str">
        <v>food</v>
      </c>
      <c r="R2326" t="str">
        <v>small batch</v>
      </c>
      <c r="S2326" s="10">
        <v>42790.885243055556</v>
      </c>
      <c r="T2326" s="10"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14">
        <v>1000</v>
      </c>
      <c r="E2327" s="14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v>8</v>
      </c>
      <c r="P2327" s="6">
        <v>11.43</v>
      </c>
      <c r="Q2327" t="str">
        <v>food</v>
      </c>
      <c r="R2327" t="str">
        <v>small batch</v>
      </c>
      <c r="S2327" s="10">
        <v>42794.022349537037</v>
      </c>
      <c r="T2327" s="10"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14">
        <v>15000</v>
      </c>
      <c r="E2328" s="14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v>1</v>
      </c>
      <c r="P2328" s="6">
        <v>108</v>
      </c>
      <c r="Q2328" t="str">
        <v>food</v>
      </c>
      <c r="R2328" t="str">
        <v>small batch</v>
      </c>
      <c r="S2328" s="10">
        <v>42804.034120370372</v>
      </c>
      <c r="T2328" s="10"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14">
        <v>35000</v>
      </c>
      <c r="E2329" s="14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v>526</v>
      </c>
      <c r="P2329" s="6">
        <v>54.88</v>
      </c>
      <c r="Q2329" t="str">
        <v>food</v>
      </c>
      <c r="R2329" t="str">
        <v>small batch</v>
      </c>
      <c r="S2329" s="10">
        <v>41842.917129629634</v>
      </c>
      <c r="T2329" s="10"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14">
        <v>10000</v>
      </c>
      <c r="E2330" s="14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v>254</v>
      </c>
      <c r="P2330" s="6">
        <v>47.38</v>
      </c>
      <c r="Q2330" t="str">
        <v>food</v>
      </c>
      <c r="R2330" t="str">
        <v>small batch</v>
      </c>
      <c r="S2330" s="10">
        <v>42139.781678240746</v>
      </c>
      <c r="T2330" s="10"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14">
        <v>25000</v>
      </c>
      <c r="E2331" s="14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v>106</v>
      </c>
      <c r="P2331" s="6">
        <v>211.84</v>
      </c>
      <c r="Q2331" t="str">
        <v>food</v>
      </c>
      <c r="R2331" t="str">
        <v>small batch</v>
      </c>
      <c r="S2331" s="10">
        <v>41807.624374999999</v>
      </c>
      <c r="T2331" s="10"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14">
        <v>35000</v>
      </c>
      <c r="E2332" s="14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v>102</v>
      </c>
      <c r="P2332" s="6">
        <v>219.93</v>
      </c>
      <c r="Q2332" t="str">
        <v>food</v>
      </c>
      <c r="R2332" t="str">
        <v>small batch</v>
      </c>
      <c r="S2332" s="10">
        <v>42332.89980324074</v>
      </c>
      <c r="T2332" s="10"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14">
        <v>8000</v>
      </c>
      <c r="E2333" s="14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v>144</v>
      </c>
      <c r="P2333" s="6">
        <v>40.799999999999997</v>
      </c>
      <c r="Q2333" t="str">
        <v>food</v>
      </c>
      <c r="R2333" t="str">
        <v>small batch</v>
      </c>
      <c r="S2333" s="10">
        <v>41839.005671296298</v>
      </c>
      <c r="T2333" s="10"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14">
        <v>25000</v>
      </c>
      <c r="E2334" s="1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v>106</v>
      </c>
      <c r="P2334" s="6">
        <v>75.5</v>
      </c>
      <c r="Q2334" t="str">
        <v>food</v>
      </c>
      <c r="R2334" t="str">
        <v>small batch</v>
      </c>
      <c r="S2334" s="10">
        <v>42011.628136574072</v>
      </c>
      <c r="T2334" s="10"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14">
        <v>600</v>
      </c>
      <c r="E2335" s="14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v>212</v>
      </c>
      <c r="P2335" s="6">
        <v>13.54</v>
      </c>
      <c r="Q2335" t="str">
        <v>food</v>
      </c>
      <c r="R2335" t="str">
        <v>small batch</v>
      </c>
      <c r="S2335" s="10">
        <v>41767.650347222225</v>
      </c>
      <c r="T2335" s="10"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14">
        <v>4000</v>
      </c>
      <c r="E2336" s="14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v>102</v>
      </c>
      <c r="P2336" s="6">
        <v>60.87</v>
      </c>
      <c r="Q2336" t="str">
        <v>food</v>
      </c>
      <c r="R2336" t="str">
        <v>small batch</v>
      </c>
      <c r="S2336" s="10">
        <v>41918.670115740737</v>
      </c>
      <c r="T2336" s="10"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14">
        <v>25000</v>
      </c>
      <c r="E2337" s="14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v>102</v>
      </c>
      <c r="P2337" s="6">
        <v>115.69</v>
      </c>
      <c r="Q2337" t="str">
        <v>food</v>
      </c>
      <c r="R2337" t="str">
        <v>small batch</v>
      </c>
      <c r="S2337" s="10">
        <v>41771.572256944448</v>
      </c>
      <c r="T2337" s="10"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14">
        <v>20000</v>
      </c>
      <c r="E2338" s="14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v>521</v>
      </c>
      <c r="P2338" s="6">
        <v>48.1</v>
      </c>
      <c r="Q2338" t="str">
        <v>food</v>
      </c>
      <c r="R2338" t="str">
        <v>small batch</v>
      </c>
      <c r="S2338" s="10">
        <v>41666.924710648149</v>
      </c>
      <c r="T2338" s="10"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14">
        <v>12000</v>
      </c>
      <c r="E2339" s="14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v>111</v>
      </c>
      <c r="P2339" s="6">
        <v>74.180000000000007</v>
      </c>
      <c r="Q2339" t="str">
        <v>food</v>
      </c>
      <c r="R2339" t="str">
        <v>small batch</v>
      </c>
      <c r="S2339" s="10">
        <v>41786.640543981484</v>
      </c>
      <c r="T2339" s="10"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14">
        <v>15000</v>
      </c>
      <c r="E2340" s="14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v>101</v>
      </c>
      <c r="P2340" s="6">
        <v>123.35</v>
      </c>
      <c r="Q2340" t="str">
        <v>food</v>
      </c>
      <c r="R2340" t="str">
        <v>small batch</v>
      </c>
      <c r="S2340" s="10">
        <v>41789.896805555552</v>
      </c>
      <c r="T2340" s="10"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14">
        <v>25000</v>
      </c>
      <c r="E2341" s="14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v>294</v>
      </c>
      <c r="P2341" s="6">
        <v>66.62</v>
      </c>
      <c r="Q2341" t="str">
        <v>food</v>
      </c>
      <c r="R2341" t="str">
        <v>small batch</v>
      </c>
      <c r="S2341" s="10">
        <v>42692.79987268518</v>
      </c>
      <c r="T2341" s="10"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14">
        <v>40000</v>
      </c>
      <c r="E2342" s="14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v>106</v>
      </c>
      <c r="P2342" s="6">
        <v>104.99</v>
      </c>
      <c r="Q2342" t="str">
        <v>food</v>
      </c>
      <c r="R2342" t="str">
        <v>small batch</v>
      </c>
      <c r="S2342" s="10">
        <v>42643.642800925925</v>
      </c>
      <c r="T2342" s="10"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14">
        <v>5000</v>
      </c>
      <c r="E2343" s="14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v>0</v>
      </c>
      <c r="P2343" s="6">
        <v>0</v>
      </c>
      <c r="Q2343" t="str">
        <v>technology</v>
      </c>
      <c r="R2343" t="str">
        <v>web</v>
      </c>
      <c r="S2343" s="10">
        <v>42167.813703703709</v>
      </c>
      <c r="T2343" s="10"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14">
        <v>5500</v>
      </c>
      <c r="E2344" s="1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v>0</v>
      </c>
      <c r="P2344" s="6">
        <v>0</v>
      </c>
      <c r="Q2344" t="str">
        <v>technology</v>
      </c>
      <c r="R2344" t="str">
        <v>web</v>
      </c>
      <c r="S2344" s="10">
        <v>41897.702199074076</v>
      </c>
      <c r="T2344" s="10"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14">
        <v>10000</v>
      </c>
      <c r="E2345" s="14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v>3</v>
      </c>
      <c r="P2345" s="6">
        <v>300</v>
      </c>
      <c r="Q2345" t="str">
        <v>technology</v>
      </c>
      <c r="R2345" t="str">
        <v>web</v>
      </c>
      <c r="S2345" s="10">
        <v>42327.825289351851</v>
      </c>
      <c r="T2345" s="10"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14">
        <v>1000</v>
      </c>
      <c r="E2346" s="14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v>0</v>
      </c>
      <c r="P2346" s="6">
        <v>1</v>
      </c>
      <c r="Q2346" t="str">
        <v>technology</v>
      </c>
      <c r="R2346" t="str">
        <v>web</v>
      </c>
      <c r="S2346" s="10">
        <v>42515.727650462963</v>
      </c>
      <c r="T2346" s="10"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14">
        <v>3000</v>
      </c>
      <c r="E2347" s="14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v>0</v>
      </c>
      <c r="P2347" s="6">
        <v>0</v>
      </c>
      <c r="Q2347" t="str">
        <v>technology</v>
      </c>
      <c r="R2347" t="str">
        <v>web</v>
      </c>
      <c r="S2347" s="10">
        <v>42060.001805555556</v>
      </c>
      <c r="T2347" s="10"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14">
        <v>60000</v>
      </c>
      <c r="E2348" s="14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v>0</v>
      </c>
      <c r="P2348" s="6">
        <v>13</v>
      </c>
      <c r="Q2348" t="str">
        <v>technology</v>
      </c>
      <c r="R2348" t="str">
        <v>web</v>
      </c>
      <c r="S2348" s="10">
        <v>42615.79896990741</v>
      </c>
      <c r="T2348" s="10"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14">
        <v>1000</v>
      </c>
      <c r="E2349" s="14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v>2</v>
      </c>
      <c r="P2349" s="6">
        <v>15</v>
      </c>
      <c r="Q2349" t="str">
        <v>technology</v>
      </c>
      <c r="R2349" t="str">
        <v>web</v>
      </c>
      <c r="S2349" s="10">
        <v>42577.607361111113</v>
      </c>
      <c r="T2349" s="10"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14">
        <v>70000</v>
      </c>
      <c r="E2350" s="14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v>0</v>
      </c>
      <c r="P2350" s="6">
        <v>54</v>
      </c>
      <c r="Q2350" t="str">
        <v>technology</v>
      </c>
      <c r="R2350" t="str">
        <v>web</v>
      </c>
      <c r="S2350" s="10">
        <v>42360.932152777779</v>
      </c>
      <c r="T2350" s="10"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14">
        <v>474900</v>
      </c>
      <c r="E2351" s="14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v>0</v>
      </c>
      <c r="P2351" s="6">
        <v>0</v>
      </c>
      <c r="Q2351" t="str">
        <v>technology</v>
      </c>
      <c r="R2351" t="str">
        <v>web</v>
      </c>
      <c r="S2351" s="10">
        <v>42198.775787037041</v>
      </c>
      <c r="T2351" s="10"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14">
        <v>50000</v>
      </c>
      <c r="E2352" s="14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v>0</v>
      </c>
      <c r="P2352" s="6">
        <v>0</v>
      </c>
      <c r="Q2352" t="str">
        <v>technology</v>
      </c>
      <c r="R2352" t="str">
        <v>web</v>
      </c>
      <c r="S2352" s="10">
        <v>42708.842245370368</v>
      </c>
      <c r="T2352" s="10"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14">
        <v>18900</v>
      </c>
      <c r="E2353" s="14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v>1</v>
      </c>
      <c r="P2353" s="6">
        <v>15.43</v>
      </c>
      <c r="Q2353" t="str">
        <v>technology</v>
      </c>
      <c r="R2353" t="str">
        <v>web</v>
      </c>
      <c r="S2353" s="10">
        <v>42094.101145833338</v>
      </c>
      <c r="T2353" s="10"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14">
        <v>2000</v>
      </c>
      <c r="E2354" s="1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v>0</v>
      </c>
      <c r="P2354" s="6">
        <v>0</v>
      </c>
      <c r="Q2354" t="str">
        <v>technology</v>
      </c>
      <c r="R2354" t="str">
        <v>web</v>
      </c>
      <c r="S2354" s="10">
        <v>42101.633703703701</v>
      </c>
      <c r="T2354" s="10"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14">
        <v>1000</v>
      </c>
      <c r="E2355" s="14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v>0</v>
      </c>
      <c r="P2355" s="6">
        <v>0</v>
      </c>
      <c r="Q2355" t="str">
        <v>technology</v>
      </c>
      <c r="R2355" t="str">
        <v>web</v>
      </c>
      <c r="S2355" s="10">
        <v>42103.676180555558</v>
      </c>
      <c r="T2355" s="10"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14">
        <v>35000</v>
      </c>
      <c r="E2356" s="14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v>0</v>
      </c>
      <c r="P2356" s="6">
        <v>25</v>
      </c>
      <c r="Q2356" t="str">
        <v>technology</v>
      </c>
      <c r="R2356" t="str">
        <v>web</v>
      </c>
      <c r="S2356" s="10">
        <v>41954.722916666666</v>
      </c>
      <c r="T2356" s="10"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14">
        <v>8000</v>
      </c>
      <c r="E2357" s="14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v>1</v>
      </c>
      <c r="P2357" s="6">
        <v>27.5</v>
      </c>
      <c r="Q2357" t="str">
        <v>technology</v>
      </c>
      <c r="R2357" t="str">
        <v>web</v>
      </c>
      <c r="S2357" s="10">
        <v>42096.918240740735</v>
      </c>
      <c r="T2357" s="10"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14">
        <v>10000</v>
      </c>
      <c r="E2358" s="14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v>0</v>
      </c>
      <c r="P2358" s="6">
        <v>0</v>
      </c>
      <c r="Q2358" t="str">
        <v>technology</v>
      </c>
      <c r="R2358" t="str">
        <v>web</v>
      </c>
      <c r="S2358" s="10">
        <v>42130.78361111111</v>
      </c>
      <c r="T2358" s="10"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14">
        <v>27000</v>
      </c>
      <c r="E2359" s="14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v>0</v>
      </c>
      <c r="P2359" s="6">
        <v>0</v>
      </c>
      <c r="Q2359" t="str">
        <v>technology</v>
      </c>
      <c r="R2359" t="str">
        <v>web</v>
      </c>
      <c r="S2359" s="10">
        <v>42264.620115740734</v>
      </c>
      <c r="T2359" s="10"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14">
        <v>1500</v>
      </c>
      <c r="E2360" s="14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v>0</v>
      </c>
      <c r="P2360" s="6">
        <v>0</v>
      </c>
      <c r="Q2360" t="str">
        <v>technology</v>
      </c>
      <c r="R2360" t="str">
        <v>web</v>
      </c>
      <c r="S2360" s="10">
        <v>41978.930972222224</v>
      </c>
      <c r="T2360" s="10"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14">
        <v>7500</v>
      </c>
      <c r="E2361" s="14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v>15</v>
      </c>
      <c r="P2361" s="6">
        <v>367</v>
      </c>
      <c r="Q2361" t="str">
        <v>technology</v>
      </c>
      <c r="R2361" t="str">
        <v>web</v>
      </c>
      <c r="S2361" s="10">
        <v>42159.649583333332</v>
      </c>
      <c r="T2361" s="10"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14">
        <v>5000</v>
      </c>
      <c r="E2362" s="14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v>0</v>
      </c>
      <c r="P2362" s="6">
        <v>2</v>
      </c>
      <c r="Q2362" t="str">
        <v>technology</v>
      </c>
      <c r="R2362" t="str">
        <v>web</v>
      </c>
      <c r="S2362" s="10">
        <v>42377.70694444445</v>
      </c>
      <c r="T2362" s="10"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14">
        <v>200</v>
      </c>
      <c r="E2363" s="14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v>0</v>
      </c>
      <c r="P2363" s="6">
        <v>0</v>
      </c>
      <c r="Q2363" t="str">
        <v>technology</v>
      </c>
      <c r="R2363" t="str">
        <v>web</v>
      </c>
      <c r="S2363" s="10">
        <v>42466.858888888892</v>
      </c>
      <c r="T2363" s="10"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14">
        <v>420</v>
      </c>
      <c r="E2364" s="1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v>29</v>
      </c>
      <c r="P2364" s="6">
        <v>60</v>
      </c>
      <c r="Q2364" t="str">
        <v>technology</v>
      </c>
      <c r="R2364" t="str">
        <v>web</v>
      </c>
      <c r="S2364" s="10">
        <v>41954.688310185185</v>
      </c>
      <c r="T2364" s="10"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14">
        <v>175000</v>
      </c>
      <c r="E2365" s="14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v>0</v>
      </c>
      <c r="P2365" s="6">
        <v>0</v>
      </c>
      <c r="Q2365" t="str">
        <v>technology</v>
      </c>
      <c r="R2365" t="str">
        <v>web</v>
      </c>
      <c r="S2365" s="10">
        <v>42322.011574074073</v>
      </c>
      <c r="T2365" s="10"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14">
        <v>128</v>
      </c>
      <c r="E2366" s="14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v>0</v>
      </c>
      <c r="P2366" s="6">
        <v>0</v>
      </c>
      <c r="Q2366" t="str">
        <v>technology</v>
      </c>
      <c r="R2366" t="str">
        <v>web</v>
      </c>
      <c r="S2366" s="10">
        <v>42248.934675925921</v>
      </c>
      <c r="T2366" s="10"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14">
        <v>1000</v>
      </c>
      <c r="E2367" s="14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v>0</v>
      </c>
      <c r="P2367" s="6">
        <v>0</v>
      </c>
      <c r="Q2367" t="str">
        <v>technology</v>
      </c>
      <c r="R2367" t="str">
        <v>web</v>
      </c>
      <c r="S2367" s="10">
        <v>42346.736400462964</v>
      </c>
      <c r="T2367" s="10"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14">
        <v>25000</v>
      </c>
      <c r="E2368" s="14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v>11</v>
      </c>
      <c r="P2368" s="6">
        <v>97.41</v>
      </c>
      <c r="Q2368" t="str">
        <v>technology</v>
      </c>
      <c r="R2368" t="str">
        <v>web</v>
      </c>
      <c r="S2368" s="10">
        <v>42268.531631944439</v>
      </c>
      <c r="T2368" s="10"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14">
        <v>50000</v>
      </c>
      <c r="E2369" s="14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v>1</v>
      </c>
      <c r="P2369" s="6">
        <v>47.86</v>
      </c>
      <c r="Q2369" t="str">
        <v>technology</v>
      </c>
      <c r="R2369" t="str">
        <v>web</v>
      </c>
      <c r="S2369" s="10">
        <v>42425.970092592594</v>
      </c>
      <c r="T2369" s="10"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14">
        <v>40000</v>
      </c>
      <c r="E2370" s="14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v>0</v>
      </c>
      <c r="P2370" s="6">
        <v>50</v>
      </c>
      <c r="Q2370" t="str">
        <v>technology</v>
      </c>
      <c r="R2370" t="str">
        <v>web</v>
      </c>
      <c r="S2370" s="10">
        <v>42063.721817129626</v>
      </c>
      <c r="T2370" s="10"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14">
        <v>25000</v>
      </c>
      <c r="E2371" s="14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v>0</v>
      </c>
      <c r="P2371" s="6">
        <v>0</v>
      </c>
      <c r="Q2371" t="str">
        <v>technology</v>
      </c>
      <c r="R2371" t="str">
        <v>web</v>
      </c>
      <c r="S2371" s="10">
        <v>42380.812627314815</v>
      </c>
      <c r="T2371" s="10"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14">
        <v>25000</v>
      </c>
      <c r="E2372" s="14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v>0</v>
      </c>
      <c r="P2372" s="6">
        <v>20.5</v>
      </c>
      <c r="Q2372" t="str">
        <v>technology</v>
      </c>
      <c r="R2372" t="str">
        <v>web</v>
      </c>
      <c r="S2372" s="10">
        <v>41961.18913194444</v>
      </c>
      <c r="T2372" s="10"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14">
        <v>2000</v>
      </c>
      <c r="E2373" s="14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v>0</v>
      </c>
      <c r="P2373" s="6">
        <v>0</v>
      </c>
      <c r="Q2373" t="str">
        <v>technology</v>
      </c>
      <c r="R2373" t="str">
        <v>web</v>
      </c>
      <c r="S2373" s="10">
        <v>42150.777731481481</v>
      </c>
      <c r="T2373" s="10"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14">
        <v>5500</v>
      </c>
      <c r="E2374" s="1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v>3</v>
      </c>
      <c r="P2374" s="6">
        <v>30</v>
      </c>
      <c r="Q2374" t="str">
        <v>technology</v>
      </c>
      <c r="R2374" t="str">
        <v>web</v>
      </c>
      <c r="S2374" s="10">
        <v>42088.069108796291</v>
      </c>
      <c r="T2374" s="10"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14">
        <v>850000</v>
      </c>
      <c r="E2375" s="14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v>0</v>
      </c>
      <c r="P2375" s="6">
        <v>50</v>
      </c>
      <c r="Q2375" t="str">
        <v>technology</v>
      </c>
      <c r="R2375" t="str">
        <v>web</v>
      </c>
      <c r="S2375" s="10">
        <v>42215.662314814821</v>
      </c>
      <c r="T2375" s="10"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14">
        <v>22000</v>
      </c>
      <c r="E2376" s="14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v>0</v>
      </c>
      <c r="P2376" s="6">
        <v>10</v>
      </c>
      <c r="Q2376" t="str">
        <v>technology</v>
      </c>
      <c r="R2376" t="str">
        <v>web</v>
      </c>
      <c r="S2376" s="10">
        <v>42017.843287037031</v>
      </c>
      <c r="T2376" s="10"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14">
        <v>10000</v>
      </c>
      <c r="E2377" s="14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v>0</v>
      </c>
      <c r="P2377" s="6">
        <v>0</v>
      </c>
      <c r="Q2377" t="str">
        <v>technology</v>
      </c>
      <c r="R2377" t="str">
        <v>web</v>
      </c>
      <c r="S2377" s="10">
        <v>42592.836076388892</v>
      </c>
      <c r="T2377" s="10"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14">
        <v>3000</v>
      </c>
      <c r="E2378" s="14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v>11</v>
      </c>
      <c r="P2378" s="6">
        <v>81.58</v>
      </c>
      <c r="Q2378" t="str">
        <v>technology</v>
      </c>
      <c r="R2378" t="str">
        <v>web</v>
      </c>
      <c r="S2378" s="10">
        <v>42318.925532407404</v>
      </c>
      <c r="T2378" s="10"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14">
        <v>2500</v>
      </c>
      <c r="E2379" s="14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v>0</v>
      </c>
      <c r="P2379" s="6">
        <v>0</v>
      </c>
      <c r="Q2379" t="str">
        <v>technology</v>
      </c>
      <c r="R2379" t="str">
        <v>web</v>
      </c>
      <c r="S2379" s="10">
        <v>42669.870173611111</v>
      </c>
      <c r="T2379" s="10"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14">
        <v>110000</v>
      </c>
      <c r="E2380" s="14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v>0</v>
      </c>
      <c r="P2380" s="6">
        <v>0</v>
      </c>
      <c r="Q2380" t="str">
        <v>technology</v>
      </c>
      <c r="R2380" t="str">
        <v>web</v>
      </c>
      <c r="S2380" s="10">
        <v>42213.013078703705</v>
      </c>
      <c r="T2380" s="10"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14">
        <v>30000</v>
      </c>
      <c r="E2381" s="14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v>0</v>
      </c>
      <c r="P2381" s="6">
        <v>0</v>
      </c>
      <c r="Q2381" t="str">
        <v>technology</v>
      </c>
      <c r="R2381" t="str">
        <v>web</v>
      </c>
      <c r="S2381" s="10">
        <v>42237.016388888893</v>
      </c>
      <c r="T2381" s="10"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14">
        <v>15000</v>
      </c>
      <c r="E2382" s="14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v>0</v>
      </c>
      <c r="P2382" s="6">
        <v>18.329999999999998</v>
      </c>
      <c r="Q2382" t="str">
        <v>technology</v>
      </c>
      <c r="R2382" t="str">
        <v>web</v>
      </c>
      <c r="S2382" s="10">
        <v>42248.793310185181</v>
      </c>
      <c r="T2382" s="10"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14">
        <v>86350</v>
      </c>
      <c r="E2383" s="14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v>2</v>
      </c>
      <c r="P2383" s="6">
        <v>224.43</v>
      </c>
      <c r="Q2383" t="str">
        <v>technology</v>
      </c>
      <c r="R2383" t="str">
        <v>web</v>
      </c>
      <c r="S2383" s="10">
        <v>42074.935740740737</v>
      </c>
      <c r="T2383" s="10"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14">
        <v>3000</v>
      </c>
      <c r="E2384" s="1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v>3</v>
      </c>
      <c r="P2384" s="6">
        <v>37.5</v>
      </c>
      <c r="Q2384" t="str">
        <v>technology</v>
      </c>
      <c r="R2384" t="str">
        <v>web</v>
      </c>
      <c r="S2384" s="10">
        <v>42195.187534722223</v>
      </c>
      <c r="T2384" s="10"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14">
        <v>10000</v>
      </c>
      <c r="E2385" s="14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v>4</v>
      </c>
      <c r="P2385" s="6">
        <v>145</v>
      </c>
      <c r="Q2385" t="str">
        <v>technology</v>
      </c>
      <c r="R2385" t="str">
        <v>web</v>
      </c>
      <c r="S2385" s="10">
        <v>42027.056793981479</v>
      </c>
      <c r="T2385" s="10"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14">
        <v>1000</v>
      </c>
      <c r="E2386" s="14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v>1</v>
      </c>
      <c r="P2386" s="6">
        <v>1</v>
      </c>
      <c r="Q2386" t="str">
        <v>technology</v>
      </c>
      <c r="R2386" t="str">
        <v>web</v>
      </c>
      <c r="S2386" s="10">
        <v>41927.067627314813</v>
      </c>
      <c r="T2386" s="10"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14">
        <v>65000</v>
      </c>
      <c r="E2387" s="14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v>1</v>
      </c>
      <c r="P2387" s="6">
        <v>112.57</v>
      </c>
      <c r="Q2387" t="str">
        <v>technology</v>
      </c>
      <c r="R2387" t="str">
        <v>web</v>
      </c>
      <c r="S2387" s="10">
        <v>42191.70175925926</v>
      </c>
      <c r="T2387" s="10"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14">
        <v>30000</v>
      </c>
      <c r="E2388" s="14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v>0</v>
      </c>
      <c r="P2388" s="6">
        <v>0</v>
      </c>
      <c r="Q2388" t="str">
        <v>technology</v>
      </c>
      <c r="R2388" t="str">
        <v>web</v>
      </c>
      <c r="S2388" s="10">
        <v>41954.838240740741</v>
      </c>
      <c r="T2388" s="10"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14">
        <v>150000</v>
      </c>
      <c r="E2389" s="14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v>1</v>
      </c>
      <c r="P2389" s="6">
        <v>342</v>
      </c>
      <c r="Q2389" t="str">
        <v>technology</v>
      </c>
      <c r="R2389" t="str">
        <v>web</v>
      </c>
      <c r="S2389" s="10">
        <v>42528.626620370371</v>
      </c>
      <c r="T2389" s="10"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14">
        <v>37000</v>
      </c>
      <c r="E2390" s="14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v>1</v>
      </c>
      <c r="P2390" s="6">
        <v>57.88</v>
      </c>
      <c r="Q2390" t="str">
        <v>technology</v>
      </c>
      <c r="R2390" t="str">
        <v>web</v>
      </c>
      <c r="S2390" s="10">
        <v>41989.853692129633</v>
      </c>
      <c r="T2390" s="10"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14">
        <v>16000</v>
      </c>
      <c r="E2391" s="14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v>0</v>
      </c>
      <c r="P2391" s="6">
        <v>30</v>
      </c>
      <c r="Q2391" t="str">
        <v>technology</v>
      </c>
      <c r="R2391" t="str">
        <v>web</v>
      </c>
      <c r="S2391" s="10">
        <v>42179.653379629628</v>
      </c>
      <c r="T2391" s="10"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14">
        <v>510000</v>
      </c>
      <c r="E2392" s="14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v>0</v>
      </c>
      <c r="P2392" s="6">
        <v>0</v>
      </c>
      <c r="Q2392" t="str">
        <v>technology</v>
      </c>
      <c r="R2392" t="str">
        <v>web</v>
      </c>
      <c r="S2392" s="10">
        <v>41968.262314814812</v>
      </c>
      <c r="T2392" s="10"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14">
        <v>20000</v>
      </c>
      <c r="E2393" s="14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v>0</v>
      </c>
      <c r="P2393" s="6">
        <v>25</v>
      </c>
      <c r="Q2393" t="str">
        <v>technology</v>
      </c>
      <c r="R2393" t="str">
        <v>web</v>
      </c>
      <c r="S2393" s="10">
        <v>42064.794490740736</v>
      </c>
      <c r="T2393" s="10"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14">
        <v>4200</v>
      </c>
      <c r="E2394" s="1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v>0</v>
      </c>
      <c r="P2394" s="6">
        <v>0</v>
      </c>
      <c r="Q2394" t="str">
        <v>technology</v>
      </c>
      <c r="R2394" t="str">
        <v>web</v>
      </c>
      <c r="S2394" s="10">
        <v>42276.120636574073</v>
      </c>
      <c r="T2394" s="10"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14">
        <v>100000</v>
      </c>
      <c r="E2395" s="14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v>0</v>
      </c>
      <c r="P2395" s="6">
        <v>50</v>
      </c>
      <c r="Q2395" t="str">
        <v>technology</v>
      </c>
      <c r="R2395" t="str">
        <v>web</v>
      </c>
      <c r="S2395" s="10">
        <v>42194.648344907408</v>
      </c>
      <c r="T2395" s="10"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14">
        <v>5000</v>
      </c>
      <c r="E2396" s="14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v>0</v>
      </c>
      <c r="P2396" s="6">
        <v>1.5</v>
      </c>
      <c r="Q2396" t="str">
        <v>technology</v>
      </c>
      <c r="R2396" t="str">
        <v>web</v>
      </c>
      <c r="S2396" s="10">
        <v>42031.362187499995</v>
      </c>
      <c r="T2396" s="10"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14">
        <v>33000</v>
      </c>
      <c r="E2397" s="14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v>0</v>
      </c>
      <c r="P2397" s="6">
        <v>0</v>
      </c>
      <c r="Q2397" t="str">
        <v>technology</v>
      </c>
      <c r="R2397" t="str">
        <v>web</v>
      </c>
      <c r="S2397" s="10">
        <v>42717.121377314819</v>
      </c>
      <c r="T2397" s="10"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14">
        <v>5000</v>
      </c>
      <c r="E2398" s="14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v>0</v>
      </c>
      <c r="P2398" s="6">
        <v>10</v>
      </c>
      <c r="Q2398" t="str">
        <v>technology</v>
      </c>
      <c r="R2398" t="str">
        <v>web</v>
      </c>
      <c r="S2398" s="10">
        <v>42262.849050925928</v>
      </c>
      <c r="T2398" s="10"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14">
        <v>124000</v>
      </c>
      <c r="E2399" s="14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v>0</v>
      </c>
      <c r="P2399" s="6">
        <v>0</v>
      </c>
      <c r="Q2399" t="str">
        <v>technology</v>
      </c>
      <c r="R2399" t="str">
        <v>web</v>
      </c>
      <c r="S2399" s="10">
        <v>41976.88490740741</v>
      </c>
      <c r="T2399" s="10"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14">
        <v>4000</v>
      </c>
      <c r="E2400" s="14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v>0</v>
      </c>
      <c r="P2400" s="6">
        <v>0</v>
      </c>
      <c r="Q2400" t="str">
        <v>technology</v>
      </c>
      <c r="R2400" t="str">
        <v>web</v>
      </c>
      <c r="S2400" s="10">
        <v>42157.916481481487</v>
      </c>
      <c r="T2400" s="10"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14">
        <v>13000</v>
      </c>
      <c r="E2401" s="14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v>0</v>
      </c>
      <c r="P2401" s="6">
        <v>0</v>
      </c>
      <c r="Q2401" t="str">
        <v>technology</v>
      </c>
      <c r="R2401" t="str">
        <v>web</v>
      </c>
      <c r="S2401" s="10">
        <v>41956.853078703702</v>
      </c>
      <c r="T2401" s="10"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14">
        <v>50000</v>
      </c>
      <c r="E2402" s="14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v>0</v>
      </c>
      <c r="P2402" s="6">
        <v>0</v>
      </c>
      <c r="Q2402" t="str">
        <v>technology</v>
      </c>
      <c r="R2402" t="str">
        <v>web</v>
      </c>
      <c r="S2402" s="10">
        <v>42444.268101851849</v>
      </c>
      <c r="T2402" s="10"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14">
        <v>28000</v>
      </c>
      <c r="E2403" s="14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v>1</v>
      </c>
      <c r="P2403" s="6">
        <v>22.33</v>
      </c>
      <c r="Q2403" t="str">
        <v>food</v>
      </c>
      <c r="R2403" t="str">
        <v>food trucks</v>
      </c>
      <c r="S2403" s="10">
        <v>42374.822870370372</v>
      </c>
      <c r="T2403" s="10"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14">
        <v>12000</v>
      </c>
      <c r="E2404" s="1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v>0</v>
      </c>
      <c r="P2404" s="6">
        <v>52</v>
      </c>
      <c r="Q2404" t="str">
        <v>food</v>
      </c>
      <c r="R2404" t="str">
        <v>food trucks</v>
      </c>
      <c r="S2404" s="10">
        <v>42107.679756944446</v>
      </c>
      <c r="T2404" s="10"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14">
        <v>1200</v>
      </c>
      <c r="E2405" s="14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v>17</v>
      </c>
      <c r="P2405" s="6">
        <v>16.829999999999998</v>
      </c>
      <c r="Q2405" t="str">
        <v>food</v>
      </c>
      <c r="R2405" t="str">
        <v>food trucks</v>
      </c>
      <c r="S2405" s="10">
        <v>42399.882615740738</v>
      </c>
      <c r="T2405" s="10"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14">
        <v>15000</v>
      </c>
      <c r="E2406" s="14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v>0</v>
      </c>
      <c r="P2406" s="6">
        <v>0</v>
      </c>
      <c r="Q2406" t="str">
        <v>food</v>
      </c>
      <c r="R2406" t="str">
        <v>food trucks</v>
      </c>
      <c r="S2406" s="10">
        <v>42342.03943287037</v>
      </c>
      <c r="T2406" s="10"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14">
        <v>5000</v>
      </c>
      <c r="E2407" s="14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v>23</v>
      </c>
      <c r="P2407" s="6">
        <v>56.3</v>
      </c>
      <c r="Q2407" t="str">
        <v>food</v>
      </c>
      <c r="R2407" t="str">
        <v>food trucks</v>
      </c>
      <c r="S2407" s="10">
        <v>42595.585358796292</v>
      </c>
      <c r="T2407" s="10"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14">
        <v>3250</v>
      </c>
      <c r="E2408" s="14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v>41</v>
      </c>
      <c r="P2408" s="6">
        <v>84.06</v>
      </c>
      <c r="Q2408" t="str">
        <v>food</v>
      </c>
      <c r="R2408" t="str">
        <v>food trucks</v>
      </c>
      <c r="S2408" s="10">
        <v>41983.110995370371</v>
      </c>
      <c r="T2408" s="10"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14">
        <v>22000</v>
      </c>
      <c r="E2409" s="14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v>25</v>
      </c>
      <c r="P2409" s="6">
        <v>168.39</v>
      </c>
      <c r="Q2409" t="str">
        <v>food</v>
      </c>
      <c r="R2409" t="str">
        <v>food trucks</v>
      </c>
      <c r="S2409" s="10">
        <v>42082.575555555552</v>
      </c>
      <c r="T2409" s="10"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14">
        <v>15000</v>
      </c>
      <c r="E2410" s="14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v>0</v>
      </c>
      <c r="P2410" s="6">
        <v>15</v>
      </c>
      <c r="Q2410" t="str">
        <v>food</v>
      </c>
      <c r="R2410" t="str">
        <v>food trucks</v>
      </c>
      <c r="S2410" s="10">
        <v>41919.140706018516</v>
      </c>
      <c r="T2410" s="10"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14">
        <v>25000</v>
      </c>
      <c r="E2411" s="14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v>2</v>
      </c>
      <c r="P2411" s="6">
        <v>76.67</v>
      </c>
      <c r="Q2411" t="str">
        <v>food</v>
      </c>
      <c r="R2411" t="str">
        <v>food trucks</v>
      </c>
      <c r="S2411" s="10">
        <v>42204.875868055555</v>
      </c>
      <c r="T2411" s="10"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14">
        <v>15000</v>
      </c>
      <c r="E2412" s="14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v>0</v>
      </c>
      <c r="P2412" s="6">
        <v>0</v>
      </c>
      <c r="Q2412" t="str">
        <v>food</v>
      </c>
      <c r="R2412" t="str">
        <v>food trucks</v>
      </c>
      <c r="S2412" s="10">
        <v>42224.408275462964</v>
      </c>
      <c r="T2412" s="10"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14">
        <v>25000</v>
      </c>
      <c r="E2413" s="14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v>1</v>
      </c>
      <c r="P2413" s="6">
        <v>50.33</v>
      </c>
      <c r="Q2413" t="str">
        <v>food</v>
      </c>
      <c r="R2413" t="str">
        <v>food trucks</v>
      </c>
      <c r="S2413" s="10">
        <v>42211.732430555552</v>
      </c>
      <c r="T2413" s="10"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14">
        <v>8000</v>
      </c>
      <c r="E2414" s="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v>0</v>
      </c>
      <c r="P2414" s="6">
        <v>0</v>
      </c>
      <c r="Q2414" t="str">
        <v>food</v>
      </c>
      <c r="R2414" t="str">
        <v>food trucks</v>
      </c>
      <c r="S2414" s="10">
        <v>42655.736956018518</v>
      </c>
      <c r="T2414" s="10"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14">
        <v>3000</v>
      </c>
      <c r="E2415" s="14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v>1</v>
      </c>
      <c r="P2415" s="6">
        <v>8.33</v>
      </c>
      <c r="Q2415" t="str">
        <v>food</v>
      </c>
      <c r="R2415" t="str">
        <v>food trucks</v>
      </c>
      <c r="S2415" s="10">
        <v>41760.10974537037</v>
      </c>
      <c r="T2415" s="10"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14">
        <v>15000</v>
      </c>
      <c r="E2416" s="14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v>3</v>
      </c>
      <c r="P2416" s="6">
        <v>35.380000000000003</v>
      </c>
      <c r="Q2416" t="str">
        <v>food</v>
      </c>
      <c r="R2416" t="str">
        <v>food trucks</v>
      </c>
      <c r="S2416" s="10">
        <v>42198.695138888885</v>
      </c>
      <c r="T2416" s="10"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14">
        <v>60000</v>
      </c>
      <c r="E2417" s="14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v>1</v>
      </c>
      <c r="P2417" s="6">
        <v>55.83</v>
      </c>
      <c r="Q2417" t="str">
        <v>food</v>
      </c>
      <c r="R2417" t="str">
        <v>food trucks</v>
      </c>
      <c r="S2417" s="10">
        <v>42536.862800925926</v>
      </c>
      <c r="T2417" s="10"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14">
        <v>20000</v>
      </c>
      <c r="E2418" s="14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v>0</v>
      </c>
      <c r="P2418" s="6">
        <v>5</v>
      </c>
      <c r="Q2418" t="str">
        <v>food</v>
      </c>
      <c r="R2418" t="str">
        <v>food trucks</v>
      </c>
      <c r="S2418" s="10">
        <v>42019.737766203703</v>
      </c>
      <c r="T2418" s="10"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14">
        <v>1000</v>
      </c>
      <c r="E2419" s="14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v>0</v>
      </c>
      <c r="P2419" s="6">
        <v>0</v>
      </c>
      <c r="Q2419" t="str">
        <v>food</v>
      </c>
      <c r="R2419" t="str">
        <v>food trucks</v>
      </c>
      <c r="S2419" s="10">
        <v>41831.884108796294</v>
      </c>
      <c r="T2419" s="10"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14">
        <v>25000</v>
      </c>
      <c r="E2420" s="14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v>0</v>
      </c>
      <c r="P2420" s="6">
        <v>1</v>
      </c>
      <c r="Q2420" t="str">
        <v>food</v>
      </c>
      <c r="R2420" t="str">
        <v>food trucks</v>
      </c>
      <c r="S2420" s="10">
        <v>42027.856990740736</v>
      </c>
      <c r="T2420" s="10"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14">
        <v>3000</v>
      </c>
      <c r="E2421" s="14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v>0</v>
      </c>
      <c r="P2421" s="6">
        <v>0</v>
      </c>
      <c r="Q2421" t="str">
        <v>food</v>
      </c>
      <c r="R2421" t="str">
        <v>food trucks</v>
      </c>
      <c r="S2421" s="10">
        <v>41993.738298611104</v>
      </c>
      <c r="T2421" s="10"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14">
        <v>16870</v>
      </c>
      <c r="E2422" s="14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v>15</v>
      </c>
      <c r="P2422" s="6">
        <v>69.47</v>
      </c>
      <c r="Q2422" t="str">
        <v>food</v>
      </c>
      <c r="R2422" t="str">
        <v>food trucks</v>
      </c>
      <c r="S2422" s="10">
        <v>41893.028877314813</v>
      </c>
      <c r="T2422" s="10"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14">
        <v>6000</v>
      </c>
      <c r="E2423" s="14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v>0</v>
      </c>
      <c r="P2423" s="6">
        <v>1</v>
      </c>
      <c r="Q2423" t="str">
        <v>food</v>
      </c>
      <c r="R2423" t="str">
        <v>food trucks</v>
      </c>
      <c r="S2423" s="10">
        <v>42026.687453703707</v>
      </c>
      <c r="T2423" s="10"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14">
        <v>500</v>
      </c>
      <c r="E2424" s="1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v>0</v>
      </c>
      <c r="P2424" s="6">
        <v>1</v>
      </c>
      <c r="Q2424" t="str">
        <v>food</v>
      </c>
      <c r="R2424" t="str">
        <v>food trucks</v>
      </c>
      <c r="S2424" s="10">
        <v>42044.724953703699</v>
      </c>
      <c r="T2424" s="10"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14">
        <v>60000</v>
      </c>
      <c r="E2425" s="14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v>0</v>
      </c>
      <c r="P2425" s="6">
        <v>8</v>
      </c>
      <c r="Q2425" t="str">
        <v>food</v>
      </c>
      <c r="R2425" t="str">
        <v>food trucks</v>
      </c>
      <c r="S2425" s="10">
        <v>41974.704745370371</v>
      </c>
      <c r="T2425" s="10"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14">
        <v>25000</v>
      </c>
      <c r="E2426" s="14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v>1</v>
      </c>
      <c r="P2426" s="6">
        <v>34.44</v>
      </c>
      <c r="Q2426" t="str">
        <v>food</v>
      </c>
      <c r="R2426" t="str">
        <v>food trucks</v>
      </c>
      <c r="S2426" s="10">
        <v>41909.892453703702</v>
      </c>
      <c r="T2426" s="10"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14">
        <v>3500</v>
      </c>
      <c r="E2427" s="14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v>0</v>
      </c>
      <c r="P2427" s="6">
        <v>1</v>
      </c>
      <c r="Q2427" t="str">
        <v>food</v>
      </c>
      <c r="R2427" t="str">
        <v>food trucks</v>
      </c>
      <c r="S2427" s="10">
        <v>42502.913761574076</v>
      </c>
      <c r="T2427" s="10"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14">
        <v>20000</v>
      </c>
      <c r="E2428" s="14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v>0</v>
      </c>
      <c r="P2428" s="6">
        <v>0</v>
      </c>
      <c r="Q2428" t="str">
        <v>food</v>
      </c>
      <c r="R2428" t="str">
        <v>food trucks</v>
      </c>
      <c r="S2428" s="10">
        <v>42164.170046296291</v>
      </c>
      <c r="T2428" s="10"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14">
        <v>50000</v>
      </c>
      <c r="E2429" s="14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v>0</v>
      </c>
      <c r="P2429" s="6">
        <v>1</v>
      </c>
      <c r="Q2429" t="str">
        <v>food</v>
      </c>
      <c r="R2429" t="str">
        <v>food trucks</v>
      </c>
      <c r="S2429" s="10">
        <v>42412.318668981476</v>
      </c>
      <c r="T2429" s="10"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14">
        <v>35000</v>
      </c>
      <c r="E2430" s="14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v>0</v>
      </c>
      <c r="P2430" s="6">
        <v>1</v>
      </c>
      <c r="Q2430" t="str">
        <v>food</v>
      </c>
      <c r="R2430" t="str">
        <v>food trucks</v>
      </c>
      <c r="S2430" s="10">
        <v>42045.784155092595</v>
      </c>
      <c r="T2430" s="10"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14">
        <v>140000</v>
      </c>
      <c r="E2431" s="14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v>1</v>
      </c>
      <c r="P2431" s="6">
        <v>501.25</v>
      </c>
      <c r="Q2431" t="str">
        <v>food</v>
      </c>
      <c r="R2431" t="str">
        <v>food trucks</v>
      </c>
      <c r="S2431" s="10">
        <v>42734.879236111112</v>
      </c>
      <c r="T2431" s="10"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14">
        <v>3000</v>
      </c>
      <c r="E2432" s="14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v>1</v>
      </c>
      <c r="P2432" s="6">
        <v>10.5</v>
      </c>
      <c r="Q2432" t="str">
        <v>food</v>
      </c>
      <c r="R2432" t="str">
        <v>food trucks</v>
      </c>
      <c r="S2432" s="10">
        <v>42382.130833333329</v>
      </c>
      <c r="T2432" s="10"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14">
        <v>100000</v>
      </c>
      <c r="E2433" s="14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v>0</v>
      </c>
      <c r="P2433" s="6">
        <v>1</v>
      </c>
      <c r="Q2433" t="str">
        <v>food</v>
      </c>
      <c r="R2433" t="str">
        <v>food trucks</v>
      </c>
      <c r="S2433" s="10">
        <v>42489.099687499998</v>
      </c>
      <c r="T2433" s="10"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14">
        <v>14000</v>
      </c>
      <c r="E2434" s="1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v>0</v>
      </c>
      <c r="P2434" s="6">
        <v>1</v>
      </c>
      <c r="Q2434" t="str">
        <v>food</v>
      </c>
      <c r="R2434" t="str">
        <v>food trucks</v>
      </c>
      <c r="S2434" s="10">
        <v>42041.218715277777</v>
      </c>
      <c r="T2434" s="10"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14">
        <v>10000</v>
      </c>
      <c r="E2435" s="14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v>0</v>
      </c>
      <c r="P2435" s="6">
        <v>0</v>
      </c>
      <c r="Q2435" t="str">
        <v>food</v>
      </c>
      <c r="R2435" t="str">
        <v>food trucks</v>
      </c>
      <c r="S2435" s="10">
        <v>42397.89980324074</v>
      </c>
      <c r="T2435" s="10"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14">
        <v>20000</v>
      </c>
      <c r="E2436" s="14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v>0</v>
      </c>
      <c r="P2436" s="6">
        <v>13</v>
      </c>
      <c r="Q2436" t="str">
        <v>food</v>
      </c>
      <c r="R2436" t="str">
        <v>food trucks</v>
      </c>
      <c r="S2436" s="10">
        <v>42180.18604166666</v>
      </c>
      <c r="T2436" s="10"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14">
        <v>250000</v>
      </c>
      <c r="E2437" s="14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v>0</v>
      </c>
      <c r="P2437" s="6">
        <v>306</v>
      </c>
      <c r="Q2437" t="str">
        <v>food</v>
      </c>
      <c r="R2437" t="str">
        <v>food trucks</v>
      </c>
      <c r="S2437" s="10">
        <v>42252.277615740735</v>
      </c>
      <c r="T2437" s="10"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14">
        <v>117000</v>
      </c>
      <c r="E2438" s="14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v>0</v>
      </c>
      <c r="P2438" s="6">
        <v>22.5</v>
      </c>
      <c r="Q2438" t="str">
        <v>food</v>
      </c>
      <c r="R2438" t="str">
        <v>food trucks</v>
      </c>
      <c r="S2438" s="10">
        <v>42338.615393518514</v>
      </c>
      <c r="T2438" s="10"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14">
        <v>8000</v>
      </c>
      <c r="E2439" s="14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v>0</v>
      </c>
      <c r="P2439" s="6">
        <v>0</v>
      </c>
      <c r="Q2439" t="str">
        <v>food</v>
      </c>
      <c r="R2439" t="str">
        <v>food trucks</v>
      </c>
      <c r="S2439" s="10">
        <v>42031.965138888889</v>
      </c>
      <c r="T2439" s="10"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14">
        <v>15000</v>
      </c>
      <c r="E2440" s="14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v>0</v>
      </c>
      <c r="P2440" s="6">
        <v>50</v>
      </c>
      <c r="Q2440" t="str">
        <v>food</v>
      </c>
      <c r="R2440" t="str">
        <v>food trucks</v>
      </c>
      <c r="S2440" s="10">
        <v>42285.91506944444</v>
      </c>
      <c r="T2440" s="10"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14">
        <v>10000</v>
      </c>
      <c r="E2441" s="14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v>0</v>
      </c>
      <c r="P2441" s="6">
        <v>0</v>
      </c>
      <c r="Q2441" t="str">
        <v>food</v>
      </c>
      <c r="R2441" t="str">
        <v>food trucks</v>
      </c>
      <c r="S2441" s="10">
        <v>42265.818622685183</v>
      </c>
      <c r="T2441" s="10"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14">
        <v>5000</v>
      </c>
      <c r="E2442" s="14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v>0</v>
      </c>
      <c r="P2442" s="6">
        <v>5</v>
      </c>
      <c r="Q2442" t="str">
        <v>food</v>
      </c>
      <c r="R2442" t="str">
        <v>food trucks</v>
      </c>
      <c r="S2442" s="10">
        <v>42383.899456018517</v>
      </c>
      <c r="T2442" s="10"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14">
        <v>7500</v>
      </c>
      <c r="E2443" s="14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v>108</v>
      </c>
      <c r="P2443" s="6">
        <v>74.23</v>
      </c>
      <c r="Q2443" t="str">
        <v>food</v>
      </c>
      <c r="R2443" t="str">
        <v>small batch</v>
      </c>
      <c r="S2443" s="10">
        <v>42187.125625000001</v>
      </c>
      <c r="T2443" s="10"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14">
        <v>24000</v>
      </c>
      <c r="E2444" s="1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v>126</v>
      </c>
      <c r="P2444" s="6">
        <v>81.25</v>
      </c>
      <c r="Q2444" t="str">
        <v>food</v>
      </c>
      <c r="R2444" t="str">
        <v>small batch</v>
      </c>
      <c r="S2444" s="10">
        <v>42052.666990740734</v>
      </c>
      <c r="T2444" s="10"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14">
        <v>20000</v>
      </c>
      <c r="E2445" s="14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v>203</v>
      </c>
      <c r="P2445" s="6">
        <v>130.22999999999999</v>
      </c>
      <c r="Q2445" t="str">
        <v>food</v>
      </c>
      <c r="R2445" t="str">
        <v>small batch</v>
      </c>
      <c r="S2445" s="10">
        <v>41836.625254629631</v>
      </c>
      <c r="T2445" s="10"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14">
        <v>3000</v>
      </c>
      <c r="E2446" s="14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v>109</v>
      </c>
      <c r="P2446" s="6">
        <v>53.41</v>
      </c>
      <c r="Q2446" t="str">
        <v>food</v>
      </c>
      <c r="R2446" t="str">
        <v>small batch</v>
      </c>
      <c r="S2446" s="10">
        <v>42485.754525462966</v>
      </c>
      <c r="T2446" s="10"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14">
        <v>5000</v>
      </c>
      <c r="E2447" s="14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v>173</v>
      </c>
      <c r="P2447" s="6">
        <v>75.13</v>
      </c>
      <c r="Q2447" t="str">
        <v>food</v>
      </c>
      <c r="R2447" t="str">
        <v>small batch</v>
      </c>
      <c r="S2447" s="10">
        <v>42243.190057870372</v>
      </c>
      <c r="T2447" s="10"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14">
        <v>5000</v>
      </c>
      <c r="E2448" s="14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v>168</v>
      </c>
      <c r="P2448" s="6">
        <v>75.67</v>
      </c>
      <c r="Q2448" t="str">
        <v>food</v>
      </c>
      <c r="R2448" t="str">
        <v>small batch</v>
      </c>
      <c r="S2448" s="10">
        <v>42670.602673611109</v>
      </c>
      <c r="T2448" s="10"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14">
        <v>2500</v>
      </c>
      <c r="E2449" s="14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v>427</v>
      </c>
      <c r="P2449" s="6">
        <v>31.69</v>
      </c>
      <c r="Q2449" t="str">
        <v>food</v>
      </c>
      <c r="R2449" t="str">
        <v>small batch</v>
      </c>
      <c r="S2449" s="10">
        <v>42654.469826388886</v>
      </c>
      <c r="T2449" s="10"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14">
        <v>400</v>
      </c>
      <c r="E2450" s="14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v>108</v>
      </c>
      <c r="P2450" s="6">
        <v>47.78</v>
      </c>
      <c r="Q2450" t="str">
        <v>food</v>
      </c>
      <c r="R2450" t="str">
        <v>small batch</v>
      </c>
      <c r="S2450" s="10">
        <v>42607.316122685181</v>
      </c>
      <c r="T2450" s="10"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14">
        <v>10000</v>
      </c>
      <c r="E2451" s="14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v>108</v>
      </c>
      <c r="P2451" s="6">
        <v>90</v>
      </c>
      <c r="Q2451" t="str">
        <v>food</v>
      </c>
      <c r="R2451" t="str">
        <v>small batch</v>
      </c>
      <c r="S2451" s="10">
        <v>41943.142534722225</v>
      </c>
      <c r="T2451" s="10"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14">
        <v>15000</v>
      </c>
      <c r="E2452" s="14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v>102</v>
      </c>
      <c r="P2452" s="6">
        <v>149.31</v>
      </c>
      <c r="Q2452" t="str">
        <v>food</v>
      </c>
      <c r="R2452" t="str">
        <v>small batch</v>
      </c>
      <c r="S2452" s="10">
        <v>41902.07240740741</v>
      </c>
      <c r="T2452" s="10"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14">
        <v>10000</v>
      </c>
      <c r="E2453" s="14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v>115</v>
      </c>
      <c r="P2453" s="6">
        <v>62.07</v>
      </c>
      <c r="Q2453" t="str">
        <v>food</v>
      </c>
      <c r="R2453" t="str">
        <v>small batch</v>
      </c>
      <c r="S2453" s="10">
        <v>42779.908449074079</v>
      </c>
      <c r="T2453" s="10"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14">
        <v>600</v>
      </c>
      <c r="E2454" s="1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v>134</v>
      </c>
      <c r="P2454" s="6">
        <v>53.4</v>
      </c>
      <c r="Q2454" t="str">
        <v>food</v>
      </c>
      <c r="R2454" t="str">
        <v>small batch</v>
      </c>
      <c r="S2454" s="10">
        <v>42338.84375</v>
      </c>
      <c r="T2454" s="10"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14">
        <v>3000</v>
      </c>
      <c r="E2455" s="14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v>155</v>
      </c>
      <c r="P2455" s="6">
        <v>69.27</v>
      </c>
      <c r="Q2455" t="str">
        <v>food</v>
      </c>
      <c r="R2455" t="str">
        <v>small batch</v>
      </c>
      <c r="S2455" s="10">
        <v>42738.692233796297</v>
      </c>
      <c r="T2455" s="10"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14">
        <v>35000</v>
      </c>
      <c r="E2456" s="14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v>101</v>
      </c>
      <c r="P2456" s="6">
        <v>271.51</v>
      </c>
      <c r="Q2456" t="str">
        <v>food</v>
      </c>
      <c r="R2456" t="str">
        <v>small batch</v>
      </c>
      <c r="S2456" s="10">
        <v>42770.201481481476</v>
      </c>
      <c r="T2456" s="10"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14">
        <v>300</v>
      </c>
      <c r="E2457" s="14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v>182</v>
      </c>
      <c r="P2457" s="6">
        <v>34.130000000000003</v>
      </c>
      <c r="Q2457" t="str">
        <v>food</v>
      </c>
      <c r="R2457" t="str">
        <v>small batch</v>
      </c>
      <c r="S2457" s="10">
        <v>42452.781828703708</v>
      </c>
      <c r="T2457" s="10"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14">
        <v>1500</v>
      </c>
      <c r="E2458" s="14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v>181</v>
      </c>
      <c r="P2458" s="6">
        <v>40.49</v>
      </c>
      <c r="Q2458" t="str">
        <v>food</v>
      </c>
      <c r="R2458" t="str">
        <v>small batch</v>
      </c>
      <c r="S2458" s="10">
        <v>42761.961099537039</v>
      </c>
      <c r="T2458" s="10"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14">
        <v>23000</v>
      </c>
      <c r="E2459" s="14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v>102</v>
      </c>
      <c r="P2459" s="6">
        <v>189.76</v>
      </c>
      <c r="Q2459" t="str">
        <v>food</v>
      </c>
      <c r="R2459" t="str">
        <v>small batch</v>
      </c>
      <c r="S2459" s="10">
        <v>42423.602500000001</v>
      </c>
      <c r="T2459" s="10"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14">
        <v>5000</v>
      </c>
      <c r="E2460" s="14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v>110</v>
      </c>
      <c r="P2460" s="6">
        <v>68.86</v>
      </c>
      <c r="Q2460" t="str">
        <v>food</v>
      </c>
      <c r="R2460" t="str">
        <v>small batch</v>
      </c>
      <c r="S2460" s="10">
        <v>42495.871736111112</v>
      </c>
      <c r="T2460" s="10"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14">
        <v>30000</v>
      </c>
      <c r="E2461" s="14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v>102</v>
      </c>
      <c r="P2461" s="6">
        <v>108.78</v>
      </c>
      <c r="Q2461" t="str">
        <v>food</v>
      </c>
      <c r="R2461" t="str">
        <v>small batch</v>
      </c>
      <c r="S2461" s="10">
        <v>42407.637557870374</v>
      </c>
      <c r="T2461" s="10"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14">
        <v>8500</v>
      </c>
      <c r="E2462" s="14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v>101</v>
      </c>
      <c r="P2462" s="6">
        <v>125.99</v>
      </c>
      <c r="Q2462" t="str">
        <v>food</v>
      </c>
      <c r="R2462" t="str">
        <v>small batch</v>
      </c>
      <c r="S2462" s="10">
        <v>42704.187118055561</v>
      </c>
      <c r="T2462" s="10"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14">
        <v>7500</v>
      </c>
      <c r="E2463" s="14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v>104</v>
      </c>
      <c r="P2463" s="6">
        <v>90.52</v>
      </c>
      <c r="Q2463" t="str">
        <v>music</v>
      </c>
      <c r="R2463" t="str">
        <v>indie rock</v>
      </c>
      <c r="S2463" s="10">
        <v>40784.012696759259</v>
      </c>
      <c r="T2463" s="10"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14">
        <v>3000</v>
      </c>
      <c r="E2464" s="1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v>111</v>
      </c>
      <c r="P2464" s="6">
        <v>28.88</v>
      </c>
      <c r="Q2464" t="str">
        <v>music</v>
      </c>
      <c r="R2464" t="str">
        <v>indie rock</v>
      </c>
      <c r="S2464" s="10">
        <v>41089.186296296299</v>
      </c>
      <c r="T2464" s="10"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14">
        <v>2000</v>
      </c>
      <c r="E2465" s="14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v>116</v>
      </c>
      <c r="P2465" s="6">
        <v>31</v>
      </c>
      <c r="Q2465" t="str">
        <v>music</v>
      </c>
      <c r="R2465" t="str">
        <v>indie rock</v>
      </c>
      <c r="S2465" s="10">
        <v>41341.111400462964</v>
      </c>
      <c r="T2465" s="10"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14">
        <v>2000</v>
      </c>
      <c r="E2466" s="14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v>111</v>
      </c>
      <c r="P2466" s="6">
        <v>51.67</v>
      </c>
      <c r="Q2466" t="str">
        <v>music</v>
      </c>
      <c r="R2466" t="str">
        <v>indie rock</v>
      </c>
      <c r="S2466" s="10">
        <v>42248.90042824074</v>
      </c>
      <c r="T2466" s="10"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14">
        <v>700</v>
      </c>
      <c r="E2467" s="14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v>180</v>
      </c>
      <c r="P2467" s="6">
        <v>26.27</v>
      </c>
      <c r="Q2467" t="str">
        <v>music</v>
      </c>
      <c r="R2467" t="str">
        <v>indie rock</v>
      </c>
      <c r="S2467" s="10">
        <v>41145.719305555554</v>
      </c>
      <c r="T2467" s="10"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14">
        <v>2500</v>
      </c>
      <c r="E2468" s="14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v>100</v>
      </c>
      <c r="P2468" s="6">
        <v>48.08</v>
      </c>
      <c r="Q2468" t="str">
        <v>music</v>
      </c>
      <c r="R2468" t="str">
        <v>indie rock</v>
      </c>
      <c r="S2468" s="10">
        <v>41373.102465277778</v>
      </c>
      <c r="T2468" s="10"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14">
        <v>1000</v>
      </c>
      <c r="E2469" s="14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v>119</v>
      </c>
      <c r="P2469" s="6">
        <v>27.56</v>
      </c>
      <c r="Q2469" t="str">
        <v>music</v>
      </c>
      <c r="R2469" t="str">
        <v>indie rock</v>
      </c>
      <c r="S2469" s="10">
        <v>41025.874201388891</v>
      </c>
      <c r="T2469" s="10"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14">
        <v>2000</v>
      </c>
      <c r="E2470" s="14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v>107</v>
      </c>
      <c r="P2470" s="6">
        <v>36.97</v>
      </c>
      <c r="Q2470" t="str">
        <v>music</v>
      </c>
      <c r="R2470" t="str">
        <v>indie rock</v>
      </c>
      <c r="S2470" s="10">
        <v>41174.154178240737</v>
      </c>
      <c r="T2470" s="10"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14">
        <v>1200</v>
      </c>
      <c r="E2471" s="14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v>114</v>
      </c>
      <c r="P2471" s="6">
        <v>29.02</v>
      </c>
      <c r="Q2471" t="str">
        <v>music</v>
      </c>
      <c r="R2471" t="str">
        <v>indie rock</v>
      </c>
      <c r="S2471" s="10">
        <v>40557.429733796293</v>
      </c>
      <c r="T2471" s="10"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14">
        <v>1000</v>
      </c>
      <c r="E2472" s="14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v>103</v>
      </c>
      <c r="P2472" s="6">
        <v>28.66</v>
      </c>
      <c r="Q2472" t="str">
        <v>music</v>
      </c>
      <c r="R2472" t="str">
        <v>indie rock</v>
      </c>
      <c r="S2472" s="10">
        <v>41023.07471064815</v>
      </c>
      <c r="T2472" s="10"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14">
        <v>500</v>
      </c>
      <c r="E2473" s="14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v>128</v>
      </c>
      <c r="P2473" s="6">
        <v>37.65</v>
      </c>
      <c r="Q2473" t="str">
        <v>music</v>
      </c>
      <c r="R2473" t="str">
        <v>indie rock</v>
      </c>
      <c r="S2473" s="10">
        <v>40893.992962962962</v>
      </c>
      <c r="T2473" s="10"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14">
        <v>7500</v>
      </c>
      <c r="E2474" s="1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v>136</v>
      </c>
      <c r="P2474" s="6">
        <v>97.9</v>
      </c>
      <c r="Q2474" t="str">
        <v>music</v>
      </c>
      <c r="R2474" t="str">
        <v>indie rock</v>
      </c>
      <c r="S2474" s="10">
        <v>40354.11550925926</v>
      </c>
      <c r="T2474" s="10"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14">
        <v>2000</v>
      </c>
      <c r="E2475" s="14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v>100</v>
      </c>
      <c r="P2475" s="6">
        <v>42.55</v>
      </c>
      <c r="Q2475" t="str">
        <v>music</v>
      </c>
      <c r="R2475" t="str">
        <v>indie rock</v>
      </c>
      <c r="S2475" s="10">
        <v>41193.748483796298</v>
      </c>
      <c r="T2475" s="10"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14">
        <v>5000</v>
      </c>
      <c r="E2476" s="14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v>100</v>
      </c>
      <c r="P2476" s="6">
        <v>131.58000000000001</v>
      </c>
      <c r="Q2476" t="str">
        <v>music</v>
      </c>
      <c r="R2476" t="str">
        <v>indie rock</v>
      </c>
      <c r="S2476" s="10">
        <v>40417.011296296296</v>
      </c>
      <c r="T2476" s="10"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14">
        <v>2500</v>
      </c>
      <c r="E2477" s="14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v>105</v>
      </c>
      <c r="P2477" s="6">
        <v>32.32</v>
      </c>
      <c r="Q2477" t="str">
        <v>music</v>
      </c>
      <c r="R2477" t="str">
        <v>indie rock</v>
      </c>
      <c r="S2477" s="10">
        <v>40310.287673611114</v>
      </c>
      <c r="T2477" s="10"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14">
        <v>3200</v>
      </c>
      <c r="E2478" s="14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v>105</v>
      </c>
      <c r="P2478" s="6">
        <v>61.1</v>
      </c>
      <c r="Q2478" t="str">
        <v>music</v>
      </c>
      <c r="R2478" t="str">
        <v>indie rock</v>
      </c>
      <c r="S2478" s="10">
        <v>41913.328356481477</v>
      </c>
      <c r="T2478" s="10"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14">
        <v>750</v>
      </c>
      <c r="E2479" s="14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v>171</v>
      </c>
      <c r="P2479" s="6">
        <v>31.34</v>
      </c>
      <c r="Q2479" t="str">
        <v>music</v>
      </c>
      <c r="R2479" t="str">
        <v>indie rock</v>
      </c>
      <c r="S2479" s="10">
        <v>41088.691493055558</v>
      </c>
      <c r="T2479" s="10"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14">
        <v>8000</v>
      </c>
      <c r="E2480" s="14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v>128</v>
      </c>
      <c r="P2480" s="6">
        <v>129.11000000000001</v>
      </c>
      <c r="Q2480" t="str">
        <v>music</v>
      </c>
      <c r="R2480" t="str">
        <v>indie rock</v>
      </c>
      <c r="S2480" s="10">
        <v>41257.950381944444</v>
      </c>
      <c r="T2480" s="10"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14">
        <v>300</v>
      </c>
      <c r="E2481" s="14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v>133</v>
      </c>
      <c r="P2481" s="6">
        <v>25.02</v>
      </c>
      <c r="Q2481" t="str">
        <v>music</v>
      </c>
      <c r="R2481" t="str">
        <v>indie rock</v>
      </c>
      <c r="S2481" s="10">
        <v>41107.726782407408</v>
      </c>
      <c r="T2481" s="10"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14">
        <v>2000</v>
      </c>
      <c r="E2482" s="14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v>100</v>
      </c>
      <c r="P2482" s="6">
        <v>250</v>
      </c>
      <c r="Q2482" t="str">
        <v>music</v>
      </c>
      <c r="R2482" t="str">
        <v>indie rock</v>
      </c>
      <c r="S2482" s="10">
        <v>42227.936157407406</v>
      </c>
      <c r="T2482" s="10"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14">
        <v>4000</v>
      </c>
      <c r="E2483" s="14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v>113</v>
      </c>
      <c r="P2483" s="6">
        <v>47.54</v>
      </c>
      <c r="Q2483" t="str">
        <v>music</v>
      </c>
      <c r="R2483" t="str">
        <v>indie rock</v>
      </c>
      <c r="S2483" s="10">
        <v>40999.645925925928</v>
      </c>
      <c r="T2483" s="10"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14">
        <v>1000</v>
      </c>
      <c r="E2484" s="1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v>100</v>
      </c>
      <c r="P2484" s="6">
        <v>40.04</v>
      </c>
      <c r="Q2484" t="str">
        <v>music</v>
      </c>
      <c r="R2484" t="str">
        <v>indie rock</v>
      </c>
      <c r="S2484" s="10">
        <v>40711.782210648147</v>
      </c>
      <c r="T2484" s="10"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14">
        <v>1100</v>
      </c>
      <c r="E2485" s="14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v>114</v>
      </c>
      <c r="P2485" s="6">
        <v>65.84</v>
      </c>
      <c r="Q2485" t="str">
        <v>music</v>
      </c>
      <c r="R2485" t="str">
        <v>indie rock</v>
      </c>
      <c r="S2485" s="10">
        <v>40970.750034722223</v>
      </c>
      <c r="T2485" s="10"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14">
        <v>3500</v>
      </c>
      <c r="E2486" s="14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v>119</v>
      </c>
      <c r="P2486" s="6">
        <v>46.4</v>
      </c>
      <c r="Q2486" t="str">
        <v>music</v>
      </c>
      <c r="R2486" t="str">
        <v>indie rock</v>
      </c>
      <c r="S2486" s="10">
        <v>40771.916701388887</v>
      </c>
      <c r="T2486" s="10"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14">
        <v>2000</v>
      </c>
      <c r="E2487" s="14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v>103</v>
      </c>
      <c r="P2487" s="6">
        <v>50.37</v>
      </c>
      <c r="Q2487" t="str">
        <v>music</v>
      </c>
      <c r="R2487" t="str">
        <v>indie rock</v>
      </c>
      <c r="S2487" s="10">
        <v>40793.998599537037</v>
      </c>
      <c r="T2487" s="10"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14">
        <v>300</v>
      </c>
      <c r="E2488" s="14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v>266</v>
      </c>
      <c r="P2488" s="6">
        <v>26.57</v>
      </c>
      <c r="Q2488" t="str">
        <v>music</v>
      </c>
      <c r="R2488" t="str">
        <v>indie rock</v>
      </c>
      <c r="S2488" s="10">
        <v>40991.708055555559</v>
      </c>
      <c r="T2488" s="10"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14">
        <v>1500</v>
      </c>
      <c r="E2489" s="14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v>100</v>
      </c>
      <c r="P2489" s="6">
        <v>39.49</v>
      </c>
      <c r="Q2489" t="str">
        <v>music</v>
      </c>
      <c r="R2489" t="str">
        <v>indie rock</v>
      </c>
      <c r="S2489" s="10">
        <v>41026.083298611113</v>
      </c>
      <c r="T2489" s="10"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14">
        <v>3000</v>
      </c>
      <c r="E2490" s="14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v>107</v>
      </c>
      <c r="P2490" s="6">
        <v>49.25</v>
      </c>
      <c r="Q2490" t="str">
        <v>music</v>
      </c>
      <c r="R2490" t="str">
        <v>indie rock</v>
      </c>
      <c r="S2490" s="10">
        <v>40833.633194444446</v>
      </c>
      <c r="T2490" s="10"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14">
        <v>3500</v>
      </c>
      <c r="E2491" s="14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v>134</v>
      </c>
      <c r="P2491" s="6">
        <v>62.38</v>
      </c>
      <c r="Q2491" t="str">
        <v>music</v>
      </c>
      <c r="R2491" t="str">
        <v>indie rock</v>
      </c>
      <c r="S2491" s="10">
        <v>41373.690266203703</v>
      </c>
      <c r="T2491" s="10"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14">
        <v>500</v>
      </c>
      <c r="E2492" s="14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v>121</v>
      </c>
      <c r="P2492" s="6">
        <v>37.94</v>
      </c>
      <c r="Q2492" t="str">
        <v>music</v>
      </c>
      <c r="R2492" t="str">
        <v>indie rock</v>
      </c>
      <c r="S2492" s="10">
        <v>41023.227731481478</v>
      </c>
      <c r="T2492" s="10"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14">
        <v>500</v>
      </c>
      <c r="E2493" s="14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v>103</v>
      </c>
      <c r="P2493" s="6">
        <v>51.6</v>
      </c>
      <c r="Q2493" t="str">
        <v>music</v>
      </c>
      <c r="R2493" t="str">
        <v>indie rock</v>
      </c>
      <c r="S2493" s="10">
        <v>40542.839282407411</v>
      </c>
      <c r="T2493" s="10"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14">
        <v>600</v>
      </c>
      <c r="E2494" s="1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v>125</v>
      </c>
      <c r="P2494" s="6">
        <v>27.78</v>
      </c>
      <c r="Q2494" t="str">
        <v>music</v>
      </c>
      <c r="R2494" t="str">
        <v>indie rock</v>
      </c>
      <c r="S2494" s="10">
        <v>41024.985972222225</v>
      </c>
      <c r="T2494" s="10"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14">
        <v>20000</v>
      </c>
      <c r="E2495" s="14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v>129</v>
      </c>
      <c r="P2495" s="6">
        <v>99.38</v>
      </c>
      <c r="Q2495" t="str">
        <v>music</v>
      </c>
      <c r="R2495" t="str">
        <v>indie rock</v>
      </c>
      <c r="S2495" s="10">
        <v>41348.168287037035</v>
      </c>
      <c r="T2495" s="10"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14">
        <v>1500</v>
      </c>
      <c r="E2496" s="14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v>101</v>
      </c>
      <c r="P2496" s="6">
        <v>38.85</v>
      </c>
      <c r="Q2496" t="str">
        <v>music</v>
      </c>
      <c r="R2496" t="str">
        <v>indie rock</v>
      </c>
      <c r="S2496" s="10">
        <v>41022.645185185182</v>
      </c>
      <c r="T2496" s="10"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14">
        <v>1500</v>
      </c>
      <c r="E2497" s="14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v>128</v>
      </c>
      <c r="P2497" s="6">
        <v>45.55</v>
      </c>
      <c r="Q2497" t="str">
        <v>music</v>
      </c>
      <c r="R2497" t="str">
        <v>indie rock</v>
      </c>
      <c r="S2497" s="10">
        <v>41036.946469907409</v>
      </c>
      <c r="T2497" s="10"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14">
        <v>6000</v>
      </c>
      <c r="E2498" s="14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v>100</v>
      </c>
      <c r="P2498" s="6">
        <v>600</v>
      </c>
      <c r="Q2498" t="str">
        <v>music</v>
      </c>
      <c r="R2498" t="str">
        <v>indie rock</v>
      </c>
      <c r="S2498" s="10">
        <v>41327.996435185189</v>
      </c>
      <c r="T2498" s="10"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14">
        <v>4000</v>
      </c>
      <c r="E2499" s="14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v>113</v>
      </c>
      <c r="P2499" s="6">
        <v>80.55</v>
      </c>
      <c r="Q2499" t="str">
        <v>music</v>
      </c>
      <c r="R2499" t="str">
        <v>indie rock</v>
      </c>
      <c r="S2499" s="10">
        <v>40730.878912037035</v>
      </c>
      <c r="T2499" s="10"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14">
        <v>1000</v>
      </c>
      <c r="E2500" s="14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v>106</v>
      </c>
      <c r="P2500" s="6">
        <v>52.8</v>
      </c>
      <c r="Q2500" t="str">
        <v>music</v>
      </c>
      <c r="R2500" t="str">
        <v>indie rock</v>
      </c>
      <c r="S2500" s="10">
        <v>42017.967442129629</v>
      </c>
      <c r="T2500" s="10"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14">
        <v>4000</v>
      </c>
      <c r="E2501" s="14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v>203</v>
      </c>
      <c r="P2501" s="6">
        <v>47.68</v>
      </c>
      <c r="Q2501" t="str">
        <v>music</v>
      </c>
      <c r="R2501" t="str">
        <v>indie rock</v>
      </c>
      <c r="S2501" s="10">
        <v>41226.648576388885</v>
      </c>
      <c r="T2501" s="10"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14">
        <v>600</v>
      </c>
      <c r="E2502" s="14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v>113</v>
      </c>
      <c r="P2502" s="6">
        <v>23.45</v>
      </c>
      <c r="Q2502" t="str">
        <v>music</v>
      </c>
      <c r="R2502" t="str">
        <v>indie rock</v>
      </c>
      <c r="S2502" s="10">
        <v>41053.772858796299</v>
      </c>
      <c r="T2502" s="10"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14">
        <v>11000</v>
      </c>
      <c r="E2503" s="14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v>3</v>
      </c>
      <c r="P2503" s="6">
        <v>40.14</v>
      </c>
      <c r="Q2503" t="str">
        <v>food</v>
      </c>
      <c r="R2503" t="str">
        <v>restaurants</v>
      </c>
      <c r="S2503" s="10">
        <v>42244.776666666665</v>
      </c>
      <c r="T2503" s="10"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14">
        <v>110000</v>
      </c>
      <c r="E2504" s="1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v>0</v>
      </c>
      <c r="P2504" s="6">
        <v>17.2</v>
      </c>
      <c r="Q2504" t="str">
        <v>food</v>
      </c>
      <c r="R2504" t="str">
        <v>restaurants</v>
      </c>
      <c r="S2504" s="10">
        <v>41858.825439814813</v>
      </c>
      <c r="T2504" s="10"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14">
        <v>10000</v>
      </c>
      <c r="E2505" s="14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v>0</v>
      </c>
      <c r="P2505" s="6">
        <v>0</v>
      </c>
      <c r="Q2505" t="str">
        <v>food</v>
      </c>
      <c r="R2505" t="str">
        <v>restaurants</v>
      </c>
      <c r="S2505" s="10">
        <v>42498.899398148147</v>
      </c>
      <c r="T2505" s="10"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14">
        <v>35000</v>
      </c>
      <c r="E2506" s="14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v>0</v>
      </c>
      <c r="P2506" s="6">
        <v>0</v>
      </c>
      <c r="Q2506" t="str">
        <v>food</v>
      </c>
      <c r="R2506" t="str">
        <v>restaurants</v>
      </c>
      <c r="S2506" s="10">
        <v>41928.015439814815</v>
      </c>
      <c r="T2506" s="10"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14">
        <v>7000</v>
      </c>
      <c r="E2507" s="14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v>0</v>
      </c>
      <c r="P2507" s="6">
        <v>0</v>
      </c>
      <c r="Q2507" t="str">
        <v>food</v>
      </c>
      <c r="R2507" t="str">
        <v>restaurants</v>
      </c>
      <c r="S2507" s="10">
        <v>42047.05574074074</v>
      </c>
      <c r="T2507" s="10"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14">
        <v>5000</v>
      </c>
      <c r="E2508" s="14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v>1</v>
      </c>
      <c r="P2508" s="6">
        <v>15</v>
      </c>
      <c r="Q2508" t="str">
        <v>food</v>
      </c>
      <c r="R2508" t="str">
        <v>restaurants</v>
      </c>
      <c r="S2508" s="10">
        <v>42258.297094907408</v>
      </c>
      <c r="T2508" s="10"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14">
        <v>42850</v>
      </c>
      <c r="E2509" s="14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v>0</v>
      </c>
      <c r="P2509" s="6">
        <v>0</v>
      </c>
      <c r="Q2509" t="str">
        <v>food</v>
      </c>
      <c r="R2509" t="str">
        <v>restaurants</v>
      </c>
      <c r="S2509" s="10">
        <v>42105.072962962964</v>
      </c>
      <c r="T2509" s="10"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14">
        <v>20000</v>
      </c>
      <c r="E2510" s="14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v>0</v>
      </c>
      <c r="P2510" s="6">
        <v>0</v>
      </c>
      <c r="Q2510" t="str">
        <v>food</v>
      </c>
      <c r="R2510" t="str">
        <v>restaurants</v>
      </c>
      <c r="S2510" s="10">
        <v>41835.951782407406</v>
      </c>
      <c r="T2510" s="10"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14">
        <v>95000</v>
      </c>
      <c r="E2511" s="14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v>1</v>
      </c>
      <c r="P2511" s="6">
        <v>35.71</v>
      </c>
      <c r="Q2511" t="str">
        <v>food</v>
      </c>
      <c r="R2511" t="str">
        <v>restaurants</v>
      </c>
      <c r="S2511" s="10">
        <v>42058.809594907405</v>
      </c>
      <c r="T2511" s="10"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14">
        <v>50000</v>
      </c>
      <c r="E2512" s="14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v>0</v>
      </c>
      <c r="P2512" s="6">
        <v>37.5</v>
      </c>
      <c r="Q2512" t="str">
        <v>food</v>
      </c>
      <c r="R2512" t="str">
        <v>restaurants</v>
      </c>
      <c r="S2512" s="10">
        <v>42078.997361111105</v>
      </c>
      <c r="T2512" s="10"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14">
        <v>100000</v>
      </c>
      <c r="E2513" s="14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v>0</v>
      </c>
      <c r="P2513" s="6">
        <v>0</v>
      </c>
      <c r="Q2513" t="str">
        <v>food</v>
      </c>
      <c r="R2513" t="str">
        <v>restaurants</v>
      </c>
      <c r="S2513" s="10">
        <v>42371.446909722217</v>
      </c>
      <c r="T2513" s="10"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14">
        <v>1150</v>
      </c>
      <c r="E2514" s="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v>0</v>
      </c>
      <c r="P2514" s="6">
        <v>0</v>
      </c>
      <c r="Q2514" t="str">
        <v>food</v>
      </c>
      <c r="R2514" t="str">
        <v>restaurants</v>
      </c>
      <c r="S2514" s="10">
        <v>41971.876863425925</v>
      </c>
      <c r="T2514" s="10"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14">
        <v>180000</v>
      </c>
      <c r="E2515" s="14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v>0</v>
      </c>
      <c r="P2515" s="6">
        <v>0</v>
      </c>
      <c r="Q2515" t="str">
        <v>food</v>
      </c>
      <c r="R2515" t="str">
        <v>restaurants</v>
      </c>
      <c r="S2515" s="10">
        <v>42732.00681712963</v>
      </c>
      <c r="T2515" s="10"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14">
        <v>12000</v>
      </c>
      <c r="E2516" s="14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v>2</v>
      </c>
      <c r="P2516" s="6">
        <v>52.5</v>
      </c>
      <c r="Q2516" t="str">
        <v>food</v>
      </c>
      <c r="R2516" t="str">
        <v>restaurants</v>
      </c>
      <c r="S2516" s="10">
        <v>41854.389780092592</v>
      </c>
      <c r="T2516" s="10"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14">
        <v>5000</v>
      </c>
      <c r="E2517" s="14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v>19</v>
      </c>
      <c r="P2517" s="6">
        <v>77.5</v>
      </c>
      <c r="Q2517" t="str">
        <v>food</v>
      </c>
      <c r="R2517" t="str">
        <v>restaurants</v>
      </c>
      <c r="S2517" s="10">
        <v>42027.839733796296</v>
      </c>
      <c r="T2517" s="10"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14">
        <v>22000</v>
      </c>
      <c r="E2518" s="14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v>0</v>
      </c>
      <c r="P2518" s="6">
        <v>0</v>
      </c>
      <c r="Q2518" t="str">
        <v>food</v>
      </c>
      <c r="R2518" t="str">
        <v>restaurants</v>
      </c>
      <c r="S2518" s="10">
        <v>41942.653379629628</v>
      </c>
      <c r="T2518" s="10"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14">
        <v>18000</v>
      </c>
      <c r="E2519" s="14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v>10</v>
      </c>
      <c r="P2519" s="6">
        <v>53.55</v>
      </c>
      <c r="Q2519" t="str">
        <v>food</v>
      </c>
      <c r="R2519" t="str">
        <v>restaurants</v>
      </c>
      <c r="S2519" s="10">
        <v>42052.802430555559</v>
      </c>
      <c r="T2519" s="10"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14">
        <v>5000</v>
      </c>
      <c r="E2520" s="14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v>0</v>
      </c>
      <c r="P2520" s="6">
        <v>0</v>
      </c>
      <c r="Q2520" t="str">
        <v>food</v>
      </c>
      <c r="R2520" t="str">
        <v>restaurants</v>
      </c>
      <c r="S2520" s="10">
        <v>41926.680879629632</v>
      </c>
      <c r="T2520" s="10"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14">
        <v>150000</v>
      </c>
      <c r="E2521" s="14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v>0</v>
      </c>
      <c r="P2521" s="6">
        <v>16.25</v>
      </c>
      <c r="Q2521" t="str">
        <v>food</v>
      </c>
      <c r="R2521" t="str">
        <v>restaurants</v>
      </c>
      <c r="S2521" s="10">
        <v>41809.155138888891</v>
      </c>
      <c r="T2521" s="10"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14">
        <v>100000</v>
      </c>
      <c r="E2522" s="14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v>0</v>
      </c>
      <c r="P2522" s="6">
        <v>0</v>
      </c>
      <c r="Q2522" t="str">
        <v>food</v>
      </c>
      <c r="R2522" t="str">
        <v>restaurants</v>
      </c>
      <c r="S2522" s="10">
        <v>42612.600520833337</v>
      </c>
      <c r="T2522" s="10"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14">
        <v>12500</v>
      </c>
      <c r="E2523" s="14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v>109</v>
      </c>
      <c r="P2523" s="6">
        <v>103.68</v>
      </c>
      <c r="Q2523" t="str">
        <v>music</v>
      </c>
      <c r="R2523" t="str">
        <v>classical music</v>
      </c>
      <c r="S2523" s="10">
        <v>42269.967835648145</v>
      </c>
      <c r="T2523" s="10"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14">
        <v>5000</v>
      </c>
      <c r="E2524" s="1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v>100</v>
      </c>
      <c r="P2524" s="6">
        <v>185.19</v>
      </c>
      <c r="Q2524" t="str">
        <v>music</v>
      </c>
      <c r="R2524" t="str">
        <v>classical music</v>
      </c>
      <c r="S2524" s="10">
        <v>42460.573611111111</v>
      </c>
      <c r="T2524" s="10"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14">
        <v>900</v>
      </c>
      <c r="E2525" s="14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v>156</v>
      </c>
      <c r="P2525" s="6">
        <v>54.15</v>
      </c>
      <c r="Q2525" t="str">
        <v>music</v>
      </c>
      <c r="R2525" t="str">
        <v>classical music</v>
      </c>
      <c r="S2525" s="10">
        <v>41930.975601851853</v>
      </c>
      <c r="T2525" s="10"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14">
        <v>7500</v>
      </c>
      <c r="E2526" s="14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v>102</v>
      </c>
      <c r="P2526" s="6">
        <v>177.21</v>
      </c>
      <c r="Q2526" t="str">
        <v>music</v>
      </c>
      <c r="R2526" t="str">
        <v>classical music</v>
      </c>
      <c r="S2526" s="10">
        <v>41961.807372685187</v>
      </c>
      <c r="T2526" s="10"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14">
        <v>8000</v>
      </c>
      <c r="E2527" s="14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v>100</v>
      </c>
      <c r="P2527" s="6">
        <v>100.33</v>
      </c>
      <c r="Q2527" t="str">
        <v>music</v>
      </c>
      <c r="R2527" t="str">
        <v>classical music</v>
      </c>
      <c r="S2527" s="10">
        <v>41058.844571759262</v>
      </c>
      <c r="T2527" s="10"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14">
        <v>4000</v>
      </c>
      <c r="E2528" s="14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v>113</v>
      </c>
      <c r="P2528" s="6">
        <v>136.91</v>
      </c>
      <c r="Q2528" t="str">
        <v>music</v>
      </c>
      <c r="R2528" t="str">
        <v>classical music</v>
      </c>
      <c r="S2528" s="10">
        <v>41953.091134259259</v>
      </c>
      <c r="T2528" s="10"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14">
        <v>4000</v>
      </c>
      <c r="E2529" s="14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v>102</v>
      </c>
      <c r="P2529" s="6">
        <v>57.54</v>
      </c>
      <c r="Q2529" t="str">
        <v>music</v>
      </c>
      <c r="R2529" t="str">
        <v>classical music</v>
      </c>
      <c r="S2529" s="10">
        <v>41546.75105324074</v>
      </c>
      <c r="T2529" s="10"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14">
        <v>4000</v>
      </c>
      <c r="E2530" s="14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v>107</v>
      </c>
      <c r="P2530" s="6">
        <v>52.96</v>
      </c>
      <c r="Q2530" t="str">
        <v>music</v>
      </c>
      <c r="R2530" t="str">
        <v>classical music</v>
      </c>
      <c r="S2530" s="10">
        <v>42217.834525462968</v>
      </c>
      <c r="T2530" s="10"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14">
        <v>6000</v>
      </c>
      <c r="E2531" s="14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v>104</v>
      </c>
      <c r="P2531" s="6">
        <v>82.33</v>
      </c>
      <c r="Q2531" t="str">
        <v>music</v>
      </c>
      <c r="R2531" t="str">
        <v>classical music</v>
      </c>
      <c r="S2531" s="10">
        <v>40948.080729166664</v>
      </c>
      <c r="T2531" s="10"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14">
        <v>6500</v>
      </c>
      <c r="E2532" s="14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v>100</v>
      </c>
      <c r="P2532" s="6">
        <v>135.41999999999999</v>
      </c>
      <c r="Q2532" t="str">
        <v>music</v>
      </c>
      <c r="R2532" t="str">
        <v>classical music</v>
      </c>
      <c r="S2532" s="10">
        <v>42081.864641203705</v>
      </c>
      <c r="T2532" s="10"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14">
        <v>4500</v>
      </c>
      <c r="E2533" s="14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v>100</v>
      </c>
      <c r="P2533" s="6">
        <v>74.069999999999993</v>
      </c>
      <c r="Q2533" t="str">
        <v>music</v>
      </c>
      <c r="R2533" t="str">
        <v>classical music</v>
      </c>
      <c r="S2533" s="10">
        <v>42208.680023148147</v>
      </c>
      <c r="T2533" s="10"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14">
        <v>4000</v>
      </c>
      <c r="E2534" s="1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v>126</v>
      </c>
      <c r="P2534" s="6">
        <v>84.08</v>
      </c>
      <c r="Q2534" t="str">
        <v>music</v>
      </c>
      <c r="R2534" t="str">
        <v>classical music</v>
      </c>
      <c r="S2534" s="10">
        <v>41107.849143518521</v>
      </c>
      <c r="T2534" s="10"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14">
        <v>7500</v>
      </c>
      <c r="E2535" s="14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v>111</v>
      </c>
      <c r="P2535" s="6">
        <v>61.03</v>
      </c>
      <c r="Q2535" t="str">
        <v>music</v>
      </c>
      <c r="R2535" t="str">
        <v>classical music</v>
      </c>
      <c r="S2535" s="10">
        <v>41304.751284722224</v>
      </c>
      <c r="T2535" s="10"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14">
        <v>2000</v>
      </c>
      <c r="E2536" s="14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v>105</v>
      </c>
      <c r="P2536" s="6">
        <v>150</v>
      </c>
      <c r="Q2536" t="str">
        <v>music</v>
      </c>
      <c r="R2536" t="str">
        <v>classical music</v>
      </c>
      <c r="S2536" s="10">
        <v>40127.700370370374</v>
      </c>
      <c r="T2536" s="10"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14">
        <v>20000</v>
      </c>
      <c r="E2537" s="14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v>104</v>
      </c>
      <c r="P2537" s="6">
        <v>266.08999999999997</v>
      </c>
      <c r="Q2537" t="str">
        <v>music</v>
      </c>
      <c r="R2537" t="str">
        <v>classical music</v>
      </c>
      <c r="S2537" s="10">
        <v>41943.791030092594</v>
      </c>
      <c r="T2537" s="10"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14">
        <v>25</v>
      </c>
      <c r="E2538" s="14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v>116</v>
      </c>
      <c r="P2538" s="6">
        <v>7.25</v>
      </c>
      <c r="Q2538" t="str">
        <v>music</v>
      </c>
      <c r="R2538" t="str">
        <v>classical music</v>
      </c>
      <c r="S2538" s="10">
        <v>41464.106087962966</v>
      </c>
      <c r="T2538" s="10"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14">
        <v>1000</v>
      </c>
      <c r="E2539" s="14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v>110</v>
      </c>
      <c r="P2539" s="6">
        <v>100</v>
      </c>
      <c r="Q2539" t="str">
        <v>music</v>
      </c>
      <c r="R2539" t="str">
        <v>classical music</v>
      </c>
      <c r="S2539" s="10">
        <v>40696.648784722223</v>
      </c>
      <c r="T2539" s="10"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14">
        <v>18000</v>
      </c>
      <c r="E2540" s="14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v>113</v>
      </c>
      <c r="P2540" s="6">
        <v>109.96</v>
      </c>
      <c r="Q2540" t="str">
        <v>music</v>
      </c>
      <c r="R2540" t="str">
        <v>classical music</v>
      </c>
      <c r="S2540" s="10">
        <v>41298.509965277779</v>
      </c>
      <c r="T2540" s="10"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14">
        <v>10000</v>
      </c>
      <c r="E2541" s="14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v>100</v>
      </c>
      <c r="P2541" s="6">
        <v>169.92</v>
      </c>
      <c r="Q2541" t="str">
        <v>music</v>
      </c>
      <c r="R2541" t="str">
        <v>classical music</v>
      </c>
      <c r="S2541" s="10">
        <v>41977.902222222227</v>
      </c>
      <c r="T2541" s="10"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14">
        <v>2500</v>
      </c>
      <c r="E2542" s="14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v>103</v>
      </c>
      <c r="P2542" s="6">
        <v>95.74</v>
      </c>
      <c r="Q2542" t="str">
        <v>music</v>
      </c>
      <c r="R2542" t="str">
        <v>classical music</v>
      </c>
      <c r="S2542" s="10">
        <v>40785.675011574072</v>
      </c>
      <c r="T2542" s="10"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14">
        <v>3500</v>
      </c>
      <c r="E2543" s="14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v>107</v>
      </c>
      <c r="P2543" s="6">
        <v>59.46</v>
      </c>
      <c r="Q2543" t="str">
        <v>music</v>
      </c>
      <c r="R2543" t="str">
        <v>classical music</v>
      </c>
      <c r="S2543" s="10">
        <v>41483.449282407404</v>
      </c>
      <c r="T2543" s="10"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14">
        <v>700</v>
      </c>
      <c r="E2544" s="1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v>104</v>
      </c>
      <c r="P2544" s="6">
        <v>55.77</v>
      </c>
      <c r="Q2544" t="str">
        <v>music</v>
      </c>
      <c r="R2544" t="str">
        <v>classical music</v>
      </c>
      <c r="S2544" s="10">
        <v>41509.426585648151</v>
      </c>
      <c r="T2544" s="10"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14">
        <v>250</v>
      </c>
      <c r="E2545" s="14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v>156</v>
      </c>
      <c r="P2545" s="6">
        <v>30.08</v>
      </c>
      <c r="Q2545" t="str">
        <v>music</v>
      </c>
      <c r="R2545" t="str">
        <v>classical music</v>
      </c>
      <c r="S2545" s="10">
        <v>40514.107615740737</v>
      </c>
      <c r="T2545" s="10"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14">
        <v>5000</v>
      </c>
      <c r="E2546" s="14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v>101</v>
      </c>
      <c r="P2546" s="6">
        <v>88.44</v>
      </c>
      <c r="Q2546" t="str">
        <v>music</v>
      </c>
      <c r="R2546" t="str">
        <v>classical music</v>
      </c>
      <c r="S2546" s="10">
        <v>41068.520474537036</v>
      </c>
      <c r="T2546" s="10"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14">
        <v>2000</v>
      </c>
      <c r="E2547" s="14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v>195</v>
      </c>
      <c r="P2547" s="6">
        <v>64.03</v>
      </c>
      <c r="Q2547" t="str">
        <v>music</v>
      </c>
      <c r="R2547" t="str">
        <v>classical music</v>
      </c>
      <c r="S2547" s="10">
        <v>42027.13817129629</v>
      </c>
      <c r="T2547" s="10"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14">
        <v>3500</v>
      </c>
      <c r="E2548" s="14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v>112</v>
      </c>
      <c r="P2548" s="6">
        <v>60.15</v>
      </c>
      <c r="Q2548" t="str">
        <v>music</v>
      </c>
      <c r="R2548" t="str">
        <v>classical music</v>
      </c>
      <c r="S2548" s="10">
        <v>41524.858553240738</v>
      </c>
      <c r="T2548" s="10"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14">
        <v>5500</v>
      </c>
      <c r="E2549" s="14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v>120</v>
      </c>
      <c r="P2549" s="6">
        <v>49.19</v>
      </c>
      <c r="Q2549" t="str">
        <v>music</v>
      </c>
      <c r="R2549" t="str">
        <v>classical music</v>
      </c>
      <c r="S2549" s="10">
        <v>40973.773182870369</v>
      </c>
      <c r="T2549" s="10"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14">
        <v>6000</v>
      </c>
      <c r="E2550" s="14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v>102</v>
      </c>
      <c r="P2550" s="6">
        <v>165.16</v>
      </c>
      <c r="Q2550" t="str">
        <v>music</v>
      </c>
      <c r="R2550" t="str">
        <v>classical music</v>
      </c>
      <c r="S2550" s="10">
        <v>42618.625428240746</v>
      </c>
      <c r="T2550" s="10"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14">
        <v>1570</v>
      </c>
      <c r="E2551" s="14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v>103</v>
      </c>
      <c r="P2551" s="6">
        <v>43.62</v>
      </c>
      <c r="Q2551" t="str">
        <v>music</v>
      </c>
      <c r="R2551" t="str">
        <v>classical music</v>
      </c>
      <c r="S2551" s="10">
        <v>41390.757754629631</v>
      </c>
      <c r="T2551" s="10"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 s="14">
        <v>6500</v>
      </c>
      <c r="E2552" s="14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v>101</v>
      </c>
      <c r="P2552" s="6">
        <v>43.7</v>
      </c>
      <c r="Q2552" t="str">
        <v>music</v>
      </c>
      <c r="R2552" t="str">
        <v>classical music</v>
      </c>
      <c r="S2552" s="10">
        <v>42228.634328703702</v>
      </c>
      <c r="T2552" s="10"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14">
        <v>3675</v>
      </c>
      <c r="E2553" s="14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v>103</v>
      </c>
      <c r="P2553" s="6">
        <v>67.42</v>
      </c>
      <c r="Q2553" t="str">
        <v>music</v>
      </c>
      <c r="R2553" t="str">
        <v>classical music</v>
      </c>
      <c r="S2553" s="10">
        <v>40961.252141203702</v>
      </c>
      <c r="T2553" s="10"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14">
        <v>3000</v>
      </c>
      <c r="E2554" s="1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v>107</v>
      </c>
      <c r="P2554" s="6">
        <v>177.5</v>
      </c>
      <c r="Q2554" t="str">
        <v>music</v>
      </c>
      <c r="R2554" t="str">
        <v>classical music</v>
      </c>
      <c r="S2554" s="10">
        <v>42769.809965277775</v>
      </c>
      <c r="T2554" s="10"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14">
        <v>1500</v>
      </c>
      <c r="E2555" s="14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v>156</v>
      </c>
      <c r="P2555" s="6">
        <v>38.880000000000003</v>
      </c>
      <c r="Q2555" t="str">
        <v>music</v>
      </c>
      <c r="R2555" t="str">
        <v>classical music</v>
      </c>
      <c r="S2555" s="10">
        <v>41113.199155092596</v>
      </c>
      <c r="T2555" s="10"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14">
        <v>3000</v>
      </c>
      <c r="E2556" s="14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v>123</v>
      </c>
      <c r="P2556" s="6">
        <v>54.99</v>
      </c>
      <c r="Q2556" t="str">
        <v>music</v>
      </c>
      <c r="R2556" t="str">
        <v>classical music</v>
      </c>
      <c r="S2556" s="10">
        <v>42125.078275462962</v>
      </c>
      <c r="T2556" s="10"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14">
        <v>2000</v>
      </c>
      <c r="E2557" s="14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v>107</v>
      </c>
      <c r="P2557" s="6">
        <v>61.34</v>
      </c>
      <c r="Q2557" t="str">
        <v>music</v>
      </c>
      <c r="R2557" t="str">
        <v>classical music</v>
      </c>
      <c r="S2557" s="10">
        <v>41026.655011574076</v>
      </c>
      <c r="T2557" s="10"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14">
        <v>745</v>
      </c>
      <c r="E2558" s="14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v>106</v>
      </c>
      <c r="P2558" s="6">
        <v>23.12</v>
      </c>
      <c r="Q2558" t="str">
        <v>music</v>
      </c>
      <c r="R2558" t="str">
        <v>classical music</v>
      </c>
      <c r="S2558" s="10">
        <v>41222.991400462961</v>
      </c>
      <c r="T2558" s="10"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14">
        <v>900</v>
      </c>
      <c r="E2559" s="14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v>118</v>
      </c>
      <c r="P2559" s="6">
        <v>29.61</v>
      </c>
      <c r="Q2559" t="str">
        <v>music</v>
      </c>
      <c r="R2559" t="str">
        <v>classical music</v>
      </c>
      <c r="S2559" s="10">
        <v>41744.745208333334</v>
      </c>
      <c r="T2559" s="10"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14">
        <v>1250</v>
      </c>
      <c r="E2560" s="14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v>109</v>
      </c>
      <c r="P2560" s="6">
        <v>75.61</v>
      </c>
      <c r="Q2560" t="str">
        <v>music</v>
      </c>
      <c r="R2560" t="str">
        <v>classical music</v>
      </c>
      <c r="S2560" s="10">
        <v>42093.860023148154</v>
      </c>
      <c r="T2560" s="10"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14">
        <v>800</v>
      </c>
      <c r="E2561" s="14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v>111</v>
      </c>
      <c r="P2561" s="6">
        <v>35.6</v>
      </c>
      <c r="Q2561" t="str">
        <v>music</v>
      </c>
      <c r="R2561" t="str">
        <v>classical music</v>
      </c>
      <c r="S2561" s="10">
        <v>40829.873657407406</v>
      </c>
      <c r="T2561" s="10"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14">
        <v>3000</v>
      </c>
      <c r="E2562" s="14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v>100</v>
      </c>
      <c r="P2562" s="6">
        <v>143</v>
      </c>
      <c r="Q2562" t="str">
        <v>music</v>
      </c>
      <c r="R2562" t="str">
        <v>classical music</v>
      </c>
      <c r="S2562" s="10">
        <v>42039.951087962967</v>
      </c>
      <c r="T2562" s="10"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14">
        <v>100000</v>
      </c>
      <c r="E2563" s="14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v>0</v>
      </c>
      <c r="P2563" s="6">
        <v>0</v>
      </c>
      <c r="Q2563" t="str">
        <v>food</v>
      </c>
      <c r="R2563" t="str">
        <v>food trucks</v>
      </c>
      <c r="S2563" s="10">
        <v>42260.528807870374</v>
      </c>
      <c r="T2563" s="10"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14">
        <v>10000</v>
      </c>
      <c r="E2564" s="1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v>1</v>
      </c>
      <c r="P2564" s="6">
        <v>25</v>
      </c>
      <c r="Q2564" t="str">
        <v>food</v>
      </c>
      <c r="R2564" t="str">
        <v>food trucks</v>
      </c>
      <c r="S2564" s="10">
        <v>42594.524756944447</v>
      </c>
      <c r="T2564" s="10"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14">
        <v>20000</v>
      </c>
      <c r="E2565" s="14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v>0</v>
      </c>
      <c r="P2565" s="6">
        <v>0</v>
      </c>
      <c r="Q2565" t="str">
        <v>food</v>
      </c>
      <c r="R2565" t="str">
        <v>food trucks</v>
      </c>
      <c r="S2565" s="10">
        <v>42155.139479166668</v>
      </c>
      <c r="T2565" s="10"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14">
        <v>40000</v>
      </c>
      <c r="E2566" s="14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v>0</v>
      </c>
      <c r="P2566" s="6">
        <v>0</v>
      </c>
      <c r="Q2566" t="str">
        <v>food</v>
      </c>
      <c r="R2566" t="str">
        <v>food trucks</v>
      </c>
      <c r="S2566" s="10">
        <v>41822.040497685186</v>
      </c>
      <c r="T2566" s="10"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14">
        <v>10000</v>
      </c>
      <c r="E2567" s="14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v>1</v>
      </c>
      <c r="P2567" s="6">
        <v>100</v>
      </c>
      <c r="Q2567" t="str">
        <v>food</v>
      </c>
      <c r="R2567" t="str">
        <v>food trucks</v>
      </c>
      <c r="S2567" s="10">
        <v>42440.650335648148</v>
      </c>
      <c r="T2567" s="10"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14">
        <v>35000</v>
      </c>
      <c r="E2568" s="14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v>0</v>
      </c>
      <c r="P2568" s="6">
        <v>0</v>
      </c>
      <c r="Q2568" t="str">
        <v>food</v>
      </c>
      <c r="R2568" t="str">
        <v>food trucks</v>
      </c>
      <c r="S2568" s="10">
        <v>41842.980879629627</v>
      </c>
      <c r="T2568" s="10"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14">
        <v>45000</v>
      </c>
      <c r="E2569" s="14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v>0</v>
      </c>
      <c r="P2569" s="6">
        <v>60</v>
      </c>
      <c r="Q2569" t="str">
        <v>food</v>
      </c>
      <c r="R2569" t="str">
        <v>food trucks</v>
      </c>
      <c r="S2569" s="10">
        <v>42087.878912037035</v>
      </c>
      <c r="T2569" s="10"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14">
        <v>10000</v>
      </c>
      <c r="E2570" s="14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v>1</v>
      </c>
      <c r="P2570" s="6">
        <v>50</v>
      </c>
      <c r="Q2570" t="str">
        <v>food</v>
      </c>
      <c r="R2570" t="str">
        <v>food trucks</v>
      </c>
      <c r="S2570" s="10">
        <v>42584.666597222225</v>
      </c>
      <c r="T2570" s="10"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14">
        <v>6500</v>
      </c>
      <c r="E2571" s="14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v>2</v>
      </c>
      <c r="P2571" s="6">
        <v>72.5</v>
      </c>
      <c r="Q2571" t="str">
        <v>food</v>
      </c>
      <c r="R2571" t="str">
        <v>food trucks</v>
      </c>
      <c r="S2571" s="10">
        <v>42234.105462962965</v>
      </c>
      <c r="T2571" s="10"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14">
        <v>7000</v>
      </c>
      <c r="E2572" s="14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v>1</v>
      </c>
      <c r="P2572" s="6">
        <v>29.5</v>
      </c>
      <c r="Q2572" t="str">
        <v>food</v>
      </c>
      <c r="R2572" t="str">
        <v>food trucks</v>
      </c>
      <c r="S2572" s="10">
        <v>42744.903182870374</v>
      </c>
      <c r="T2572" s="10"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14">
        <v>100000</v>
      </c>
      <c r="E2573" s="14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v>0</v>
      </c>
      <c r="P2573" s="6">
        <v>62.5</v>
      </c>
      <c r="Q2573" t="str">
        <v>food</v>
      </c>
      <c r="R2573" t="str">
        <v>food trucks</v>
      </c>
      <c r="S2573" s="10">
        <v>42449.341678240744</v>
      </c>
      <c r="T2573" s="10"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14">
        <v>30000</v>
      </c>
      <c r="E2574" s="1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v>0</v>
      </c>
      <c r="P2574" s="6">
        <v>0</v>
      </c>
      <c r="Q2574" t="str">
        <v>food</v>
      </c>
      <c r="R2574" t="str">
        <v>food trucks</v>
      </c>
      <c r="S2574" s="10">
        <v>42077.119409722218</v>
      </c>
      <c r="T2574" s="10"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14">
        <v>8000</v>
      </c>
      <c r="E2575" s="14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v>0</v>
      </c>
      <c r="P2575" s="6">
        <v>0</v>
      </c>
      <c r="Q2575" t="str">
        <v>food</v>
      </c>
      <c r="R2575" t="str">
        <v>food trucks</v>
      </c>
      <c r="S2575" s="10">
        <v>41829.592002314814</v>
      </c>
      <c r="T2575" s="10"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14">
        <v>10000</v>
      </c>
      <c r="E2576" s="14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v>0</v>
      </c>
      <c r="P2576" s="6">
        <v>0</v>
      </c>
      <c r="Q2576" t="str">
        <v>food</v>
      </c>
      <c r="R2576" t="str">
        <v>food trucks</v>
      </c>
      <c r="S2576" s="10">
        <v>42487.825752314813</v>
      </c>
      <c r="T2576" s="10"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14">
        <v>85000</v>
      </c>
      <c r="E2577" s="14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v>0</v>
      </c>
      <c r="P2577" s="6">
        <v>0</v>
      </c>
      <c r="Q2577" t="str">
        <v>food</v>
      </c>
      <c r="R2577" t="str">
        <v>food trucks</v>
      </c>
      <c r="S2577" s="10">
        <v>41986.108726851846</v>
      </c>
      <c r="T2577" s="10"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14">
        <v>10000</v>
      </c>
      <c r="E2578" s="14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v>0</v>
      </c>
      <c r="P2578" s="6">
        <v>0</v>
      </c>
      <c r="Q2578" t="str">
        <v>food</v>
      </c>
      <c r="R2578" t="str">
        <v>food trucks</v>
      </c>
      <c r="S2578" s="10">
        <v>42060.00980324074</v>
      </c>
      <c r="T2578" s="10"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14">
        <v>15000</v>
      </c>
      <c r="E2579" s="14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v>0</v>
      </c>
      <c r="P2579" s="6">
        <v>0</v>
      </c>
      <c r="Q2579" t="str">
        <v>food</v>
      </c>
      <c r="R2579" t="str">
        <v>food trucks</v>
      </c>
      <c r="S2579" s="10">
        <v>41830.820567129631</v>
      </c>
      <c r="T2579" s="10"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14">
        <v>6000</v>
      </c>
      <c r="E2580" s="14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v>0</v>
      </c>
      <c r="P2580" s="6">
        <v>0</v>
      </c>
      <c r="Q2580" t="str">
        <v>food</v>
      </c>
      <c r="R2580" t="str">
        <v>food trucks</v>
      </c>
      <c r="S2580" s="10">
        <v>42238.022905092599</v>
      </c>
      <c r="T2580" s="10"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14">
        <v>200000</v>
      </c>
      <c r="E2581" s="14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v>0</v>
      </c>
      <c r="P2581" s="6">
        <v>23.08</v>
      </c>
      <c r="Q2581" t="str">
        <v>food</v>
      </c>
      <c r="R2581" t="str">
        <v>food trucks</v>
      </c>
      <c r="S2581" s="10">
        <v>41837.829895833333</v>
      </c>
      <c r="T2581" s="10"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14">
        <v>8500</v>
      </c>
      <c r="E2582" s="14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v>1</v>
      </c>
      <c r="P2582" s="6">
        <v>25.5</v>
      </c>
      <c r="Q2582" t="str">
        <v>food</v>
      </c>
      <c r="R2582" t="str">
        <v>food trucks</v>
      </c>
      <c r="S2582" s="10">
        <v>42110.326423611114</v>
      </c>
      <c r="T2582" s="10"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14">
        <v>5000</v>
      </c>
      <c r="E2583" s="14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v>11</v>
      </c>
      <c r="P2583" s="6">
        <v>48.18</v>
      </c>
      <c r="Q2583" t="str">
        <v>food</v>
      </c>
      <c r="R2583" t="str">
        <v>food trucks</v>
      </c>
      <c r="S2583" s="10">
        <v>42294.628449074073</v>
      </c>
      <c r="T2583" s="10"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14">
        <v>90000</v>
      </c>
      <c r="E2584" s="1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v>0</v>
      </c>
      <c r="P2584" s="6">
        <v>1</v>
      </c>
      <c r="Q2584" t="str">
        <v>food</v>
      </c>
      <c r="R2584" t="str">
        <v>food trucks</v>
      </c>
      <c r="S2584" s="10">
        <v>42642.988819444443</v>
      </c>
      <c r="T2584" s="10"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14">
        <v>1000</v>
      </c>
      <c r="E2585" s="14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v>1</v>
      </c>
      <c r="P2585" s="6">
        <v>1</v>
      </c>
      <c r="Q2585" t="str">
        <v>food</v>
      </c>
      <c r="R2585" t="str">
        <v>food trucks</v>
      </c>
      <c r="S2585" s="10">
        <v>42019.76944444445</v>
      </c>
      <c r="T2585" s="10"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14">
        <v>10000</v>
      </c>
      <c r="E2586" s="14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v>0</v>
      </c>
      <c r="P2586" s="6">
        <v>0</v>
      </c>
      <c r="Q2586" t="str">
        <v>food</v>
      </c>
      <c r="R2586" t="str">
        <v>food trucks</v>
      </c>
      <c r="S2586" s="10">
        <v>42140.173252314817</v>
      </c>
      <c r="T2586" s="10"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14">
        <v>30000</v>
      </c>
      <c r="E2587" s="14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v>0</v>
      </c>
      <c r="P2587" s="6">
        <v>50</v>
      </c>
      <c r="Q2587" t="str">
        <v>food</v>
      </c>
      <c r="R2587" t="str">
        <v>food trucks</v>
      </c>
      <c r="S2587" s="10">
        <v>41795.963333333333</v>
      </c>
      <c r="T2587" s="10"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14">
        <v>3000</v>
      </c>
      <c r="E2588" s="14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v>0</v>
      </c>
      <c r="P2588" s="6">
        <v>5</v>
      </c>
      <c r="Q2588" t="str">
        <v>food</v>
      </c>
      <c r="R2588" t="str">
        <v>food trucks</v>
      </c>
      <c r="S2588" s="10">
        <v>42333.330277777779</v>
      </c>
      <c r="T2588" s="10"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14">
        <v>50000</v>
      </c>
      <c r="E2589" s="14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v>2</v>
      </c>
      <c r="P2589" s="6">
        <v>202.83</v>
      </c>
      <c r="Q2589" t="str">
        <v>food</v>
      </c>
      <c r="R2589" t="str">
        <v>food trucks</v>
      </c>
      <c r="S2589" s="10">
        <v>42338.675381944442</v>
      </c>
      <c r="T2589" s="10"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14">
        <v>6000</v>
      </c>
      <c r="E2590" s="14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v>4</v>
      </c>
      <c r="P2590" s="6">
        <v>29.13</v>
      </c>
      <c r="Q2590" t="str">
        <v>food</v>
      </c>
      <c r="R2590" t="str">
        <v>food trucks</v>
      </c>
      <c r="S2590" s="10">
        <v>42042.676226851851</v>
      </c>
      <c r="T2590" s="10"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14">
        <v>50000</v>
      </c>
      <c r="E2591" s="14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v>0</v>
      </c>
      <c r="P2591" s="6">
        <v>5</v>
      </c>
      <c r="Q2591" t="str">
        <v>food</v>
      </c>
      <c r="R2591" t="str">
        <v>food trucks</v>
      </c>
      <c r="S2591" s="10">
        <v>42422.536192129628</v>
      </c>
      <c r="T2591" s="10"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14">
        <v>3000</v>
      </c>
      <c r="E2592" s="14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v>0</v>
      </c>
      <c r="P2592" s="6">
        <v>0</v>
      </c>
      <c r="Q2592" t="str">
        <v>food</v>
      </c>
      <c r="R2592" t="str">
        <v>food trucks</v>
      </c>
      <c r="S2592" s="10">
        <v>42388.589085648149</v>
      </c>
      <c r="T2592" s="10"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14">
        <v>1500</v>
      </c>
      <c r="E2593" s="14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v>2</v>
      </c>
      <c r="P2593" s="6">
        <v>13</v>
      </c>
      <c r="Q2593" t="str">
        <v>food</v>
      </c>
      <c r="R2593" t="str">
        <v>food trucks</v>
      </c>
      <c r="S2593" s="10">
        <v>42382.906527777777</v>
      </c>
      <c r="T2593" s="10"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14">
        <v>30000</v>
      </c>
      <c r="E2594" s="1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v>0</v>
      </c>
      <c r="P2594" s="6">
        <v>50</v>
      </c>
      <c r="Q2594" t="str">
        <v>food</v>
      </c>
      <c r="R2594" t="str">
        <v>food trucks</v>
      </c>
      <c r="S2594" s="10">
        <v>41887.801168981481</v>
      </c>
      <c r="T2594" s="10"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14">
        <v>10000</v>
      </c>
      <c r="E2595" s="14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v>0</v>
      </c>
      <c r="P2595" s="6">
        <v>0</v>
      </c>
      <c r="Q2595" t="str">
        <v>food</v>
      </c>
      <c r="R2595" t="str">
        <v>food trucks</v>
      </c>
      <c r="S2595" s="10">
        <v>42089.84520833334</v>
      </c>
      <c r="T2595" s="10"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14">
        <v>80000</v>
      </c>
      <c r="E2596" s="14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v>0</v>
      </c>
      <c r="P2596" s="6">
        <v>1</v>
      </c>
      <c r="Q2596" t="str">
        <v>food</v>
      </c>
      <c r="R2596" t="str">
        <v>food trucks</v>
      </c>
      <c r="S2596" s="10">
        <v>41828.967916666668</v>
      </c>
      <c r="T2596" s="10"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14">
        <v>15000</v>
      </c>
      <c r="E2597" s="14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v>12</v>
      </c>
      <c r="P2597" s="6">
        <v>96.05</v>
      </c>
      <c r="Q2597" t="str">
        <v>food</v>
      </c>
      <c r="R2597" t="str">
        <v>food trucks</v>
      </c>
      <c r="S2597" s="10">
        <v>42760.244212962964</v>
      </c>
      <c r="T2597" s="10"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14">
        <v>35000</v>
      </c>
      <c r="E2598" s="14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v>24</v>
      </c>
      <c r="P2598" s="6">
        <v>305.77999999999997</v>
      </c>
      <c r="Q2598" t="str">
        <v>food</v>
      </c>
      <c r="R2598" t="str">
        <v>food trucks</v>
      </c>
      <c r="S2598" s="10">
        <v>41828.664456018516</v>
      </c>
      <c r="T2598" s="10"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14">
        <v>1500</v>
      </c>
      <c r="E2599" s="14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v>6</v>
      </c>
      <c r="P2599" s="6">
        <v>12.14</v>
      </c>
      <c r="Q2599" t="str">
        <v>food</v>
      </c>
      <c r="R2599" t="str">
        <v>food trucks</v>
      </c>
      <c r="S2599" s="10">
        <v>42510.341631944444</v>
      </c>
      <c r="T2599" s="10"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14">
        <v>3000</v>
      </c>
      <c r="E2600" s="14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v>39</v>
      </c>
      <c r="P2600" s="6">
        <v>83.57</v>
      </c>
      <c r="Q2600" t="str">
        <v>food</v>
      </c>
      <c r="R2600" t="str">
        <v>food trucks</v>
      </c>
      <c r="S2600" s="10">
        <v>42240.840289351851</v>
      </c>
      <c r="T2600" s="10"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14">
        <v>9041</v>
      </c>
      <c r="E2601" s="14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v>1</v>
      </c>
      <c r="P2601" s="6">
        <v>18</v>
      </c>
      <c r="Q2601" t="str">
        <v>food</v>
      </c>
      <c r="R2601" t="str">
        <v>food trucks</v>
      </c>
      <c r="S2601" s="10">
        <v>41809.754016203704</v>
      </c>
      <c r="T2601" s="10"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14">
        <v>50000</v>
      </c>
      <c r="E2602" s="14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v>7</v>
      </c>
      <c r="P2602" s="6">
        <v>115.53</v>
      </c>
      <c r="Q2602" t="str">
        <v>food</v>
      </c>
      <c r="R2602" t="str">
        <v>food trucks</v>
      </c>
      <c r="S2602" s="10">
        <v>42394.900462962964</v>
      </c>
      <c r="T2602" s="10"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14">
        <v>500</v>
      </c>
      <c r="E2603" s="14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v>661</v>
      </c>
      <c r="P2603" s="6">
        <v>21.9</v>
      </c>
      <c r="Q2603" t="str">
        <v>technology</v>
      </c>
      <c r="R2603" t="str">
        <v>space exploration</v>
      </c>
      <c r="S2603" s="10">
        <v>41150.902187499996</v>
      </c>
      <c r="T2603" s="10"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14">
        <v>12000</v>
      </c>
      <c r="E2604" s="1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v>326</v>
      </c>
      <c r="P2604" s="6">
        <v>80.02</v>
      </c>
      <c r="Q2604" t="str">
        <v>technology</v>
      </c>
      <c r="R2604" t="str">
        <v>space exploration</v>
      </c>
      <c r="S2604" s="10">
        <v>41915.747314814813</v>
      </c>
      <c r="T2604" s="10"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14">
        <v>1750</v>
      </c>
      <c r="E2605" s="14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v>101</v>
      </c>
      <c r="P2605" s="6">
        <v>35.520000000000003</v>
      </c>
      <c r="Q2605" t="str">
        <v>technology</v>
      </c>
      <c r="R2605" t="str">
        <v>space exploration</v>
      </c>
      <c r="S2605" s="10">
        <v>41617.912662037037</v>
      </c>
      <c r="T2605" s="10"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14">
        <v>20000</v>
      </c>
      <c r="E2606" s="14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v>104</v>
      </c>
      <c r="P2606" s="6">
        <v>64.930000000000007</v>
      </c>
      <c r="Q2606" t="str">
        <v>technology</v>
      </c>
      <c r="R2606" t="str">
        <v>space exploration</v>
      </c>
      <c r="S2606" s="10">
        <v>40998.051192129627</v>
      </c>
      <c r="T2606" s="10"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14">
        <v>100000</v>
      </c>
      <c r="E2607" s="14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v>107</v>
      </c>
      <c r="P2607" s="6">
        <v>60.97</v>
      </c>
      <c r="Q2607" t="str">
        <v>technology</v>
      </c>
      <c r="R2607" t="str">
        <v>space exploration</v>
      </c>
      <c r="S2607" s="10">
        <v>42508.541550925926</v>
      </c>
      <c r="T2607" s="10"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14">
        <v>11000</v>
      </c>
      <c r="E2608" s="14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v>110</v>
      </c>
      <c r="P2608" s="6">
        <v>31.44</v>
      </c>
      <c r="Q2608" t="str">
        <v>technology</v>
      </c>
      <c r="R2608" t="str">
        <v>space exploration</v>
      </c>
      <c r="S2608" s="10">
        <v>41726.712754629632</v>
      </c>
      <c r="T2608" s="10"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14">
        <v>8000</v>
      </c>
      <c r="E2609" s="14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v>408</v>
      </c>
      <c r="P2609" s="6">
        <v>81.95</v>
      </c>
      <c r="Q2609" t="str">
        <v>technology</v>
      </c>
      <c r="R2609" t="str">
        <v>space exploration</v>
      </c>
      <c r="S2609" s="10">
        <v>42184.874675925923</v>
      </c>
      <c r="T2609" s="10"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14">
        <v>8000</v>
      </c>
      <c r="E2610" s="14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v>224</v>
      </c>
      <c r="P2610" s="6">
        <v>58.93</v>
      </c>
      <c r="Q2610" t="str">
        <v>technology</v>
      </c>
      <c r="R2610" t="str">
        <v>space exploration</v>
      </c>
      <c r="S2610" s="10">
        <v>42767.801712962959</v>
      </c>
      <c r="T2610" s="10"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14">
        <v>35000</v>
      </c>
      <c r="E2611" s="14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v>304</v>
      </c>
      <c r="P2611" s="6">
        <v>157.29</v>
      </c>
      <c r="Q2611" t="str">
        <v>technology</v>
      </c>
      <c r="R2611" t="str">
        <v>space exploration</v>
      </c>
      <c r="S2611" s="10">
        <v>41075.237858796296</v>
      </c>
      <c r="T2611" s="10"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14">
        <v>22765</v>
      </c>
      <c r="E2612" s="14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v>141</v>
      </c>
      <c r="P2612" s="6">
        <v>55.76</v>
      </c>
      <c r="Q2612" t="str">
        <v>technology</v>
      </c>
      <c r="R2612" t="str">
        <v>space exploration</v>
      </c>
      <c r="S2612" s="10">
        <v>42564.881076388891</v>
      </c>
      <c r="T2612" s="10"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14">
        <v>11000</v>
      </c>
      <c r="E2613" s="14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v>2791</v>
      </c>
      <c r="P2613" s="6">
        <v>83.8</v>
      </c>
      <c r="Q2613" t="str">
        <v>technology</v>
      </c>
      <c r="R2613" t="str">
        <v>space exploration</v>
      </c>
      <c r="S2613" s="10">
        <v>42704.335810185185</v>
      </c>
      <c r="T2613" s="10"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14">
        <v>10000</v>
      </c>
      <c r="E2614" s="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v>172</v>
      </c>
      <c r="P2614" s="6">
        <v>58.42</v>
      </c>
      <c r="Q2614" t="str">
        <v>technology</v>
      </c>
      <c r="R2614" t="str">
        <v>space exploration</v>
      </c>
      <c r="S2614" s="10">
        <v>41982.143171296295</v>
      </c>
      <c r="T2614" s="10"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14">
        <v>7500</v>
      </c>
      <c r="E2615" s="14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v>101</v>
      </c>
      <c r="P2615" s="6">
        <v>270.57</v>
      </c>
      <c r="Q2615" t="str">
        <v>technology</v>
      </c>
      <c r="R2615" t="str">
        <v>space exploration</v>
      </c>
      <c r="S2615" s="10">
        <v>41143.81821759259</v>
      </c>
      <c r="T2615" s="10"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14">
        <v>10500</v>
      </c>
      <c r="E2616" s="14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v>102</v>
      </c>
      <c r="P2616" s="6">
        <v>107.1</v>
      </c>
      <c r="Q2616" t="str">
        <v>technology</v>
      </c>
      <c r="R2616" t="str">
        <v>space exploration</v>
      </c>
      <c r="S2616" s="10">
        <v>41730.708472222221</v>
      </c>
      <c r="T2616" s="10"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14">
        <v>2001</v>
      </c>
      <c r="E2617" s="14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v>170</v>
      </c>
      <c r="P2617" s="6">
        <v>47.18</v>
      </c>
      <c r="Q2617" t="str">
        <v>technology</v>
      </c>
      <c r="R2617" t="str">
        <v>space exploration</v>
      </c>
      <c r="S2617" s="10">
        <v>42453.49726851852</v>
      </c>
      <c r="T2617" s="10"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14">
        <v>25000</v>
      </c>
      <c r="E2618" s="14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v>115</v>
      </c>
      <c r="P2618" s="6">
        <v>120.31</v>
      </c>
      <c r="Q2618" t="str">
        <v>technology</v>
      </c>
      <c r="R2618" t="str">
        <v>space exploration</v>
      </c>
      <c r="S2618" s="10">
        <v>42211.99454861111</v>
      </c>
      <c r="T2618" s="10"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14">
        <v>500</v>
      </c>
      <c r="E2619" s="14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v>878</v>
      </c>
      <c r="P2619" s="6">
        <v>27.6</v>
      </c>
      <c r="Q2619" t="str">
        <v>technology</v>
      </c>
      <c r="R2619" t="str">
        <v>space exploration</v>
      </c>
      <c r="S2619" s="10">
        <v>41902.874432870369</v>
      </c>
      <c r="T2619" s="10"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14">
        <v>15000</v>
      </c>
      <c r="E2620" s="14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v>105</v>
      </c>
      <c r="P2620" s="6">
        <v>205.3</v>
      </c>
      <c r="Q2620" t="str">
        <v>technology</v>
      </c>
      <c r="R2620" t="str">
        <v>space exploration</v>
      </c>
      <c r="S2620" s="10">
        <v>42279.792372685188</v>
      </c>
      <c r="T2620" s="10"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14">
        <v>1000</v>
      </c>
      <c r="E2621" s="14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v>188</v>
      </c>
      <c r="P2621" s="6">
        <v>35.549999999999997</v>
      </c>
      <c r="Q2621" t="str">
        <v>technology</v>
      </c>
      <c r="R2621" t="str">
        <v>space exploration</v>
      </c>
      <c r="S2621" s="10">
        <v>42273.884305555555</v>
      </c>
      <c r="T2621" s="10"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14">
        <v>65000</v>
      </c>
      <c r="E2622" s="14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v>144</v>
      </c>
      <c r="P2622" s="6">
        <v>74.64</v>
      </c>
      <c r="Q2622" t="str">
        <v>technology</v>
      </c>
      <c r="R2622" t="str">
        <v>space exploration</v>
      </c>
      <c r="S2622" s="10">
        <v>42251.16715277778</v>
      </c>
      <c r="T2622" s="10"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14">
        <v>15000</v>
      </c>
      <c r="E2623" s="14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v>146</v>
      </c>
      <c r="P2623" s="6">
        <v>47.06</v>
      </c>
      <c r="Q2623" t="str">
        <v>technology</v>
      </c>
      <c r="R2623" t="str">
        <v>space exploration</v>
      </c>
      <c r="S2623" s="10">
        <v>42115.74754629629</v>
      </c>
      <c r="T2623" s="10"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14">
        <v>1500</v>
      </c>
      <c r="E2624" s="1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v>131</v>
      </c>
      <c r="P2624" s="6">
        <v>26.59</v>
      </c>
      <c r="Q2624" t="str">
        <v>technology</v>
      </c>
      <c r="R2624" t="str">
        <v>space exploration</v>
      </c>
      <c r="S2624" s="10">
        <v>42689.74324074074</v>
      </c>
      <c r="T2624" s="10"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14">
        <v>2000</v>
      </c>
      <c r="E2625" s="14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v>114</v>
      </c>
      <c r="P2625" s="6">
        <v>36.770000000000003</v>
      </c>
      <c r="Q2625" t="str">
        <v>technology</v>
      </c>
      <c r="R2625" t="str">
        <v>space exploration</v>
      </c>
      <c r="S2625" s="10">
        <v>42692.256550925929</v>
      </c>
      <c r="T2625" s="10"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14">
        <v>8000</v>
      </c>
      <c r="E2626" s="14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v>1379</v>
      </c>
      <c r="P2626" s="6">
        <v>31.82</v>
      </c>
      <c r="Q2626" t="str">
        <v>technology</v>
      </c>
      <c r="R2626" t="str">
        <v>space exploration</v>
      </c>
      <c r="S2626" s="10">
        <v>41144.42155092593</v>
      </c>
      <c r="T2626" s="10"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14">
        <v>150</v>
      </c>
      <c r="E2627" s="14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v>956</v>
      </c>
      <c r="P2627" s="6">
        <v>27.58</v>
      </c>
      <c r="Q2627" t="str">
        <v>technology</v>
      </c>
      <c r="R2627" t="str">
        <v>space exploration</v>
      </c>
      <c r="S2627" s="10">
        <v>42658.810277777782</v>
      </c>
      <c r="T2627" s="10"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14">
        <v>2500</v>
      </c>
      <c r="E2628" s="14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v>112</v>
      </c>
      <c r="P2628" s="6">
        <v>56</v>
      </c>
      <c r="Q2628" t="str">
        <v>technology</v>
      </c>
      <c r="R2628" t="str">
        <v>space exploration</v>
      </c>
      <c r="S2628" s="10">
        <v>42128.628113425926</v>
      </c>
      <c r="T2628" s="10"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14">
        <v>150</v>
      </c>
      <c r="E2629" s="14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v>647</v>
      </c>
      <c r="P2629" s="6">
        <v>21.56</v>
      </c>
      <c r="Q2629" t="str">
        <v>technology</v>
      </c>
      <c r="R2629" t="str">
        <v>space exploration</v>
      </c>
      <c r="S2629" s="10">
        <v>42304.829409722224</v>
      </c>
      <c r="T2629" s="10"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14">
        <v>839</v>
      </c>
      <c r="E2630" s="14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v>110</v>
      </c>
      <c r="P2630" s="6">
        <v>44.1</v>
      </c>
      <c r="Q2630" t="str">
        <v>technology</v>
      </c>
      <c r="R2630" t="str">
        <v>space exploration</v>
      </c>
      <c r="S2630" s="10">
        <v>41953.966053240743</v>
      </c>
      <c r="T2630" s="10"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14">
        <v>5000</v>
      </c>
      <c r="E2631" s="14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v>128</v>
      </c>
      <c r="P2631" s="6">
        <v>63.87</v>
      </c>
      <c r="Q2631" t="str">
        <v>technology</v>
      </c>
      <c r="R2631" t="str">
        <v>space exploration</v>
      </c>
      <c r="S2631" s="10">
        <v>42108.538449074069</v>
      </c>
      <c r="T2631" s="10"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14">
        <v>2000</v>
      </c>
      <c r="E2632" s="14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v>158</v>
      </c>
      <c r="P2632" s="6">
        <v>38.99</v>
      </c>
      <c r="Q2632" t="str">
        <v>technology</v>
      </c>
      <c r="R2632" t="str">
        <v>space exploration</v>
      </c>
      <c r="S2632" s="10">
        <v>42524.105462962965</v>
      </c>
      <c r="T2632" s="10"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14">
        <v>20000</v>
      </c>
      <c r="E2633" s="14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v>115</v>
      </c>
      <c r="P2633" s="6">
        <v>80.19</v>
      </c>
      <c r="Q2633" t="str">
        <v>technology</v>
      </c>
      <c r="R2633" t="str">
        <v>space exploration</v>
      </c>
      <c r="S2633" s="10">
        <v>42218.169293981482</v>
      </c>
      <c r="T2633" s="10"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14">
        <v>1070</v>
      </c>
      <c r="E2634" s="1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v>137</v>
      </c>
      <c r="P2634" s="6">
        <v>34.9</v>
      </c>
      <c r="Q2634" t="str">
        <v>technology</v>
      </c>
      <c r="R2634" t="str">
        <v>space exploration</v>
      </c>
      <c r="S2634" s="10">
        <v>42494.061793981484</v>
      </c>
      <c r="T2634" s="10"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14">
        <v>5000</v>
      </c>
      <c r="E2635" s="14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v>355</v>
      </c>
      <c r="P2635" s="6">
        <v>89.1</v>
      </c>
      <c r="Q2635" t="str">
        <v>technology</v>
      </c>
      <c r="R2635" t="str">
        <v>space exploration</v>
      </c>
      <c r="S2635" s="10">
        <v>41667.823287037041</v>
      </c>
      <c r="T2635" s="10"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14">
        <v>930</v>
      </c>
      <c r="E2636" s="14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v>106</v>
      </c>
      <c r="P2636" s="6">
        <v>39.44</v>
      </c>
      <c r="Q2636" t="str">
        <v>technology</v>
      </c>
      <c r="R2636" t="str">
        <v>space exploration</v>
      </c>
      <c r="S2636" s="10">
        <v>42612.656493055561</v>
      </c>
      <c r="T2636" s="10"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14">
        <v>11500</v>
      </c>
      <c r="E2637" s="14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v>100</v>
      </c>
      <c r="P2637" s="6">
        <v>136.9</v>
      </c>
      <c r="Q2637" t="str">
        <v>technology</v>
      </c>
      <c r="R2637" t="str">
        <v>space exploration</v>
      </c>
      <c r="S2637" s="10">
        <v>42037.950937500005</v>
      </c>
      <c r="T2637" s="10"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14">
        <v>1000</v>
      </c>
      <c r="E2638" s="14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v>187</v>
      </c>
      <c r="P2638" s="6">
        <v>37.46</v>
      </c>
      <c r="Q2638" t="str">
        <v>technology</v>
      </c>
      <c r="R2638" t="str">
        <v>space exploration</v>
      </c>
      <c r="S2638" s="10">
        <v>42636.614745370374</v>
      </c>
      <c r="T2638" s="10"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14">
        <v>500</v>
      </c>
      <c r="E2639" s="14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v>166</v>
      </c>
      <c r="P2639" s="6">
        <v>31.96</v>
      </c>
      <c r="Q2639" t="str">
        <v>technology</v>
      </c>
      <c r="R2639" t="str">
        <v>space exploration</v>
      </c>
      <c r="S2639" s="10">
        <v>42639.549479166672</v>
      </c>
      <c r="T2639" s="10"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14">
        <v>347</v>
      </c>
      <c r="E2640" s="14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v>102</v>
      </c>
      <c r="P2640" s="6">
        <v>25.21</v>
      </c>
      <c r="Q2640" t="str">
        <v>technology</v>
      </c>
      <c r="R2640" t="str">
        <v>space exploration</v>
      </c>
      <c r="S2640" s="10">
        <v>41989.913136574076</v>
      </c>
      <c r="T2640" s="10"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14">
        <v>300</v>
      </c>
      <c r="E2641" s="14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v>164</v>
      </c>
      <c r="P2641" s="6">
        <v>10.039999999999999</v>
      </c>
      <c r="Q2641" t="str">
        <v>technology</v>
      </c>
      <c r="R2641" t="str">
        <v>space exploration</v>
      </c>
      <c r="S2641" s="10">
        <v>42024.86513888889</v>
      </c>
      <c r="T2641" s="10"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14">
        <v>3000</v>
      </c>
      <c r="E2642" s="14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v>106</v>
      </c>
      <c r="P2642" s="6">
        <v>45.94</v>
      </c>
      <c r="Q2642" t="str">
        <v>technology</v>
      </c>
      <c r="R2642" t="str">
        <v>space exploration</v>
      </c>
      <c r="S2642" s="10">
        <v>42103.160578703704</v>
      </c>
      <c r="T2642" s="10"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14">
        <v>1500</v>
      </c>
      <c r="E2643" s="14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v>1</v>
      </c>
      <c r="P2643" s="6">
        <v>15</v>
      </c>
      <c r="Q2643" t="str">
        <v>technology</v>
      </c>
      <c r="R2643" t="str">
        <v>space exploration</v>
      </c>
      <c r="S2643" s="10">
        <v>41880.827118055553</v>
      </c>
      <c r="T2643" s="10"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14">
        <v>500000</v>
      </c>
      <c r="E2644" s="1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v>0</v>
      </c>
      <c r="P2644" s="6">
        <v>0</v>
      </c>
      <c r="Q2644" t="str">
        <v>technology</v>
      </c>
      <c r="R2644" t="str">
        <v>space exploration</v>
      </c>
      <c r="S2644" s="10">
        <v>42536.246620370366</v>
      </c>
      <c r="T2644" s="10"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14">
        <v>1000000</v>
      </c>
      <c r="E2645" s="14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v>34</v>
      </c>
      <c r="P2645" s="6">
        <v>223.58</v>
      </c>
      <c r="Q2645" t="str">
        <v>technology</v>
      </c>
      <c r="R2645" t="str">
        <v>space exploration</v>
      </c>
      <c r="S2645" s="10">
        <v>42689.582349537035</v>
      </c>
      <c r="T2645" s="10"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14">
        <v>100000</v>
      </c>
      <c r="E2646" s="14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v>2</v>
      </c>
      <c r="P2646" s="6">
        <v>39.479999999999997</v>
      </c>
      <c r="Q2646" t="str">
        <v>technology</v>
      </c>
      <c r="R2646" t="str">
        <v>space exploration</v>
      </c>
      <c r="S2646" s="10">
        <v>42774.792071759264</v>
      </c>
      <c r="T2646" s="10"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14">
        <v>20000</v>
      </c>
      <c r="E2647" s="14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v>11</v>
      </c>
      <c r="P2647" s="6">
        <v>91.3</v>
      </c>
      <c r="Q2647" t="str">
        <v>technology</v>
      </c>
      <c r="R2647" t="str">
        <v>space exploration</v>
      </c>
      <c r="S2647" s="10">
        <v>41921.842627314814</v>
      </c>
      <c r="T2647" s="10"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14">
        <v>500000</v>
      </c>
      <c r="E2648" s="14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v>8</v>
      </c>
      <c r="P2648" s="6">
        <v>78.67</v>
      </c>
      <c r="Q2648" t="str">
        <v>technology</v>
      </c>
      <c r="R2648" t="str">
        <v>space exploration</v>
      </c>
      <c r="S2648" s="10">
        <v>42226.313298611116</v>
      </c>
      <c r="T2648" s="10"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14">
        <v>2500</v>
      </c>
      <c r="E2649" s="14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v>1</v>
      </c>
      <c r="P2649" s="6">
        <v>12</v>
      </c>
      <c r="Q2649" t="str">
        <v>technology</v>
      </c>
      <c r="R2649" t="str">
        <v>space exploration</v>
      </c>
      <c r="S2649" s="10">
        <v>42200.261793981481</v>
      </c>
      <c r="T2649" s="10"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14">
        <v>12000</v>
      </c>
      <c r="E2650" s="14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v>1</v>
      </c>
      <c r="P2650" s="6">
        <v>17.670000000000002</v>
      </c>
      <c r="Q2650" t="str">
        <v>technology</v>
      </c>
      <c r="R2650" t="str">
        <v>space exploration</v>
      </c>
      <c r="S2650" s="10">
        <v>42408.714814814812</v>
      </c>
      <c r="T2650" s="10"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14">
        <v>125000</v>
      </c>
      <c r="E2651" s="14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v>0</v>
      </c>
      <c r="P2651" s="6">
        <v>41.33</v>
      </c>
      <c r="Q2651" t="str">
        <v>technology</v>
      </c>
      <c r="R2651" t="str">
        <v>space exploration</v>
      </c>
      <c r="S2651" s="10">
        <v>42341.99700231482</v>
      </c>
      <c r="T2651" s="10"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 s="14">
        <v>60000</v>
      </c>
      <c r="E2652" s="14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v>1</v>
      </c>
      <c r="P2652" s="6">
        <v>71.599999999999994</v>
      </c>
      <c r="Q2652" t="str">
        <v>technology</v>
      </c>
      <c r="R2652" t="str">
        <v>space exploration</v>
      </c>
      <c r="S2652" s="10">
        <v>42695.624340277776</v>
      </c>
      <c r="T2652" s="10"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14">
        <v>280000</v>
      </c>
      <c r="E2653" s="14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v>2</v>
      </c>
      <c r="P2653" s="6">
        <v>307.82</v>
      </c>
      <c r="Q2653" t="str">
        <v>technology</v>
      </c>
      <c r="R2653" t="str">
        <v>space exploration</v>
      </c>
      <c r="S2653" s="10">
        <v>42327.805659722217</v>
      </c>
      <c r="T2653" s="10"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14">
        <v>100000</v>
      </c>
      <c r="E2654" s="1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v>1</v>
      </c>
      <c r="P2654" s="6">
        <v>80.45</v>
      </c>
      <c r="Q2654" t="str">
        <v>technology</v>
      </c>
      <c r="R2654" t="str">
        <v>space exploration</v>
      </c>
      <c r="S2654" s="10">
        <v>41953.158854166672</v>
      </c>
      <c r="T2654" s="10"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14">
        <v>51000</v>
      </c>
      <c r="E2655" s="14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v>12</v>
      </c>
      <c r="P2655" s="6">
        <v>83.94</v>
      </c>
      <c r="Q2655" t="str">
        <v>technology</v>
      </c>
      <c r="R2655" t="str">
        <v>space exploration</v>
      </c>
      <c r="S2655" s="10">
        <v>41771.651932870373</v>
      </c>
      <c r="T2655" s="10"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14">
        <v>100000</v>
      </c>
      <c r="E2656" s="14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v>0</v>
      </c>
      <c r="P2656" s="6">
        <v>8.5</v>
      </c>
      <c r="Q2656" t="str">
        <v>technology</v>
      </c>
      <c r="R2656" t="str">
        <v>space exploration</v>
      </c>
      <c r="S2656" s="10">
        <v>42055.600995370376</v>
      </c>
      <c r="T2656" s="10"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14">
        <v>15000</v>
      </c>
      <c r="E2657" s="14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v>21</v>
      </c>
      <c r="P2657" s="6">
        <v>73.37</v>
      </c>
      <c r="Q2657" t="str">
        <v>technology</v>
      </c>
      <c r="R2657" t="str">
        <v>space exploration</v>
      </c>
      <c r="S2657" s="10">
        <v>42381.866284722222</v>
      </c>
      <c r="T2657" s="10"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14">
        <v>150000</v>
      </c>
      <c r="E2658" s="14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v>11</v>
      </c>
      <c r="P2658" s="6">
        <v>112.86</v>
      </c>
      <c r="Q2658" t="str">
        <v>technology</v>
      </c>
      <c r="R2658" t="str">
        <v>space exploration</v>
      </c>
      <c r="S2658" s="10">
        <v>42767.688518518517</v>
      </c>
      <c r="T2658" s="10"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14">
        <v>30000</v>
      </c>
      <c r="E2659" s="14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v>19</v>
      </c>
      <c r="P2659" s="6">
        <v>95.28</v>
      </c>
      <c r="Q2659" t="str">
        <v>technology</v>
      </c>
      <c r="R2659" t="str">
        <v>space exploration</v>
      </c>
      <c r="S2659" s="10">
        <v>42551.928854166668</v>
      </c>
      <c r="T2659" s="10"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14">
        <v>98000</v>
      </c>
      <c r="E2660" s="14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v>0</v>
      </c>
      <c r="P2660" s="6">
        <v>22.75</v>
      </c>
      <c r="Q2660" t="str">
        <v>technology</v>
      </c>
      <c r="R2660" t="str">
        <v>space exploration</v>
      </c>
      <c r="S2660" s="10">
        <v>42551.884189814817</v>
      </c>
      <c r="T2660" s="10"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14">
        <v>49000</v>
      </c>
      <c r="E2661" s="14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v>3</v>
      </c>
      <c r="P2661" s="6">
        <v>133.30000000000001</v>
      </c>
      <c r="Q2661" t="str">
        <v>technology</v>
      </c>
      <c r="R2661" t="str">
        <v>space exploration</v>
      </c>
      <c r="S2661" s="10">
        <v>42082.069560185191</v>
      </c>
      <c r="T2661" s="10"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14">
        <v>20000</v>
      </c>
      <c r="E2662" s="14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v>0</v>
      </c>
      <c r="P2662" s="6">
        <v>3.8</v>
      </c>
      <c r="Q2662" t="str">
        <v>technology</v>
      </c>
      <c r="R2662" t="str">
        <v>space exploration</v>
      </c>
      <c r="S2662" s="10">
        <v>42272.713171296295</v>
      </c>
      <c r="T2662" s="10"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14">
        <v>5000</v>
      </c>
      <c r="E2663" s="14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v>103</v>
      </c>
      <c r="P2663" s="6">
        <v>85.75</v>
      </c>
      <c r="Q2663" t="str">
        <v>technology</v>
      </c>
      <c r="R2663" t="str">
        <v>makerspaces</v>
      </c>
      <c r="S2663" s="10">
        <v>41542.958449074074</v>
      </c>
      <c r="T2663" s="10"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14">
        <v>20000</v>
      </c>
      <c r="E2664" s="1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v>107</v>
      </c>
      <c r="P2664" s="6">
        <v>267</v>
      </c>
      <c r="Q2664" t="str">
        <v>technology</v>
      </c>
      <c r="R2664" t="str">
        <v>makerspaces</v>
      </c>
      <c r="S2664" s="10">
        <v>42207.746678240743</v>
      </c>
      <c r="T2664" s="10"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14">
        <v>20000</v>
      </c>
      <c r="E2665" s="14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v>105</v>
      </c>
      <c r="P2665" s="6">
        <v>373.56</v>
      </c>
      <c r="Q2665" t="str">
        <v>technology</v>
      </c>
      <c r="R2665" t="str">
        <v>makerspaces</v>
      </c>
      <c r="S2665" s="10">
        <v>42222.622766203705</v>
      </c>
      <c r="T2665" s="10"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14">
        <v>17500</v>
      </c>
      <c r="E2666" s="14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v>103</v>
      </c>
      <c r="P2666" s="6">
        <v>174.04</v>
      </c>
      <c r="Q2666" t="str">
        <v>technology</v>
      </c>
      <c r="R2666" t="str">
        <v>makerspaces</v>
      </c>
      <c r="S2666" s="10">
        <v>42313.02542824074</v>
      </c>
      <c r="T2666" s="10"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14">
        <v>3500</v>
      </c>
      <c r="E2667" s="14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v>123</v>
      </c>
      <c r="P2667" s="6">
        <v>93.7</v>
      </c>
      <c r="Q2667" t="str">
        <v>technology</v>
      </c>
      <c r="R2667" t="str">
        <v>makerspaces</v>
      </c>
      <c r="S2667" s="10">
        <v>42083.895532407405</v>
      </c>
      <c r="T2667" s="10"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14">
        <v>10000</v>
      </c>
      <c r="E2668" s="14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v>159</v>
      </c>
      <c r="P2668" s="6">
        <v>77.33</v>
      </c>
      <c r="Q2668" t="str">
        <v>technology</v>
      </c>
      <c r="R2668" t="str">
        <v>makerspaces</v>
      </c>
      <c r="S2668" s="10">
        <v>42235.764340277776</v>
      </c>
      <c r="T2668" s="10"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14">
        <v>1500</v>
      </c>
      <c r="E2669" s="14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v>111</v>
      </c>
      <c r="P2669" s="6">
        <v>92.22</v>
      </c>
      <c r="Q2669" t="str">
        <v>technology</v>
      </c>
      <c r="R2669" t="str">
        <v>makerspaces</v>
      </c>
      <c r="S2669" s="10">
        <v>42380.926111111112</v>
      </c>
      <c r="T2669" s="10"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14">
        <v>1000</v>
      </c>
      <c r="E2670" s="14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v>171</v>
      </c>
      <c r="P2670" s="6">
        <v>60.96</v>
      </c>
      <c r="Q2670" t="str">
        <v>technology</v>
      </c>
      <c r="R2670" t="str">
        <v>makerspaces</v>
      </c>
      <c r="S2670" s="10">
        <v>42275.588715277772</v>
      </c>
      <c r="T2670" s="10"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14">
        <v>800</v>
      </c>
      <c r="E2671" s="14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v>125</v>
      </c>
      <c r="P2671" s="6">
        <v>91</v>
      </c>
      <c r="Q2671" t="str">
        <v>technology</v>
      </c>
      <c r="R2671" t="str">
        <v>makerspaces</v>
      </c>
      <c r="S2671" s="10">
        <v>42319.035833333335</v>
      </c>
      <c r="T2671" s="10"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14">
        <v>38888</v>
      </c>
      <c r="E2672" s="14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v>6</v>
      </c>
      <c r="P2672" s="6">
        <v>41.58</v>
      </c>
      <c r="Q2672" t="str">
        <v>technology</v>
      </c>
      <c r="R2672" t="str">
        <v>makerspaces</v>
      </c>
      <c r="S2672" s="10">
        <v>41821.020601851851</v>
      </c>
      <c r="T2672" s="10"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14">
        <v>25000</v>
      </c>
      <c r="E2673" s="14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v>11</v>
      </c>
      <c r="P2673" s="6">
        <v>33.76</v>
      </c>
      <c r="Q2673" t="str">
        <v>technology</v>
      </c>
      <c r="R2673" t="str">
        <v>makerspaces</v>
      </c>
      <c r="S2673" s="10">
        <v>41962.749027777783</v>
      </c>
      <c r="T2673" s="10"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14">
        <v>10000</v>
      </c>
      <c r="E2674" s="1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v>33</v>
      </c>
      <c r="P2674" s="6">
        <v>70.62</v>
      </c>
      <c r="Q2674" t="str">
        <v>technology</v>
      </c>
      <c r="R2674" t="str">
        <v>makerspaces</v>
      </c>
      <c r="S2674" s="10">
        <v>42344.884143518517</v>
      </c>
      <c r="T2674" s="10"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14">
        <v>40000</v>
      </c>
      <c r="E2675" s="14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v>28</v>
      </c>
      <c r="P2675" s="6">
        <v>167.15</v>
      </c>
      <c r="Q2675" t="str">
        <v>technology</v>
      </c>
      <c r="R2675" t="str">
        <v>makerspaces</v>
      </c>
      <c r="S2675" s="10">
        <v>41912.541655092595</v>
      </c>
      <c r="T2675" s="10"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14">
        <v>35000</v>
      </c>
      <c r="E2676" s="14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v>63</v>
      </c>
      <c r="P2676" s="6">
        <v>128.62</v>
      </c>
      <c r="Q2676" t="str">
        <v>technology</v>
      </c>
      <c r="R2676" t="str">
        <v>makerspaces</v>
      </c>
      <c r="S2676" s="10">
        <v>42529.632754629631</v>
      </c>
      <c r="T2676" s="10"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14">
        <v>25000</v>
      </c>
      <c r="E2677" s="14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v>8</v>
      </c>
      <c r="P2677" s="6">
        <v>65.41</v>
      </c>
      <c r="Q2677" t="str">
        <v>technology</v>
      </c>
      <c r="R2677" t="str">
        <v>makerspaces</v>
      </c>
      <c r="S2677" s="10">
        <v>41923.857511574075</v>
      </c>
      <c r="T2677" s="10"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14">
        <v>2100</v>
      </c>
      <c r="E2678" s="14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v>50</v>
      </c>
      <c r="P2678" s="6">
        <v>117.56</v>
      </c>
      <c r="Q2678" t="str">
        <v>technology</v>
      </c>
      <c r="R2678" t="str">
        <v>makerspaces</v>
      </c>
      <c r="S2678" s="10">
        <v>42482.624699074076</v>
      </c>
      <c r="T2678" s="10"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14">
        <v>19500</v>
      </c>
      <c r="E2679" s="14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v>18</v>
      </c>
      <c r="P2679" s="6">
        <v>126.48</v>
      </c>
      <c r="Q2679" t="str">
        <v>technology</v>
      </c>
      <c r="R2679" t="str">
        <v>makerspaces</v>
      </c>
      <c r="S2679" s="10">
        <v>41793.029432870368</v>
      </c>
      <c r="T2679" s="10"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14">
        <v>8000000</v>
      </c>
      <c r="E2680" s="14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v>0</v>
      </c>
      <c r="P2680" s="6">
        <v>550</v>
      </c>
      <c r="Q2680" t="str">
        <v>technology</v>
      </c>
      <c r="R2680" t="str">
        <v>makerspaces</v>
      </c>
      <c r="S2680" s="10">
        <v>42241.798206018517</v>
      </c>
      <c r="T2680" s="10"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14">
        <v>40000</v>
      </c>
      <c r="E2681" s="14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v>0</v>
      </c>
      <c r="P2681" s="6">
        <v>44</v>
      </c>
      <c r="Q2681" t="str">
        <v>technology</v>
      </c>
      <c r="R2681" t="str">
        <v>makerspaces</v>
      </c>
      <c r="S2681" s="10">
        <v>42033.001087962963</v>
      </c>
      <c r="T2681" s="10"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14">
        <v>32000</v>
      </c>
      <c r="E2682" s="14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v>1</v>
      </c>
      <c r="P2682" s="6">
        <v>69</v>
      </c>
      <c r="Q2682" t="str">
        <v>technology</v>
      </c>
      <c r="R2682" t="str">
        <v>makerspaces</v>
      </c>
      <c r="S2682" s="10">
        <v>42436.211701388893</v>
      </c>
      <c r="T2682" s="10"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14">
        <v>8000</v>
      </c>
      <c r="E2683" s="14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v>1</v>
      </c>
      <c r="P2683" s="6">
        <v>27.5</v>
      </c>
      <c r="Q2683" t="str">
        <v>food</v>
      </c>
      <c r="R2683" t="str">
        <v>food trucks</v>
      </c>
      <c r="S2683" s="10">
        <v>41805.895254629628</v>
      </c>
      <c r="T2683" s="10"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14">
        <v>6000</v>
      </c>
      <c r="E2684" s="1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v>28</v>
      </c>
      <c r="P2684" s="6">
        <v>84.9</v>
      </c>
      <c r="Q2684" t="str">
        <v>food</v>
      </c>
      <c r="R2684" t="str">
        <v>food trucks</v>
      </c>
      <c r="S2684" s="10">
        <v>41932.871990740743</v>
      </c>
      <c r="T2684" s="10"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14">
        <v>15000</v>
      </c>
      <c r="E2685" s="14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v>0</v>
      </c>
      <c r="P2685" s="6">
        <v>12</v>
      </c>
      <c r="Q2685" t="str">
        <v>food</v>
      </c>
      <c r="R2685" t="str">
        <v>food trucks</v>
      </c>
      <c r="S2685" s="10">
        <v>42034.75509259259</v>
      </c>
      <c r="T2685" s="10"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14">
        <v>70000</v>
      </c>
      <c r="E2686" s="14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v>1</v>
      </c>
      <c r="P2686" s="6">
        <v>200</v>
      </c>
      <c r="Q2686" t="str">
        <v>food</v>
      </c>
      <c r="R2686" t="str">
        <v>food trucks</v>
      </c>
      <c r="S2686" s="10">
        <v>41820.914641203701</v>
      </c>
      <c r="T2686" s="10"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14">
        <v>50000</v>
      </c>
      <c r="E2687" s="14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v>0</v>
      </c>
      <c r="P2687" s="6">
        <v>10</v>
      </c>
      <c r="Q2687" t="str">
        <v>food</v>
      </c>
      <c r="R2687" t="str">
        <v>food trucks</v>
      </c>
      <c r="S2687" s="10">
        <v>42061.69594907407</v>
      </c>
      <c r="T2687" s="10"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14">
        <v>30000</v>
      </c>
      <c r="E2688" s="14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v>0</v>
      </c>
      <c r="P2688" s="6">
        <v>0</v>
      </c>
      <c r="Q2688" t="str">
        <v>food</v>
      </c>
      <c r="R2688" t="str">
        <v>food trucks</v>
      </c>
      <c r="S2688" s="10">
        <v>41892.974803240737</v>
      </c>
      <c r="T2688" s="10"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14">
        <v>15000</v>
      </c>
      <c r="E2689" s="14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v>0</v>
      </c>
      <c r="P2689" s="6">
        <v>0</v>
      </c>
      <c r="Q2689" t="str">
        <v>food</v>
      </c>
      <c r="R2689" t="str">
        <v>food trucks</v>
      </c>
      <c r="S2689" s="10">
        <v>42154.64025462963</v>
      </c>
      <c r="T2689" s="10"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14">
        <v>50000</v>
      </c>
      <c r="E2690" s="14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v>0</v>
      </c>
      <c r="P2690" s="6">
        <v>5.29</v>
      </c>
      <c r="Q2690" t="str">
        <v>food</v>
      </c>
      <c r="R2690" t="str">
        <v>food trucks</v>
      </c>
      <c r="S2690" s="10">
        <v>42028.118865740747</v>
      </c>
      <c r="T2690" s="10"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14">
        <v>35000</v>
      </c>
      <c r="E2691" s="14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v>0</v>
      </c>
      <c r="P2691" s="6">
        <v>1</v>
      </c>
      <c r="Q2691" t="str">
        <v>food</v>
      </c>
      <c r="R2691" t="str">
        <v>food trucks</v>
      </c>
      <c r="S2691" s="10">
        <v>42551.961689814809</v>
      </c>
      <c r="T2691" s="10"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14">
        <v>80000</v>
      </c>
      <c r="E2692" s="14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v>11</v>
      </c>
      <c r="P2692" s="6">
        <v>72.760000000000005</v>
      </c>
      <c r="Q2692" t="str">
        <v>food</v>
      </c>
      <c r="R2692" t="str">
        <v>food trucks</v>
      </c>
      <c r="S2692" s="10">
        <v>42113.105046296296</v>
      </c>
      <c r="T2692" s="10"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14">
        <v>65000</v>
      </c>
      <c r="E2693" s="14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v>0</v>
      </c>
      <c r="P2693" s="6">
        <v>17.5</v>
      </c>
      <c r="Q2693" t="str">
        <v>food</v>
      </c>
      <c r="R2693" t="str">
        <v>food trucks</v>
      </c>
      <c r="S2693" s="10">
        <v>42089.724039351851</v>
      </c>
      <c r="T2693" s="10"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14">
        <v>3500</v>
      </c>
      <c r="E2694" s="1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v>1</v>
      </c>
      <c r="P2694" s="6">
        <v>25</v>
      </c>
      <c r="Q2694" t="str">
        <v>food</v>
      </c>
      <c r="R2694" t="str">
        <v>food trucks</v>
      </c>
      <c r="S2694" s="10">
        <v>42058.334027777775</v>
      </c>
      <c r="T2694" s="10"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14">
        <v>5000</v>
      </c>
      <c r="E2695" s="14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v>1</v>
      </c>
      <c r="P2695" s="6">
        <v>13.33</v>
      </c>
      <c r="Q2695" t="str">
        <v>food</v>
      </c>
      <c r="R2695" t="str">
        <v>food trucks</v>
      </c>
      <c r="S2695" s="10">
        <v>41834.138495370367</v>
      </c>
      <c r="T2695" s="10"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14">
        <v>30000</v>
      </c>
      <c r="E2696" s="14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v>0</v>
      </c>
      <c r="P2696" s="6">
        <v>1</v>
      </c>
      <c r="Q2696" t="str">
        <v>food</v>
      </c>
      <c r="R2696" t="str">
        <v>food trucks</v>
      </c>
      <c r="S2696" s="10">
        <v>41878.140497685185</v>
      </c>
      <c r="T2696" s="10"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14">
        <v>15000</v>
      </c>
      <c r="E2697" s="14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v>0</v>
      </c>
      <c r="P2697" s="6">
        <v>23.67</v>
      </c>
      <c r="Q2697" t="str">
        <v>food</v>
      </c>
      <c r="R2697" t="str">
        <v>food trucks</v>
      </c>
      <c r="S2697" s="10">
        <v>42048.181921296295</v>
      </c>
      <c r="T2697" s="10"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14">
        <v>60000</v>
      </c>
      <c r="E2698" s="14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v>6</v>
      </c>
      <c r="P2698" s="6">
        <v>89.21</v>
      </c>
      <c r="Q2698" t="str">
        <v>food</v>
      </c>
      <c r="R2698" t="str">
        <v>food trucks</v>
      </c>
      <c r="S2698" s="10">
        <v>41964.844444444447</v>
      </c>
      <c r="T2698" s="10"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14">
        <v>23000</v>
      </c>
      <c r="E2699" s="14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v>26</v>
      </c>
      <c r="P2699" s="6">
        <v>116.56</v>
      </c>
      <c r="Q2699" t="str">
        <v>food</v>
      </c>
      <c r="R2699" t="str">
        <v>food trucks</v>
      </c>
      <c r="S2699" s="10">
        <v>42187.940081018518</v>
      </c>
      <c r="T2699" s="10"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14">
        <v>8000</v>
      </c>
      <c r="E2700" s="14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v>0</v>
      </c>
      <c r="P2700" s="6">
        <v>13.01</v>
      </c>
      <c r="Q2700" t="str">
        <v>food</v>
      </c>
      <c r="R2700" t="str">
        <v>food trucks</v>
      </c>
      <c r="S2700" s="10">
        <v>41787.898240740738</v>
      </c>
      <c r="T2700" s="10"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14">
        <v>2</v>
      </c>
      <c r="E2701" s="14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v>0</v>
      </c>
      <c r="P2701" s="6">
        <v>0</v>
      </c>
      <c r="Q2701" t="str">
        <v>food</v>
      </c>
      <c r="R2701" t="str">
        <v>food trucks</v>
      </c>
      <c r="S2701" s="10">
        <v>41829.896562499998</v>
      </c>
      <c r="T2701" s="10"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14">
        <v>9999</v>
      </c>
      <c r="E2702" s="14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v>1</v>
      </c>
      <c r="P2702" s="6">
        <v>17.5</v>
      </c>
      <c r="Q2702" t="str">
        <v>food</v>
      </c>
      <c r="R2702" t="str">
        <v>food trucks</v>
      </c>
      <c r="S2702" s="10">
        <v>41870.87467592593</v>
      </c>
      <c r="T2702" s="10"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14">
        <v>3400</v>
      </c>
      <c r="E2703" s="14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v>46</v>
      </c>
      <c r="P2703" s="6">
        <v>34.130000000000003</v>
      </c>
      <c r="Q2703" t="str">
        <v>theater</v>
      </c>
      <c r="R2703" t="str">
        <v>spaces</v>
      </c>
      <c r="S2703" s="10">
        <v>42801.774699074071</v>
      </c>
      <c r="T2703" s="10"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14">
        <v>10000</v>
      </c>
      <c r="E2704" s="1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v>34</v>
      </c>
      <c r="P2704" s="6">
        <v>132.35</v>
      </c>
      <c r="Q2704" t="str">
        <v>theater</v>
      </c>
      <c r="R2704" t="str">
        <v>spaces</v>
      </c>
      <c r="S2704" s="10">
        <v>42800.801817129628</v>
      </c>
      <c r="T2704" s="10"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14">
        <v>40000</v>
      </c>
      <c r="E2705" s="14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v>104</v>
      </c>
      <c r="P2705" s="6">
        <v>922.22</v>
      </c>
      <c r="Q2705" t="str">
        <v>theater</v>
      </c>
      <c r="R2705" t="str">
        <v>spaces</v>
      </c>
      <c r="S2705" s="10">
        <v>42756.690162037034</v>
      </c>
      <c r="T2705" s="10"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14">
        <v>19000</v>
      </c>
      <c r="E2706" s="14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v>6</v>
      </c>
      <c r="P2706" s="6">
        <v>163.57</v>
      </c>
      <c r="Q2706" t="str">
        <v>theater</v>
      </c>
      <c r="R2706" t="str">
        <v>spaces</v>
      </c>
      <c r="S2706" s="10">
        <v>42787.862430555557</v>
      </c>
      <c r="T2706" s="10"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14">
        <v>16500</v>
      </c>
      <c r="E2707" s="14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v>11</v>
      </c>
      <c r="P2707" s="6">
        <v>217.38</v>
      </c>
      <c r="Q2707" t="str">
        <v>theater</v>
      </c>
      <c r="R2707" t="str">
        <v>spaces</v>
      </c>
      <c r="S2707" s="10">
        <v>42773.916180555556</v>
      </c>
      <c r="T2707" s="10"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14">
        <v>35000</v>
      </c>
      <c r="E2708" s="14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v>112</v>
      </c>
      <c r="P2708" s="6">
        <v>149.44</v>
      </c>
      <c r="Q2708" t="str">
        <v>theater</v>
      </c>
      <c r="R2708" t="str">
        <v>spaces</v>
      </c>
      <c r="S2708" s="10">
        <v>41899.294942129629</v>
      </c>
      <c r="T2708" s="10"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14">
        <v>8000</v>
      </c>
      <c r="E2709" s="14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v>351</v>
      </c>
      <c r="P2709" s="6">
        <v>71.239999999999995</v>
      </c>
      <c r="Q2709" t="str">
        <v>theater</v>
      </c>
      <c r="R2709" t="str">
        <v>spaces</v>
      </c>
      <c r="S2709" s="10">
        <v>41391.782905092594</v>
      </c>
      <c r="T2709" s="10"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14">
        <v>20000</v>
      </c>
      <c r="E2710" s="14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v>233</v>
      </c>
      <c r="P2710" s="6">
        <v>44.46</v>
      </c>
      <c r="Q2710" t="str">
        <v>theater</v>
      </c>
      <c r="R2710" t="str">
        <v>spaces</v>
      </c>
      <c r="S2710" s="10">
        <v>42512.698217592595</v>
      </c>
      <c r="T2710" s="10"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14">
        <v>50000</v>
      </c>
      <c r="E2711" s="14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v>102</v>
      </c>
      <c r="P2711" s="6">
        <v>164.94</v>
      </c>
      <c r="Q2711" t="str">
        <v>theater</v>
      </c>
      <c r="R2711" t="str">
        <v>spaces</v>
      </c>
      <c r="S2711" s="10">
        <v>42612.149780092594</v>
      </c>
      <c r="T2711" s="10"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14">
        <v>60000</v>
      </c>
      <c r="E2712" s="14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v>154</v>
      </c>
      <c r="P2712" s="6">
        <v>84.87</v>
      </c>
      <c r="Q2712" t="str">
        <v>theater</v>
      </c>
      <c r="R2712" t="str">
        <v>spaces</v>
      </c>
      <c r="S2712" s="10">
        <v>41828.229490740741</v>
      </c>
      <c r="T2712" s="10"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14">
        <v>3910</v>
      </c>
      <c r="E2713" s="14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v>101</v>
      </c>
      <c r="P2713" s="6">
        <v>53.95</v>
      </c>
      <c r="Q2713" t="str">
        <v>theater</v>
      </c>
      <c r="R2713" t="str">
        <v>spaces</v>
      </c>
      <c r="S2713" s="10">
        <v>41780.745254629634</v>
      </c>
      <c r="T2713" s="10"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14">
        <v>5500</v>
      </c>
      <c r="E2714" s="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v>131</v>
      </c>
      <c r="P2714" s="6">
        <v>50.53</v>
      </c>
      <c r="Q2714" t="str">
        <v>theater</v>
      </c>
      <c r="R2714" t="str">
        <v>spaces</v>
      </c>
      <c r="S2714" s="10">
        <v>41432.062037037038</v>
      </c>
      <c r="T2714" s="10"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14">
        <v>150000</v>
      </c>
      <c r="E2715" s="14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v>102</v>
      </c>
      <c r="P2715" s="6">
        <v>108</v>
      </c>
      <c r="Q2715" t="str">
        <v>theater</v>
      </c>
      <c r="R2715" t="str">
        <v>spaces</v>
      </c>
      <c r="S2715" s="10">
        <v>42322.653749999998</v>
      </c>
      <c r="T2715" s="10"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14">
        <v>25000</v>
      </c>
      <c r="E2716" s="14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v>116</v>
      </c>
      <c r="P2716" s="6">
        <v>95.37</v>
      </c>
      <c r="Q2716" t="str">
        <v>theater</v>
      </c>
      <c r="R2716" t="str">
        <v>spaces</v>
      </c>
      <c r="S2716" s="10">
        <v>42629.655046296291</v>
      </c>
      <c r="T2716" s="10"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14">
        <v>12000</v>
      </c>
      <c r="E2717" s="14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v>265</v>
      </c>
      <c r="P2717" s="6">
        <v>57.63</v>
      </c>
      <c r="Q2717" t="str">
        <v>theater</v>
      </c>
      <c r="R2717" t="str">
        <v>spaces</v>
      </c>
      <c r="S2717" s="10">
        <v>42387.398472222223</v>
      </c>
      <c r="T2717" s="10"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14">
        <v>10000</v>
      </c>
      <c r="E2718" s="14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v>120</v>
      </c>
      <c r="P2718" s="6">
        <v>64.16</v>
      </c>
      <c r="Q2718" t="str">
        <v>theater</v>
      </c>
      <c r="R2718" t="str">
        <v>spaces</v>
      </c>
      <c r="S2718" s="10">
        <v>42255.333252314813</v>
      </c>
      <c r="T2718" s="10"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14">
        <v>25000</v>
      </c>
      <c r="E2719" s="14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v>120</v>
      </c>
      <c r="P2719" s="6">
        <v>92.39</v>
      </c>
      <c r="Q2719" t="str">
        <v>theater</v>
      </c>
      <c r="R2719" t="str">
        <v>spaces</v>
      </c>
      <c r="S2719" s="10">
        <v>41934.914918981485</v>
      </c>
      <c r="T2719" s="10"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14">
        <v>18000</v>
      </c>
      <c r="E2720" s="14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v>104</v>
      </c>
      <c r="P2720" s="6">
        <v>125.98</v>
      </c>
      <c r="Q2720" t="str">
        <v>theater</v>
      </c>
      <c r="R2720" t="str">
        <v>spaces</v>
      </c>
      <c r="S2720" s="10">
        <v>42465.596585648149</v>
      </c>
      <c r="T2720" s="10"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14">
        <v>6000</v>
      </c>
      <c r="E2721" s="14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v>109</v>
      </c>
      <c r="P2721" s="6">
        <v>94.64</v>
      </c>
      <c r="Q2721" t="str">
        <v>theater</v>
      </c>
      <c r="R2721" t="str">
        <v>spaces</v>
      </c>
      <c r="S2721" s="10">
        <v>42418.031180555554</v>
      </c>
      <c r="T2721" s="10"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14">
        <v>25000</v>
      </c>
      <c r="E2722" s="14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v>118</v>
      </c>
      <c r="P2722" s="6">
        <v>170.7</v>
      </c>
      <c r="Q2722" t="str">
        <v>theater</v>
      </c>
      <c r="R2722" t="str">
        <v>spaces</v>
      </c>
      <c r="S2722" s="10">
        <v>42655.465891203698</v>
      </c>
      <c r="T2722" s="10"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14">
        <v>750</v>
      </c>
      <c r="E2723" s="14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v>1462</v>
      </c>
      <c r="P2723" s="6">
        <v>40.76</v>
      </c>
      <c r="Q2723" t="str">
        <v>technology</v>
      </c>
      <c r="R2723" t="str">
        <v>hardware</v>
      </c>
      <c r="S2723" s="10">
        <v>41493.543958333335</v>
      </c>
      <c r="T2723" s="10"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14">
        <v>5000</v>
      </c>
      <c r="E2724" s="1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v>253</v>
      </c>
      <c r="P2724" s="6">
        <v>68.25</v>
      </c>
      <c r="Q2724" t="str">
        <v>technology</v>
      </c>
      <c r="R2724" t="str">
        <v>hardware</v>
      </c>
      <c r="S2724" s="10">
        <v>42704.857094907406</v>
      </c>
      <c r="T2724" s="10"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14">
        <v>12000</v>
      </c>
      <c r="E2725" s="14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v>140</v>
      </c>
      <c r="P2725" s="6">
        <v>95.49</v>
      </c>
      <c r="Q2725" t="str">
        <v>technology</v>
      </c>
      <c r="R2725" t="str">
        <v>hardware</v>
      </c>
      <c r="S2725" s="10">
        <v>41944.83898148148</v>
      </c>
      <c r="T2725" s="10"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14">
        <v>2468</v>
      </c>
      <c r="E2726" s="14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v>297</v>
      </c>
      <c r="P2726" s="6">
        <v>7.19</v>
      </c>
      <c r="Q2726" t="str">
        <v>technology</v>
      </c>
      <c r="R2726" t="str">
        <v>hardware</v>
      </c>
      <c r="S2726" s="10">
        <v>42199.32707175926</v>
      </c>
      <c r="T2726" s="10"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14">
        <v>40000</v>
      </c>
      <c r="E2727" s="14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v>145</v>
      </c>
      <c r="P2727" s="6">
        <v>511.65</v>
      </c>
      <c r="Q2727" t="str">
        <v>technology</v>
      </c>
      <c r="R2727" t="str">
        <v>hardware</v>
      </c>
      <c r="S2727" s="10">
        <v>42745.744618055556</v>
      </c>
      <c r="T2727" s="10"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14">
        <v>100000</v>
      </c>
      <c r="E2728" s="14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v>106</v>
      </c>
      <c r="P2728" s="6">
        <v>261.75</v>
      </c>
      <c r="Q2728" t="str">
        <v>technology</v>
      </c>
      <c r="R2728" t="str">
        <v>hardware</v>
      </c>
      <c r="S2728" s="10">
        <v>42452.579988425925</v>
      </c>
      <c r="T2728" s="10"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14">
        <v>10000</v>
      </c>
      <c r="E2729" s="14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v>493</v>
      </c>
      <c r="P2729" s="6">
        <v>69.760000000000005</v>
      </c>
      <c r="Q2729" t="str">
        <v>technology</v>
      </c>
      <c r="R2729" t="str">
        <v>hardware</v>
      </c>
      <c r="S2729" s="10">
        <v>42198.676655092597</v>
      </c>
      <c r="T2729" s="10"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14">
        <v>15000</v>
      </c>
      <c r="E2730" s="14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v>202</v>
      </c>
      <c r="P2730" s="6">
        <v>77.23</v>
      </c>
      <c r="Q2730" t="str">
        <v>technology</v>
      </c>
      <c r="R2730" t="str">
        <v>hardware</v>
      </c>
      <c r="S2730" s="10">
        <v>42333.59993055556</v>
      </c>
      <c r="T2730" s="10"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14">
        <v>7500</v>
      </c>
      <c r="E2731" s="14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v>104</v>
      </c>
      <c r="P2731" s="6">
        <v>340.57</v>
      </c>
      <c r="Q2731" t="str">
        <v>technology</v>
      </c>
      <c r="R2731" t="str">
        <v>hardware</v>
      </c>
      <c r="S2731" s="10">
        <v>42095.240706018521</v>
      </c>
      <c r="T2731" s="10"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14">
        <v>27000</v>
      </c>
      <c r="E2732" s="14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v>170</v>
      </c>
      <c r="P2732" s="6">
        <v>67.42</v>
      </c>
      <c r="Q2732" t="str">
        <v>technology</v>
      </c>
      <c r="R2732" t="str">
        <v>hardware</v>
      </c>
      <c r="S2732" s="10">
        <v>41351.541377314818</v>
      </c>
      <c r="T2732" s="10"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14">
        <v>30000</v>
      </c>
      <c r="E2733" s="14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v>104</v>
      </c>
      <c r="P2733" s="6">
        <v>845.7</v>
      </c>
      <c r="Q2733" t="str">
        <v>technology</v>
      </c>
      <c r="R2733" t="str">
        <v>hardware</v>
      </c>
      <c r="S2733" s="10">
        <v>41872.525717592594</v>
      </c>
      <c r="T2733" s="10"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14">
        <v>12000</v>
      </c>
      <c r="E2734" s="1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v>118</v>
      </c>
      <c r="P2734" s="6">
        <v>97.19</v>
      </c>
      <c r="Q2734" t="str">
        <v>technology</v>
      </c>
      <c r="R2734" t="str">
        <v>hardware</v>
      </c>
      <c r="S2734" s="10">
        <v>41389.808194444442</v>
      </c>
      <c r="T2734" s="10"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14">
        <v>50000</v>
      </c>
      <c r="E2735" s="14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v>108</v>
      </c>
      <c r="P2735" s="6">
        <v>451.84</v>
      </c>
      <c r="Q2735" t="str">
        <v>technology</v>
      </c>
      <c r="R2735" t="str">
        <v>hardware</v>
      </c>
      <c r="S2735" s="10">
        <v>42044.272847222222</v>
      </c>
      <c r="T2735" s="10"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14">
        <v>1</v>
      </c>
      <c r="E2736" s="14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v>2260300</v>
      </c>
      <c r="P2736" s="6">
        <v>138.66999999999999</v>
      </c>
      <c r="Q2736" t="str">
        <v>technology</v>
      </c>
      <c r="R2736" t="str">
        <v>hardware</v>
      </c>
      <c r="S2736" s="10">
        <v>42626.668888888889</v>
      </c>
      <c r="T2736" s="10"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14">
        <v>750</v>
      </c>
      <c r="E2737" s="14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v>978</v>
      </c>
      <c r="P2737" s="6">
        <v>21.64</v>
      </c>
      <c r="Q2737" t="str">
        <v>technology</v>
      </c>
      <c r="R2737" t="str">
        <v>hardware</v>
      </c>
      <c r="S2737" s="10">
        <v>41316.120949074073</v>
      </c>
      <c r="T2737" s="10"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14">
        <v>8000</v>
      </c>
      <c r="E2738" s="14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v>123</v>
      </c>
      <c r="P2738" s="6">
        <v>169.52</v>
      </c>
      <c r="Q2738" t="str">
        <v>technology</v>
      </c>
      <c r="R2738" t="str">
        <v>hardware</v>
      </c>
      <c r="S2738" s="10">
        <v>41722.666354166664</v>
      </c>
      <c r="T2738" s="10"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14">
        <v>30000</v>
      </c>
      <c r="E2739" s="14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v>246</v>
      </c>
      <c r="P2739" s="6">
        <v>161.88</v>
      </c>
      <c r="Q2739" t="str">
        <v>technology</v>
      </c>
      <c r="R2739" t="str">
        <v>hardware</v>
      </c>
      <c r="S2739" s="10">
        <v>41611.917673611111</v>
      </c>
      <c r="T2739" s="10"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14">
        <v>5000</v>
      </c>
      <c r="E2740" s="14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v>148</v>
      </c>
      <c r="P2740" s="6">
        <v>493.13</v>
      </c>
      <c r="Q2740" t="str">
        <v>technology</v>
      </c>
      <c r="R2740" t="str">
        <v>hardware</v>
      </c>
      <c r="S2740" s="10">
        <v>42620.143564814818</v>
      </c>
      <c r="T2740" s="10"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14">
        <v>1100</v>
      </c>
      <c r="E2741" s="14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v>384</v>
      </c>
      <c r="P2741" s="6">
        <v>22.12</v>
      </c>
      <c r="Q2741" t="str">
        <v>technology</v>
      </c>
      <c r="R2741" t="str">
        <v>hardware</v>
      </c>
      <c r="S2741" s="10">
        <v>41719.887928240743</v>
      </c>
      <c r="T2741" s="10"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14">
        <v>300</v>
      </c>
      <c r="E2742" s="14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v>103</v>
      </c>
      <c r="P2742" s="6">
        <v>18.239999999999998</v>
      </c>
      <c r="Q2742" t="str">
        <v>technology</v>
      </c>
      <c r="R2742" t="str">
        <v>hardware</v>
      </c>
      <c r="S2742" s="10">
        <v>42045.031851851847</v>
      </c>
      <c r="T2742" s="10"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14">
        <v>8000</v>
      </c>
      <c r="E2743" s="14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v>0</v>
      </c>
      <c r="P2743" s="6">
        <v>8.75</v>
      </c>
      <c r="Q2743" t="str">
        <v>publishing</v>
      </c>
      <c r="R2743" t="str">
        <v>children's books</v>
      </c>
      <c r="S2743" s="10">
        <v>41911.657430555555</v>
      </c>
      <c r="T2743" s="10"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14">
        <v>2500</v>
      </c>
      <c r="E2744" s="1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v>29</v>
      </c>
      <c r="P2744" s="6">
        <v>40.61</v>
      </c>
      <c r="Q2744" t="str">
        <v>publishing</v>
      </c>
      <c r="R2744" t="str">
        <v>children's books</v>
      </c>
      <c r="S2744" s="10">
        <v>41030.719756944447</v>
      </c>
      <c r="T2744" s="10"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14">
        <v>5999</v>
      </c>
      <c r="E2745" s="14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v>0</v>
      </c>
      <c r="P2745" s="6">
        <v>0</v>
      </c>
      <c r="Q2745" t="str">
        <v>publishing</v>
      </c>
      <c r="R2745" t="str">
        <v>children's books</v>
      </c>
      <c r="S2745" s="10">
        <v>42632.328784722224</v>
      </c>
      <c r="T2745" s="10"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14">
        <v>16000</v>
      </c>
      <c r="E2746" s="14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v>5</v>
      </c>
      <c r="P2746" s="6">
        <v>37.950000000000003</v>
      </c>
      <c r="Q2746" t="str">
        <v>publishing</v>
      </c>
      <c r="R2746" t="str">
        <v>children's books</v>
      </c>
      <c r="S2746" s="10">
        <v>40938.062476851854</v>
      </c>
      <c r="T2746" s="10"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14">
        <v>8000</v>
      </c>
      <c r="E2747" s="14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v>22</v>
      </c>
      <c r="P2747" s="6">
        <v>35.729999999999997</v>
      </c>
      <c r="Q2747" t="str">
        <v>publishing</v>
      </c>
      <c r="R2747" t="str">
        <v>children's books</v>
      </c>
      <c r="S2747" s="10">
        <v>41044.988055555557</v>
      </c>
      <c r="T2747" s="10"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14">
        <v>3000</v>
      </c>
      <c r="E2748" s="14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v>27</v>
      </c>
      <c r="P2748" s="6">
        <v>42.16</v>
      </c>
      <c r="Q2748" t="str">
        <v>publishing</v>
      </c>
      <c r="R2748" t="str">
        <v>children's books</v>
      </c>
      <c r="S2748" s="10">
        <v>41850.781377314815</v>
      </c>
      <c r="T2748" s="10"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14">
        <v>500</v>
      </c>
      <c r="E2749" s="14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v>28</v>
      </c>
      <c r="P2749" s="6">
        <v>35</v>
      </c>
      <c r="Q2749" t="str">
        <v>publishing</v>
      </c>
      <c r="R2749" t="str">
        <v>children's books</v>
      </c>
      <c r="S2749" s="10">
        <v>41044.64811342593</v>
      </c>
      <c r="T2749" s="10"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14">
        <v>5000</v>
      </c>
      <c r="E2750" s="14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v>1</v>
      </c>
      <c r="P2750" s="6">
        <v>13.25</v>
      </c>
      <c r="Q2750" t="str">
        <v>publishing</v>
      </c>
      <c r="R2750" t="str">
        <v>children's books</v>
      </c>
      <c r="S2750" s="10">
        <v>42585.7106712963</v>
      </c>
      <c r="T2750" s="10"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14">
        <v>10000</v>
      </c>
      <c r="E2751" s="14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v>1</v>
      </c>
      <c r="P2751" s="6">
        <v>55</v>
      </c>
      <c r="Q2751" t="str">
        <v>publishing</v>
      </c>
      <c r="R2751" t="str">
        <v>children's books</v>
      </c>
      <c r="S2751" s="10">
        <v>42068.799039351856</v>
      </c>
      <c r="T2751" s="10"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14">
        <v>1999</v>
      </c>
      <c r="E2752" s="14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v>0</v>
      </c>
      <c r="P2752" s="6">
        <v>0</v>
      </c>
      <c r="Q2752" t="str">
        <v>publishing</v>
      </c>
      <c r="R2752" t="str">
        <v>children's books</v>
      </c>
      <c r="S2752" s="10">
        <v>41078.899826388886</v>
      </c>
      <c r="T2752" s="10"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14">
        <v>3274</v>
      </c>
      <c r="E2753" s="14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v>0</v>
      </c>
      <c r="P2753" s="6">
        <v>0</v>
      </c>
      <c r="Q2753" t="str">
        <v>publishing</v>
      </c>
      <c r="R2753" t="str">
        <v>children's books</v>
      </c>
      <c r="S2753" s="10">
        <v>41747.887060185189</v>
      </c>
      <c r="T2753" s="10"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14">
        <v>4800</v>
      </c>
      <c r="E2754" s="1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v>11</v>
      </c>
      <c r="P2754" s="6">
        <v>39.29</v>
      </c>
      <c r="Q2754" t="str">
        <v>publishing</v>
      </c>
      <c r="R2754" t="str">
        <v>children's books</v>
      </c>
      <c r="S2754" s="10">
        <v>40855.765092592592</v>
      </c>
      <c r="T2754" s="10"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14">
        <v>2000</v>
      </c>
      <c r="E2755" s="14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v>19</v>
      </c>
      <c r="P2755" s="6">
        <v>47.5</v>
      </c>
      <c r="Q2755" t="str">
        <v>publishing</v>
      </c>
      <c r="R2755" t="str">
        <v>children's books</v>
      </c>
      <c r="S2755" s="10">
        <v>41117.900729166664</v>
      </c>
      <c r="T2755" s="10"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14">
        <v>10000</v>
      </c>
      <c r="E2756" s="14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v>0</v>
      </c>
      <c r="P2756" s="6">
        <v>0</v>
      </c>
      <c r="Q2756" t="str">
        <v>publishing</v>
      </c>
      <c r="R2756" t="str">
        <v>children's books</v>
      </c>
      <c r="S2756" s="10">
        <v>41863.636006944449</v>
      </c>
      <c r="T2756" s="10"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14">
        <v>500</v>
      </c>
      <c r="E2757" s="14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v>52</v>
      </c>
      <c r="P2757" s="6">
        <v>17.329999999999998</v>
      </c>
      <c r="Q2757" t="str">
        <v>publishing</v>
      </c>
      <c r="R2757" t="str">
        <v>children's books</v>
      </c>
      <c r="S2757" s="10">
        <v>42072.790821759263</v>
      </c>
      <c r="T2757" s="10"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14">
        <v>10000</v>
      </c>
      <c r="E2758" s="14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v>10</v>
      </c>
      <c r="P2758" s="6">
        <v>31.76</v>
      </c>
      <c r="Q2758" t="str">
        <v>publishing</v>
      </c>
      <c r="R2758" t="str">
        <v>children's books</v>
      </c>
      <c r="S2758" s="10">
        <v>41620.90047453704</v>
      </c>
      <c r="T2758" s="10"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14">
        <v>1500</v>
      </c>
      <c r="E2759" s="14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v>1</v>
      </c>
      <c r="P2759" s="6">
        <v>5</v>
      </c>
      <c r="Q2759" t="str">
        <v>publishing</v>
      </c>
      <c r="R2759" t="str">
        <v>children's books</v>
      </c>
      <c r="S2759" s="10">
        <v>42573.65662037037</v>
      </c>
      <c r="T2759" s="10"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 s="14">
        <v>2000</v>
      </c>
      <c r="E2760" s="14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v>12</v>
      </c>
      <c r="P2760" s="6">
        <v>39</v>
      </c>
      <c r="Q2760" t="str">
        <v>publishing</v>
      </c>
      <c r="R2760" t="str">
        <v>children's books</v>
      </c>
      <c r="S2760" s="10">
        <v>42639.441932870366</v>
      </c>
      <c r="T2760" s="10"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14">
        <v>1000</v>
      </c>
      <c r="E2761" s="14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v>11</v>
      </c>
      <c r="P2761" s="6">
        <v>52.5</v>
      </c>
      <c r="Q2761" t="str">
        <v>publishing</v>
      </c>
      <c r="R2761" t="str">
        <v>children's books</v>
      </c>
      <c r="S2761" s="10">
        <v>42524.36650462963</v>
      </c>
      <c r="T2761" s="10"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14">
        <v>5000</v>
      </c>
      <c r="E2762" s="14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v>0</v>
      </c>
      <c r="P2762" s="6">
        <v>0</v>
      </c>
      <c r="Q2762" t="str">
        <v>publishing</v>
      </c>
      <c r="R2762" t="str">
        <v>children's books</v>
      </c>
      <c r="S2762" s="10">
        <v>41415.461319444446</v>
      </c>
      <c r="T2762" s="10"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14">
        <v>5000</v>
      </c>
      <c r="E2763" s="14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v>1</v>
      </c>
      <c r="P2763" s="6">
        <v>9</v>
      </c>
      <c r="Q2763" t="str">
        <v>publishing</v>
      </c>
      <c r="R2763" t="str">
        <v>children's books</v>
      </c>
      <c r="S2763" s="10">
        <v>41247.063576388886</v>
      </c>
      <c r="T2763" s="10"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14">
        <v>3250</v>
      </c>
      <c r="E2764" s="1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v>1</v>
      </c>
      <c r="P2764" s="6">
        <v>25</v>
      </c>
      <c r="Q2764" t="str">
        <v>publishing</v>
      </c>
      <c r="R2764" t="str">
        <v>children's books</v>
      </c>
      <c r="S2764" s="10">
        <v>40927.036979166667</v>
      </c>
      <c r="T2764" s="10"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14">
        <v>39400</v>
      </c>
      <c r="E2765" s="14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v>0</v>
      </c>
      <c r="P2765" s="6">
        <v>30</v>
      </c>
      <c r="Q2765" t="str">
        <v>publishing</v>
      </c>
      <c r="R2765" t="str">
        <v>children's books</v>
      </c>
      <c r="S2765" s="10">
        <v>41373.579675925925</v>
      </c>
      <c r="T2765" s="10"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14">
        <v>4000</v>
      </c>
      <c r="E2766" s="14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v>1</v>
      </c>
      <c r="P2766" s="6">
        <v>11.25</v>
      </c>
      <c r="Q2766" t="str">
        <v>publishing</v>
      </c>
      <c r="R2766" t="str">
        <v>children's books</v>
      </c>
      <c r="S2766" s="10">
        <v>41030.292025462964</v>
      </c>
      <c r="T2766" s="10"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14">
        <v>4000</v>
      </c>
      <c r="E2767" s="14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v>0</v>
      </c>
      <c r="P2767" s="6">
        <v>0</v>
      </c>
      <c r="Q2767" t="str">
        <v>publishing</v>
      </c>
      <c r="R2767" t="str">
        <v>children's books</v>
      </c>
      <c r="S2767" s="10">
        <v>41194.579027777778</v>
      </c>
      <c r="T2767" s="10"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14">
        <v>5000</v>
      </c>
      <c r="E2768" s="14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v>2</v>
      </c>
      <c r="P2768" s="6">
        <v>25</v>
      </c>
      <c r="Q2768" t="str">
        <v>publishing</v>
      </c>
      <c r="R2768" t="str">
        <v>children's books</v>
      </c>
      <c r="S2768" s="10">
        <v>40736.668032407404</v>
      </c>
      <c r="T2768" s="10"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14">
        <v>4000</v>
      </c>
      <c r="E2769" s="14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v>1</v>
      </c>
      <c r="P2769" s="6">
        <v>11.33</v>
      </c>
      <c r="Q2769" t="str">
        <v>publishing</v>
      </c>
      <c r="R2769" t="str">
        <v>children's books</v>
      </c>
      <c r="S2769" s="10">
        <v>42172.958912037036</v>
      </c>
      <c r="T2769" s="10"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14">
        <v>7000</v>
      </c>
      <c r="E2770" s="14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v>14</v>
      </c>
      <c r="P2770" s="6">
        <v>29.47</v>
      </c>
      <c r="Q2770" t="str">
        <v>publishing</v>
      </c>
      <c r="R2770" t="str">
        <v>children's books</v>
      </c>
      <c r="S2770" s="10">
        <v>40967.614849537036</v>
      </c>
      <c r="T2770" s="10"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14">
        <v>800</v>
      </c>
      <c r="E2771" s="14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v>0</v>
      </c>
      <c r="P2771" s="6">
        <v>1</v>
      </c>
      <c r="Q2771" t="str">
        <v>publishing</v>
      </c>
      <c r="R2771" t="str">
        <v>children's books</v>
      </c>
      <c r="S2771" s="10">
        <v>41745.826273148145</v>
      </c>
      <c r="T2771" s="10"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14">
        <v>20000</v>
      </c>
      <c r="E2772" s="14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v>10</v>
      </c>
      <c r="P2772" s="6">
        <v>63.1</v>
      </c>
      <c r="Q2772" t="str">
        <v>publishing</v>
      </c>
      <c r="R2772" t="str">
        <v>children's books</v>
      </c>
      <c r="S2772" s="10">
        <v>41686.705208333333</v>
      </c>
      <c r="T2772" s="10"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14">
        <v>19980</v>
      </c>
      <c r="E2773" s="14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v>0</v>
      </c>
      <c r="P2773" s="6">
        <v>0</v>
      </c>
      <c r="Q2773" t="str">
        <v>publishing</v>
      </c>
      <c r="R2773" t="str">
        <v>children's books</v>
      </c>
      <c r="S2773" s="10">
        <v>41257.531712962962</v>
      </c>
      <c r="T2773" s="10"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14">
        <v>8000</v>
      </c>
      <c r="E2774" s="1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v>0</v>
      </c>
      <c r="P2774" s="6">
        <v>0</v>
      </c>
      <c r="Q2774" t="str">
        <v>publishing</v>
      </c>
      <c r="R2774" t="str">
        <v>children's books</v>
      </c>
      <c r="S2774" s="10">
        <v>41537.869143518517</v>
      </c>
      <c r="T2774" s="10"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14">
        <v>530</v>
      </c>
      <c r="E2775" s="14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v>0</v>
      </c>
      <c r="P2775" s="6">
        <v>1</v>
      </c>
      <c r="Q2775" t="str">
        <v>publishing</v>
      </c>
      <c r="R2775" t="str">
        <v>children's books</v>
      </c>
      <c r="S2775" s="10">
        <v>42474.86482638889</v>
      </c>
      <c r="T2775" s="10"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14">
        <v>4000</v>
      </c>
      <c r="E2776" s="14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v>14</v>
      </c>
      <c r="P2776" s="6">
        <v>43.85</v>
      </c>
      <c r="Q2776" t="str">
        <v>publishing</v>
      </c>
      <c r="R2776" t="str">
        <v>children's books</v>
      </c>
      <c r="S2776" s="10">
        <v>41311.126481481479</v>
      </c>
      <c r="T2776" s="10"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14">
        <v>5000</v>
      </c>
      <c r="E2777" s="14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v>3</v>
      </c>
      <c r="P2777" s="6">
        <v>75</v>
      </c>
      <c r="Q2777" t="str">
        <v>publishing</v>
      </c>
      <c r="R2777" t="str">
        <v>children's books</v>
      </c>
      <c r="S2777" s="10">
        <v>40863.013356481482</v>
      </c>
      <c r="T2777" s="10"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14">
        <v>21000</v>
      </c>
      <c r="E2778" s="14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v>8</v>
      </c>
      <c r="P2778" s="6">
        <v>45.97</v>
      </c>
      <c r="Q2778" t="str">
        <v>publishing</v>
      </c>
      <c r="R2778" t="str">
        <v>children's books</v>
      </c>
      <c r="S2778" s="10">
        <v>42136.297175925924</v>
      </c>
      <c r="T2778" s="10"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14">
        <v>3000</v>
      </c>
      <c r="E2779" s="14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v>0</v>
      </c>
      <c r="P2779" s="6">
        <v>10</v>
      </c>
      <c r="Q2779" t="str">
        <v>publishing</v>
      </c>
      <c r="R2779" t="str">
        <v>children's books</v>
      </c>
      <c r="S2779" s="10">
        <v>42172.669027777782</v>
      </c>
      <c r="T2779" s="10"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14">
        <v>5500</v>
      </c>
      <c r="E2780" s="14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v>26</v>
      </c>
      <c r="P2780" s="6">
        <v>93.67</v>
      </c>
      <c r="Q2780" t="str">
        <v>publishing</v>
      </c>
      <c r="R2780" t="str">
        <v>children's books</v>
      </c>
      <c r="S2780" s="10">
        <v>41846.978078703702</v>
      </c>
      <c r="T2780" s="10"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14">
        <v>2500</v>
      </c>
      <c r="E2781" s="14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v>2</v>
      </c>
      <c r="P2781" s="6">
        <v>53</v>
      </c>
      <c r="Q2781" t="str">
        <v>publishing</v>
      </c>
      <c r="R2781" t="str">
        <v>children's books</v>
      </c>
      <c r="S2781" s="10">
        <v>42300.585891203707</v>
      </c>
      <c r="T2781" s="10"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14">
        <v>100000</v>
      </c>
      <c r="E2782" s="14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v>0</v>
      </c>
      <c r="P2782" s="6">
        <v>0</v>
      </c>
      <c r="Q2782" t="str">
        <v>publishing</v>
      </c>
      <c r="R2782" t="str">
        <v>children's books</v>
      </c>
      <c r="S2782" s="10">
        <v>42774.447777777779</v>
      </c>
      <c r="T2782" s="10"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14">
        <v>1250</v>
      </c>
      <c r="E2783" s="14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v>105</v>
      </c>
      <c r="P2783" s="6">
        <v>47</v>
      </c>
      <c r="Q2783" t="str">
        <v>theater</v>
      </c>
      <c r="R2783" t="str">
        <v>plays</v>
      </c>
      <c r="S2783" s="10">
        <v>42018.94159722222</v>
      </c>
      <c r="T2783" s="10"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14">
        <v>1000</v>
      </c>
      <c r="E2784" s="1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v>120</v>
      </c>
      <c r="P2784" s="6">
        <v>66.67</v>
      </c>
      <c r="Q2784" t="str">
        <v>theater</v>
      </c>
      <c r="R2784" t="str">
        <v>plays</v>
      </c>
      <c r="S2784" s="10">
        <v>42026.924976851849</v>
      </c>
      <c r="T2784" s="10"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14">
        <v>1000</v>
      </c>
      <c r="E2785" s="14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v>115</v>
      </c>
      <c r="P2785" s="6">
        <v>18.77</v>
      </c>
      <c r="Q2785" t="str">
        <v>theater</v>
      </c>
      <c r="R2785" t="str">
        <v>plays</v>
      </c>
      <c r="S2785" s="10">
        <v>42103.535254629634</v>
      </c>
      <c r="T2785" s="10"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14">
        <v>6000</v>
      </c>
      <c r="E2786" s="14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v>119</v>
      </c>
      <c r="P2786" s="6">
        <v>66.11</v>
      </c>
      <c r="Q2786" t="str">
        <v>theater</v>
      </c>
      <c r="R2786" t="str">
        <v>plays</v>
      </c>
      <c r="S2786" s="10">
        <v>41920.787534722222</v>
      </c>
      <c r="T2786" s="10"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14">
        <v>5000</v>
      </c>
      <c r="E2787" s="14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v>105</v>
      </c>
      <c r="P2787" s="6">
        <v>36.86</v>
      </c>
      <c r="Q2787" t="str">
        <v>theater</v>
      </c>
      <c r="R2787" t="str">
        <v>plays</v>
      </c>
      <c r="S2787" s="10">
        <v>42558.189432870371</v>
      </c>
      <c r="T2787" s="10"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14">
        <v>2500</v>
      </c>
      <c r="E2788" s="14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v>118</v>
      </c>
      <c r="P2788" s="6">
        <v>39.81</v>
      </c>
      <c r="Q2788" t="str">
        <v>theater</v>
      </c>
      <c r="R2788" t="str">
        <v>plays</v>
      </c>
      <c r="S2788" s="10">
        <v>41815.569212962961</v>
      </c>
      <c r="T2788" s="10"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14">
        <v>1000</v>
      </c>
      <c r="E2789" s="14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v>120</v>
      </c>
      <c r="P2789" s="6">
        <v>31.5</v>
      </c>
      <c r="Q2789" t="str">
        <v>theater</v>
      </c>
      <c r="R2789" t="str">
        <v>plays</v>
      </c>
      <c r="S2789" s="10">
        <v>41808.198518518519</v>
      </c>
      <c r="T2789" s="10"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14">
        <v>2000</v>
      </c>
      <c r="E2790" s="14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v>103</v>
      </c>
      <c r="P2790" s="6">
        <v>102.5</v>
      </c>
      <c r="Q2790" t="str">
        <v>theater</v>
      </c>
      <c r="R2790" t="str">
        <v>plays</v>
      </c>
      <c r="S2790" s="10">
        <v>42550.701886574068</v>
      </c>
      <c r="T2790" s="10"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14">
        <v>3000</v>
      </c>
      <c r="E2791" s="14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v>101</v>
      </c>
      <c r="P2791" s="6">
        <v>126.46</v>
      </c>
      <c r="Q2791" t="str">
        <v>theater</v>
      </c>
      <c r="R2791" t="str">
        <v>plays</v>
      </c>
      <c r="S2791" s="10">
        <v>42056.013124999998</v>
      </c>
      <c r="T2791" s="10"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14">
        <v>3000</v>
      </c>
      <c r="E2792" s="14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v>105</v>
      </c>
      <c r="P2792" s="6">
        <v>47.88</v>
      </c>
      <c r="Q2792" t="str">
        <v>theater</v>
      </c>
      <c r="R2792" t="str">
        <v>plays</v>
      </c>
      <c r="S2792" s="10">
        <v>42016.938692129625</v>
      </c>
      <c r="T2792" s="10"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14">
        <v>2000</v>
      </c>
      <c r="E2793" s="14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v>103</v>
      </c>
      <c r="P2793" s="6">
        <v>73.209999999999994</v>
      </c>
      <c r="Q2793" t="str">
        <v>theater</v>
      </c>
      <c r="R2793" t="str">
        <v>plays</v>
      </c>
      <c r="S2793" s="10">
        <v>42591.899988425925</v>
      </c>
      <c r="T2793" s="10"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14">
        <v>2000</v>
      </c>
      <c r="E2794" s="1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v>108</v>
      </c>
      <c r="P2794" s="6">
        <v>89.67</v>
      </c>
      <c r="Q2794" t="str">
        <v>theater</v>
      </c>
      <c r="R2794" t="str">
        <v>plays</v>
      </c>
      <c r="S2794" s="10">
        <v>42183.231006944443</v>
      </c>
      <c r="T2794" s="10"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14">
        <v>10000</v>
      </c>
      <c r="E2795" s="14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v>111</v>
      </c>
      <c r="P2795" s="6">
        <v>151.46</v>
      </c>
      <c r="Q2795" t="str">
        <v>theater</v>
      </c>
      <c r="R2795" t="str">
        <v>plays</v>
      </c>
      <c r="S2795" s="10">
        <v>42176.419039351851</v>
      </c>
      <c r="T2795" s="10"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14">
        <v>50</v>
      </c>
      <c r="E2796" s="14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v>150</v>
      </c>
      <c r="P2796" s="6">
        <v>25</v>
      </c>
      <c r="Q2796" t="str">
        <v>theater</v>
      </c>
      <c r="R2796" t="str">
        <v>plays</v>
      </c>
      <c r="S2796" s="10">
        <v>42416.691655092596</v>
      </c>
      <c r="T2796" s="10"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14">
        <v>700</v>
      </c>
      <c r="E2797" s="14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v>104</v>
      </c>
      <c r="P2797" s="6">
        <v>36.5</v>
      </c>
      <c r="Q2797" t="str">
        <v>theater</v>
      </c>
      <c r="R2797" t="str">
        <v>plays</v>
      </c>
      <c r="S2797" s="10">
        <v>41780.525937500002</v>
      </c>
      <c r="T2797" s="10"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14">
        <v>800</v>
      </c>
      <c r="E2798" s="14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v>116</v>
      </c>
      <c r="P2798" s="6">
        <v>44</v>
      </c>
      <c r="Q2798" t="str">
        <v>theater</v>
      </c>
      <c r="R2798" t="str">
        <v>plays</v>
      </c>
      <c r="S2798" s="10">
        <v>41795.528101851851</v>
      </c>
      <c r="T2798" s="10"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14">
        <v>8000</v>
      </c>
      <c r="E2799" s="14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v>103</v>
      </c>
      <c r="P2799" s="6">
        <v>87.36</v>
      </c>
      <c r="Q2799" t="str">
        <v>theater</v>
      </c>
      <c r="R2799" t="str">
        <v>plays</v>
      </c>
      <c r="S2799" s="10">
        <v>41798.94027777778</v>
      </c>
      <c r="T2799" s="10"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14">
        <v>5000</v>
      </c>
      <c r="E2800" s="14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v>101</v>
      </c>
      <c r="P2800" s="6">
        <v>36.47</v>
      </c>
      <c r="Q2800" t="str">
        <v>theater</v>
      </c>
      <c r="R2800" t="str">
        <v>plays</v>
      </c>
      <c r="S2800" s="10">
        <v>42201.675011574072</v>
      </c>
      <c r="T2800" s="10"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14">
        <v>5000</v>
      </c>
      <c r="E2801" s="14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v>117</v>
      </c>
      <c r="P2801" s="6">
        <v>44.86</v>
      </c>
      <c r="Q2801" t="str">
        <v>theater</v>
      </c>
      <c r="R2801" t="str">
        <v>plays</v>
      </c>
      <c r="S2801" s="10">
        <v>42507.264699074076</v>
      </c>
      <c r="T2801" s="10"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14">
        <v>1000</v>
      </c>
      <c r="E2802" s="14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v>133</v>
      </c>
      <c r="P2802" s="6">
        <v>42.9</v>
      </c>
      <c r="Q2802" t="str">
        <v>theater</v>
      </c>
      <c r="R2802" t="str">
        <v>plays</v>
      </c>
      <c r="S2802" s="10">
        <v>41948.552847222221</v>
      </c>
      <c r="T2802" s="10"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14">
        <v>500</v>
      </c>
      <c r="E2803" s="14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v>133</v>
      </c>
      <c r="P2803" s="6">
        <v>51.23</v>
      </c>
      <c r="Q2803" t="str">
        <v>theater</v>
      </c>
      <c r="R2803" t="str">
        <v>plays</v>
      </c>
      <c r="S2803" s="10">
        <v>41900.243159722224</v>
      </c>
      <c r="T2803" s="10"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14">
        <v>3000</v>
      </c>
      <c r="E2804" s="1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v>102</v>
      </c>
      <c r="P2804" s="6">
        <v>33.94</v>
      </c>
      <c r="Q2804" t="str">
        <v>theater</v>
      </c>
      <c r="R2804" t="str">
        <v>plays</v>
      </c>
      <c r="S2804" s="10">
        <v>42192.64707175926</v>
      </c>
      <c r="T2804" s="10"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14">
        <v>10000</v>
      </c>
      <c r="E2805" s="14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v>128</v>
      </c>
      <c r="P2805" s="6">
        <v>90.74</v>
      </c>
      <c r="Q2805" t="str">
        <v>theater</v>
      </c>
      <c r="R2805" t="str">
        <v>plays</v>
      </c>
      <c r="S2805" s="10">
        <v>42158.065694444449</v>
      </c>
      <c r="T2805" s="10"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14">
        <v>1000</v>
      </c>
      <c r="E2806" s="14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v>115</v>
      </c>
      <c r="P2806" s="6">
        <v>50</v>
      </c>
      <c r="Q2806" t="str">
        <v>theater</v>
      </c>
      <c r="R2806" t="str">
        <v>plays</v>
      </c>
      <c r="S2806" s="10">
        <v>41881.453587962962</v>
      </c>
      <c r="T2806" s="10"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14">
        <v>400</v>
      </c>
      <c r="E2807" s="14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v>110</v>
      </c>
      <c r="P2807" s="6">
        <v>24.44</v>
      </c>
      <c r="Q2807" t="str">
        <v>theater</v>
      </c>
      <c r="R2807" t="str">
        <v>plays</v>
      </c>
      <c r="S2807" s="10">
        <v>42213.505474537036</v>
      </c>
      <c r="T2807" s="10"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14">
        <v>3000</v>
      </c>
      <c r="E2808" s="14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v>112</v>
      </c>
      <c r="P2808" s="6">
        <v>44.25</v>
      </c>
      <c r="Q2808" t="str">
        <v>theater</v>
      </c>
      <c r="R2808" t="str">
        <v>plays</v>
      </c>
      <c r="S2808" s="10">
        <v>42185.267245370371</v>
      </c>
      <c r="T2808" s="10"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14">
        <v>5000</v>
      </c>
      <c r="E2809" s="14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v>126</v>
      </c>
      <c r="P2809" s="6">
        <v>67.739999999999995</v>
      </c>
      <c r="Q2809" t="str">
        <v>theater</v>
      </c>
      <c r="R2809" t="str">
        <v>plays</v>
      </c>
      <c r="S2809" s="10">
        <v>42154.873124999998</v>
      </c>
      <c r="T2809" s="10"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14">
        <v>4500</v>
      </c>
      <c r="E2810" s="14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v>100</v>
      </c>
      <c r="P2810" s="6">
        <v>65.38</v>
      </c>
      <c r="Q2810" t="str">
        <v>theater</v>
      </c>
      <c r="R2810" t="str">
        <v>plays</v>
      </c>
      <c r="S2810" s="10">
        <v>42208.84646990741</v>
      </c>
      <c r="T2810" s="10"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14">
        <v>2500</v>
      </c>
      <c r="E2811" s="14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v>102</v>
      </c>
      <c r="P2811" s="6">
        <v>121.9</v>
      </c>
      <c r="Q2811" t="str">
        <v>theater</v>
      </c>
      <c r="R2811" t="str">
        <v>plays</v>
      </c>
      <c r="S2811" s="10">
        <v>42451.496817129635</v>
      </c>
      <c r="T2811" s="10"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14">
        <v>2500</v>
      </c>
      <c r="E2812" s="14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v>108</v>
      </c>
      <c r="P2812" s="6">
        <v>47.46</v>
      </c>
      <c r="Q2812" t="str">
        <v>theater</v>
      </c>
      <c r="R2812" t="str">
        <v>plays</v>
      </c>
      <c r="S2812" s="10">
        <v>41759.13962962963</v>
      </c>
      <c r="T2812" s="10"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14">
        <v>10000</v>
      </c>
      <c r="E2813" s="14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v>100</v>
      </c>
      <c r="P2813" s="6">
        <v>92.84</v>
      </c>
      <c r="Q2813" t="str">
        <v>theater</v>
      </c>
      <c r="R2813" t="str">
        <v>plays</v>
      </c>
      <c r="S2813" s="10">
        <v>42028.496562500004</v>
      </c>
      <c r="T2813" s="10"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14">
        <v>5000</v>
      </c>
      <c r="E2814" s="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v>113</v>
      </c>
      <c r="P2814" s="6">
        <v>68.25</v>
      </c>
      <c r="Q2814" t="str">
        <v>theater</v>
      </c>
      <c r="R2814" t="str">
        <v>plays</v>
      </c>
      <c r="S2814" s="10">
        <v>42054.74418981481</v>
      </c>
      <c r="T2814" s="10"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14">
        <v>2800</v>
      </c>
      <c r="E2815" s="14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v>128</v>
      </c>
      <c r="P2815" s="6">
        <v>37.21</v>
      </c>
      <c r="Q2815" t="str">
        <v>theater</v>
      </c>
      <c r="R2815" t="str">
        <v>plays</v>
      </c>
      <c r="S2815" s="10">
        <v>42693.742604166662</v>
      </c>
      <c r="T2815" s="10"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14">
        <v>1500</v>
      </c>
      <c r="E2816" s="14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v>108</v>
      </c>
      <c r="P2816" s="6">
        <v>25.25</v>
      </c>
      <c r="Q2816" t="str">
        <v>theater</v>
      </c>
      <c r="R2816" t="str">
        <v>plays</v>
      </c>
      <c r="S2816" s="10">
        <v>42103.399479166663</v>
      </c>
      <c r="T2816" s="10"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14">
        <v>250</v>
      </c>
      <c r="E2817" s="14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v>242</v>
      </c>
      <c r="P2817" s="6">
        <v>43.21</v>
      </c>
      <c r="Q2817" t="str">
        <v>theater</v>
      </c>
      <c r="R2817" t="str">
        <v>plays</v>
      </c>
      <c r="S2817" s="10">
        <v>42559.776724537034</v>
      </c>
      <c r="T2817" s="10"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14">
        <v>3000</v>
      </c>
      <c r="E2818" s="14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v>142</v>
      </c>
      <c r="P2818" s="6">
        <v>25.13</v>
      </c>
      <c r="Q2818" t="str">
        <v>theater</v>
      </c>
      <c r="R2818" t="str">
        <v>plays</v>
      </c>
      <c r="S2818" s="10">
        <v>42188.467499999999</v>
      </c>
      <c r="T2818" s="10"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14">
        <v>600</v>
      </c>
      <c r="E2819" s="14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v>130</v>
      </c>
      <c r="P2819" s="6">
        <v>23.64</v>
      </c>
      <c r="Q2819" t="str">
        <v>theater</v>
      </c>
      <c r="R2819" t="str">
        <v>plays</v>
      </c>
      <c r="S2819" s="10">
        <v>42023.634976851856</v>
      </c>
      <c r="T2819" s="10"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14">
        <v>10000</v>
      </c>
      <c r="E2820" s="14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v>106</v>
      </c>
      <c r="P2820" s="6">
        <v>103.95</v>
      </c>
      <c r="Q2820" t="str">
        <v>theater</v>
      </c>
      <c r="R2820" t="str">
        <v>plays</v>
      </c>
      <c r="S2820" s="10">
        <v>42250.598217592589</v>
      </c>
      <c r="T2820" s="10"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14">
        <v>5000</v>
      </c>
      <c r="E2821" s="14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v>105</v>
      </c>
      <c r="P2821" s="6">
        <v>50.38</v>
      </c>
      <c r="Q2821" t="str">
        <v>theater</v>
      </c>
      <c r="R2821" t="str">
        <v>plays</v>
      </c>
      <c r="S2821" s="10">
        <v>42139.525567129633</v>
      </c>
      <c r="T2821" s="10"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14">
        <v>200</v>
      </c>
      <c r="E2822" s="14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v>136</v>
      </c>
      <c r="P2822" s="6">
        <v>13.6</v>
      </c>
      <c r="Q2822" t="str">
        <v>theater</v>
      </c>
      <c r="R2822" t="str">
        <v>plays</v>
      </c>
      <c r="S2822" s="10">
        <v>42401.610983796301</v>
      </c>
      <c r="T2822" s="10"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14">
        <v>1000</v>
      </c>
      <c r="E2823" s="14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v>100</v>
      </c>
      <c r="P2823" s="6">
        <v>28.57</v>
      </c>
      <c r="Q2823" t="str">
        <v>theater</v>
      </c>
      <c r="R2823" t="str">
        <v>plays</v>
      </c>
      <c r="S2823" s="10">
        <v>41875.922858796301</v>
      </c>
      <c r="T2823" s="10"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14">
        <v>6000</v>
      </c>
      <c r="E2824" s="1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v>100</v>
      </c>
      <c r="P2824" s="6">
        <v>63.83</v>
      </c>
      <c r="Q2824" t="str">
        <v>theater</v>
      </c>
      <c r="R2824" t="str">
        <v>plays</v>
      </c>
      <c r="S2824" s="10">
        <v>42060.683935185181</v>
      </c>
      <c r="T2824" s="10"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14">
        <v>100</v>
      </c>
      <c r="E2825" s="14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v>124</v>
      </c>
      <c r="P2825" s="6">
        <v>8.86</v>
      </c>
      <c r="Q2825" t="str">
        <v>theater</v>
      </c>
      <c r="R2825" t="str">
        <v>plays</v>
      </c>
      <c r="S2825" s="10">
        <v>42067.011643518519</v>
      </c>
      <c r="T2825" s="10"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14">
        <v>650</v>
      </c>
      <c r="E2826" s="14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v>117</v>
      </c>
      <c r="P2826" s="6">
        <v>50.67</v>
      </c>
      <c r="Q2826" t="str">
        <v>theater</v>
      </c>
      <c r="R2826" t="str">
        <v>plays</v>
      </c>
      <c r="S2826" s="10">
        <v>42136.270787037036</v>
      </c>
      <c r="T2826" s="10"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14">
        <v>3000</v>
      </c>
      <c r="E2827" s="14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v>103</v>
      </c>
      <c r="P2827" s="6">
        <v>60.78</v>
      </c>
      <c r="Q2827" t="str">
        <v>theater</v>
      </c>
      <c r="R2827" t="str">
        <v>plays</v>
      </c>
      <c r="S2827" s="10">
        <v>42312.792662037042</v>
      </c>
      <c r="T2827" s="10"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14">
        <v>2000</v>
      </c>
      <c r="E2828" s="14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v>108</v>
      </c>
      <c r="P2828" s="6">
        <v>113.42</v>
      </c>
      <c r="Q2828" t="str">
        <v>theater</v>
      </c>
      <c r="R2828" t="str">
        <v>plays</v>
      </c>
      <c r="S2828" s="10">
        <v>42171.034861111111</v>
      </c>
      <c r="T2828" s="10"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14">
        <v>2000</v>
      </c>
      <c r="E2829" s="14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v>120</v>
      </c>
      <c r="P2829" s="6">
        <v>104.57</v>
      </c>
      <c r="Q2829" t="str">
        <v>theater</v>
      </c>
      <c r="R2829" t="str">
        <v>plays</v>
      </c>
      <c r="S2829" s="10">
        <v>42494.683634259258</v>
      </c>
      <c r="T2829" s="10"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14">
        <v>9500</v>
      </c>
      <c r="E2830" s="14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v>100</v>
      </c>
      <c r="P2830" s="6">
        <v>98.31</v>
      </c>
      <c r="Q2830" t="str">
        <v>theater</v>
      </c>
      <c r="R2830" t="str">
        <v>plays</v>
      </c>
      <c r="S2830" s="10">
        <v>42254.264687499999</v>
      </c>
      <c r="T2830" s="10"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14">
        <v>2500</v>
      </c>
      <c r="E2831" s="14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v>107</v>
      </c>
      <c r="P2831" s="6">
        <v>35.04</v>
      </c>
      <c r="Q2831" t="str">
        <v>theater</v>
      </c>
      <c r="R2831" t="str">
        <v>plays</v>
      </c>
      <c r="S2831" s="10">
        <v>42495.434236111112</v>
      </c>
      <c r="T2831" s="10"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14">
        <v>3000</v>
      </c>
      <c r="E2832" s="14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v>100</v>
      </c>
      <c r="P2832" s="6">
        <v>272.73</v>
      </c>
      <c r="Q2832" t="str">
        <v>theater</v>
      </c>
      <c r="R2832" t="str">
        <v>plays</v>
      </c>
      <c r="S2832" s="10">
        <v>41758.839675925927</v>
      </c>
      <c r="T2832" s="10"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14">
        <v>3000</v>
      </c>
      <c r="E2833" s="14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v>111</v>
      </c>
      <c r="P2833" s="6">
        <v>63.85</v>
      </c>
      <c r="Q2833" t="str">
        <v>theater</v>
      </c>
      <c r="R2833" t="str">
        <v>plays</v>
      </c>
      <c r="S2833" s="10">
        <v>42171.824884259258</v>
      </c>
      <c r="T2833" s="10"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14">
        <v>2500</v>
      </c>
      <c r="E2834" s="1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v>115</v>
      </c>
      <c r="P2834" s="6">
        <v>30.19</v>
      </c>
      <c r="Q2834" t="str">
        <v>theater</v>
      </c>
      <c r="R2834" t="str">
        <v>plays</v>
      </c>
      <c r="S2834" s="10">
        <v>41938.709421296298</v>
      </c>
      <c r="T2834" s="10"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14">
        <v>2700</v>
      </c>
      <c r="E2835" s="14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v>108</v>
      </c>
      <c r="P2835" s="6">
        <v>83.51</v>
      </c>
      <c r="Q2835" t="str">
        <v>theater</v>
      </c>
      <c r="R2835" t="str">
        <v>plays</v>
      </c>
      <c r="S2835" s="10">
        <v>42268.127696759257</v>
      </c>
      <c r="T2835" s="10"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14">
        <v>800</v>
      </c>
      <c r="E2836" s="14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v>170</v>
      </c>
      <c r="P2836" s="6">
        <v>64.760000000000005</v>
      </c>
      <c r="Q2836" t="str">
        <v>theater</v>
      </c>
      <c r="R2836" t="str">
        <v>plays</v>
      </c>
      <c r="S2836" s="10">
        <v>42019.959837962961</v>
      </c>
      <c r="T2836" s="10"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14">
        <v>1000</v>
      </c>
      <c r="E2837" s="14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v>187</v>
      </c>
      <c r="P2837" s="6">
        <v>20.12</v>
      </c>
      <c r="Q2837" t="str">
        <v>theater</v>
      </c>
      <c r="R2837" t="str">
        <v>plays</v>
      </c>
      <c r="S2837" s="10">
        <v>42313.703900462962</v>
      </c>
      <c r="T2837" s="10"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14">
        <v>450</v>
      </c>
      <c r="E2838" s="14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v>108</v>
      </c>
      <c r="P2838" s="6">
        <v>44.09</v>
      </c>
      <c r="Q2838" t="str">
        <v>theater</v>
      </c>
      <c r="R2838" t="str">
        <v>plays</v>
      </c>
      <c r="S2838" s="10">
        <v>42746.261782407411</v>
      </c>
      <c r="T2838" s="10"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14">
        <v>850</v>
      </c>
      <c r="E2839" s="14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v>100</v>
      </c>
      <c r="P2839" s="6">
        <v>40.479999999999997</v>
      </c>
      <c r="Q2839" t="str">
        <v>theater</v>
      </c>
      <c r="R2839" t="str">
        <v>plays</v>
      </c>
      <c r="S2839" s="10">
        <v>42307.908379629633</v>
      </c>
      <c r="T2839" s="10"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14">
        <v>2000</v>
      </c>
      <c r="E2840" s="14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v>120</v>
      </c>
      <c r="P2840" s="6">
        <v>44.54</v>
      </c>
      <c r="Q2840" t="str">
        <v>theater</v>
      </c>
      <c r="R2840" t="str">
        <v>plays</v>
      </c>
      <c r="S2840" s="10">
        <v>41842.607592592591</v>
      </c>
      <c r="T2840" s="10"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14">
        <v>3500</v>
      </c>
      <c r="E2841" s="14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v>111</v>
      </c>
      <c r="P2841" s="6">
        <v>125.81</v>
      </c>
      <c r="Q2841" t="str">
        <v>theater</v>
      </c>
      <c r="R2841" t="str">
        <v>plays</v>
      </c>
      <c r="S2841" s="10">
        <v>41853.240208333329</v>
      </c>
      <c r="T2841" s="10"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14">
        <v>2500</v>
      </c>
      <c r="E2842" s="14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v>104</v>
      </c>
      <c r="P2842" s="6">
        <v>19.7</v>
      </c>
      <c r="Q2842" t="str">
        <v>theater</v>
      </c>
      <c r="R2842" t="str">
        <v>plays</v>
      </c>
      <c r="S2842" s="10">
        <v>42060.035636574074</v>
      </c>
      <c r="T2842" s="10"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14">
        <v>1000</v>
      </c>
      <c r="E2843" s="14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v>1</v>
      </c>
      <c r="P2843" s="6">
        <v>10</v>
      </c>
      <c r="Q2843" t="str">
        <v>theater</v>
      </c>
      <c r="R2843" t="str">
        <v>plays</v>
      </c>
      <c r="S2843" s="10">
        <v>42291.739548611105</v>
      </c>
      <c r="T2843" s="10"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14">
        <v>1500</v>
      </c>
      <c r="E2844" s="1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v>0</v>
      </c>
      <c r="P2844" s="6">
        <v>0</v>
      </c>
      <c r="Q2844" t="str">
        <v>theater</v>
      </c>
      <c r="R2844" t="str">
        <v>plays</v>
      </c>
      <c r="S2844" s="10">
        <v>41784.952488425923</v>
      </c>
      <c r="T2844" s="10"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14">
        <v>1200</v>
      </c>
      <c r="E2845" s="14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v>0</v>
      </c>
      <c r="P2845" s="6">
        <v>0</v>
      </c>
      <c r="Q2845" t="str">
        <v>theater</v>
      </c>
      <c r="R2845" t="str">
        <v>plays</v>
      </c>
      <c r="S2845" s="10">
        <v>42492.737847222219</v>
      </c>
      <c r="T2845" s="10"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14">
        <v>550</v>
      </c>
      <c r="E2846" s="14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v>5</v>
      </c>
      <c r="P2846" s="6">
        <v>30</v>
      </c>
      <c r="Q2846" t="str">
        <v>theater</v>
      </c>
      <c r="R2846" t="str">
        <v>plays</v>
      </c>
      <c r="S2846" s="10">
        <v>42709.546064814815</v>
      </c>
      <c r="T2846" s="10"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14">
        <v>7500</v>
      </c>
      <c r="E2847" s="14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v>32</v>
      </c>
      <c r="P2847" s="6">
        <v>60.67</v>
      </c>
      <c r="Q2847" t="str">
        <v>theater</v>
      </c>
      <c r="R2847" t="str">
        <v>plays</v>
      </c>
      <c r="S2847" s="10">
        <v>42103.016585648147</v>
      </c>
      <c r="T2847" s="10"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14">
        <v>8000</v>
      </c>
      <c r="E2848" s="14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v>0</v>
      </c>
      <c r="P2848" s="6">
        <v>0</v>
      </c>
      <c r="Q2848" t="str">
        <v>theater</v>
      </c>
      <c r="R2848" t="str">
        <v>plays</v>
      </c>
      <c r="S2848" s="10">
        <v>42108.692060185189</v>
      </c>
      <c r="T2848" s="10"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14">
        <v>2000</v>
      </c>
      <c r="E2849" s="14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v>0</v>
      </c>
      <c r="P2849" s="6">
        <v>0</v>
      </c>
      <c r="Q2849" t="str">
        <v>theater</v>
      </c>
      <c r="R2849" t="str">
        <v>plays</v>
      </c>
      <c r="S2849" s="10">
        <v>42453.806307870371</v>
      </c>
      <c r="T2849" s="10"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14">
        <v>35000</v>
      </c>
      <c r="E2850" s="14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v>0</v>
      </c>
      <c r="P2850" s="6">
        <v>23.33</v>
      </c>
      <c r="Q2850" t="str">
        <v>theater</v>
      </c>
      <c r="R2850" t="str">
        <v>plays</v>
      </c>
      <c r="S2850" s="10">
        <v>42123.648831018523</v>
      </c>
      <c r="T2850" s="10"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14">
        <v>500</v>
      </c>
      <c r="E2851" s="14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v>1</v>
      </c>
      <c r="P2851" s="6">
        <v>5</v>
      </c>
      <c r="Q2851" t="str">
        <v>theater</v>
      </c>
      <c r="R2851" t="str">
        <v>plays</v>
      </c>
      <c r="S2851" s="10">
        <v>42453.428240740745</v>
      </c>
      <c r="T2851" s="10"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14">
        <v>8000</v>
      </c>
      <c r="E2852" s="14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v>4</v>
      </c>
      <c r="P2852" s="6">
        <v>23.92</v>
      </c>
      <c r="Q2852" t="str">
        <v>theater</v>
      </c>
      <c r="R2852" t="str">
        <v>plays</v>
      </c>
      <c r="S2852" s="10">
        <v>41858.007071759261</v>
      </c>
      <c r="T2852" s="10"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14">
        <v>4500</v>
      </c>
      <c r="E2853" s="14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v>0</v>
      </c>
      <c r="P2853" s="6">
        <v>0</v>
      </c>
      <c r="Q2853" t="str">
        <v>theater</v>
      </c>
      <c r="R2853" t="str">
        <v>plays</v>
      </c>
      <c r="S2853" s="10">
        <v>42390.002650462964</v>
      </c>
      <c r="T2853" s="10"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14">
        <v>5000</v>
      </c>
      <c r="E2854" s="1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v>2</v>
      </c>
      <c r="P2854" s="6">
        <v>15.83</v>
      </c>
      <c r="Q2854" t="str">
        <v>theater</v>
      </c>
      <c r="R2854" t="str">
        <v>plays</v>
      </c>
      <c r="S2854" s="10">
        <v>41781.045173611114</v>
      </c>
      <c r="T2854" s="10"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14">
        <v>9500</v>
      </c>
      <c r="E2855" s="14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v>0</v>
      </c>
      <c r="P2855" s="6">
        <v>0</v>
      </c>
      <c r="Q2855" t="str">
        <v>theater</v>
      </c>
      <c r="R2855" t="str">
        <v>plays</v>
      </c>
      <c r="S2855" s="10">
        <v>41836.190937499996</v>
      </c>
      <c r="T2855" s="10"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14">
        <v>1000</v>
      </c>
      <c r="E2856" s="14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v>42</v>
      </c>
      <c r="P2856" s="6">
        <v>29.79</v>
      </c>
      <c r="Q2856" t="str">
        <v>theater</v>
      </c>
      <c r="R2856" t="str">
        <v>plays</v>
      </c>
      <c r="S2856" s="10">
        <v>42111.71665509259</v>
      </c>
      <c r="T2856" s="10"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14">
        <v>600</v>
      </c>
      <c r="E2857" s="14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v>50</v>
      </c>
      <c r="P2857" s="6">
        <v>60</v>
      </c>
      <c r="Q2857" t="str">
        <v>theater</v>
      </c>
      <c r="R2857" t="str">
        <v>plays</v>
      </c>
      <c r="S2857" s="10">
        <v>42370.007766203707</v>
      </c>
      <c r="T2857" s="10"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14">
        <v>3000</v>
      </c>
      <c r="E2858" s="14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v>5</v>
      </c>
      <c r="P2858" s="6">
        <v>24.33</v>
      </c>
      <c r="Q2858" t="str">
        <v>theater</v>
      </c>
      <c r="R2858" t="str">
        <v>plays</v>
      </c>
      <c r="S2858" s="10">
        <v>42165.037581018521</v>
      </c>
      <c r="T2858" s="10"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14">
        <v>38000</v>
      </c>
      <c r="E2859" s="14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v>20</v>
      </c>
      <c r="P2859" s="6">
        <v>500</v>
      </c>
      <c r="Q2859" t="str">
        <v>theater</v>
      </c>
      <c r="R2859" t="str">
        <v>plays</v>
      </c>
      <c r="S2859" s="10">
        <v>42726.920081018514</v>
      </c>
      <c r="T2859" s="10"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14">
        <v>1000</v>
      </c>
      <c r="E2860" s="14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v>0</v>
      </c>
      <c r="P2860" s="6">
        <v>0</v>
      </c>
      <c r="Q2860" t="str">
        <v>theater</v>
      </c>
      <c r="R2860" t="str">
        <v>plays</v>
      </c>
      <c r="S2860" s="10">
        <v>41954.545081018514</v>
      </c>
      <c r="T2860" s="10"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14">
        <v>2000</v>
      </c>
      <c r="E2861" s="14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v>2</v>
      </c>
      <c r="P2861" s="6">
        <v>35</v>
      </c>
      <c r="Q2861" t="str">
        <v>theater</v>
      </c>
      <c r="R2861" t="str">
        <v>plays</v>
      </c>
      <c r="S2861" s="10">
        <v>42233.362314814818</v>
      </c>
      <c r="T2861" s="10"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14">
        <v>4000</v>
      </c>
      <c r="E2862" s="14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v>7</v>
      </c>
      <c r="P2862" s="6">
        <v>29.56</v>
      </c>
      <c r="Q2862" t="str">
        <v>theater</v>
      </c>
      <c r="R2862" t="str">
        <v>plays</v>
      </c>
      <c r="S2862" s="10">
        <v>42480.800648148142</v>
      </c>
      <c r="T2862" s="10"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14">
        <v>250</v>
      </c>
      <c r="E2863" s="14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v>32</v>
      </c>
      <c r="P2863" s="6">
        <v>26.67</v>
      </c>
      <c r="Q2863" t="str">
        <v>theater</v>
      </c>
      <c r="R2863" t="str">
        <v>plays</v>
      </c>
      <c r="S2863" s="10">
        <v>42257.590833333335</v>
      </c>
      <c r="T2863" s="10"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14">
        <v>12700</v>
      </c>
      <c r="E2864" s="1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v>0</v>
      </c>
      <c r="P2864" s="6">
        <v>18.329999999999998</v>
      </c>
      <c r="Q2864" t="str">
        <v>theater</v>
      </c>
      <c r="R2864" t="str">
        <v>plays</v>
      </c>
      <c r="S2864" s="10">
        <v>41784.789687500001</v>
      </c>
      <c r="T2864" s="10"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14">
        <v>50000</v>
      </c>
      <c r="E2865" s="14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v>0</v>
      </c>
      <c r="P2865" s="6">
        <v>20</v>
      </c>
      <c r="Q2865" t="str">
        <v>theater</v>
      </c>
      <c r="R2865" t="str">
        <v>plays</v>
      </c>
      <c r="S2865" s="10">
        <v>41831.675034722226</v>
      </c>
      <c r="T2865" s="10"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14">
        <v>2500</v>
      </c>
      <c r="E2866" s="14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v>2</v>
      </c>
      <c r="P2866" s="6">
        <v>13.33</v>
      </c>
      <c r="Q2866" t="str">
        <v>theater</v>
      </c>
      <c r="R2866" t="str">
        <v>plays</v>
      </c>
      <c r="S2866" s="10">
        <v>42172.613506944443</v>
      </c>
      <c r="T2866" s="10"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14">
        <v>2888</v>
      </c>
      <c r="E2867" s="14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v>0</v>
      </c>
      <c r="P2867" s="6">
        <v>0</v>
      </c>
      <c r="Q2867" t="str">
        <v>theater</v>
      </c>
      <c r="R2867" t="str">
        <v>plays</v>
      </c>
      <c r="S2867" s="10">
        <v>41950.114108796297</v>
      </c>
      <c r="T2867" s="10"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14">
        <v>5000</v>
      </c>
      <c r="E2868" s="14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v>1</v>
      </c>
      <c r="P2868" s="6">
        <v>22.5</v>
      </c>
      <c r="Q2868" t="str">
        <v>theater</v>
      </c>
      <c r="R2868" t="str">
        <v>plays</v>
      </c>
      <c r="S2868" s="10">
        <v>42627.955104166671</v>
      </c>
      <c r="T2868" s="10"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14">
        <v>2500</v>
      </c>
      <c r="E2869" s="14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v>20</v>
      </c>
      <c r="P2869" s="6">
        <v>50.4</v>
      </c>
      <c r="Q2869" t="str">
        <v>theater</v>
      </c>
      <c r="R2869" t="str">
        <v>plays</v>
      </c>
      <c r="S2869" s="10">
        <v>42531.195277777777</v>
      </c>
      <c r="T2869" s="10"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14">
        <v>15000</v>
      </c>
      <c r="E2870" s="14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v>42</v>
      </c>
      <c r="P2870" s="6">
        <v>105.03</v>
      </c>
      <c r="Q2870" t="str">
        <v>theater</v>
      </c>
      <c r="R2870" t="str">
        <v>plays</v>
      </c>
      <c r="S2870" s="10">
        <v>42618.827013888891</v>
      </c>
      <c r="T2870" s="10"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14">
        <v>20000</v>
      </c>
      <c r="E2871" s="14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v>1</v>
      </c>
      <c r="P2871" s="6">
        <v>35.4</v>
      </c>
      <c r="Q2871" t="str">
        <v>theater</v>
      </c>
      <c r="R2871" t="str">
        <v>plays</v>
      </c>
      <c r="S2871" s="10">
        <v>42540.593530092592</v>
      </c>
      <c r="T2871" s="10"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14">
        <v>5000</v>
      </c>
      <c r="E2872" s="14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v>15</v>
      </c>
      <c r="P2872" s="6">
        <v>83.33</v>
      </c>
      <c r="Q2872" t="str">
        <v>theater</v>
      </c>
      <c r="R2872" t="str">
        <v>plays</v>
      </c>
      <c r="S2872" s="10">
        <v>41746.189409722225</v>
      </c>
      <c r="T2872" s="10"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14">
        <v>10000</v>
      </c>
      <c r="E2873" s="14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v>5</v>
      </c>
      <c r="P2873" s="6">
        <v>35.92</v>
      </c>
      <c r="Q2873" t="str">
        <v>theater</v>
      </c>
      <c r="R2873" t="str">
        <v>plays</v>
      </c>
      <c r="S2873" s="10">
        <v>41974.738576388889</v>
      </c>
      <c r="T2873" s="10"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14">
        <v>3000</v>
      </c>
      <c r="E2874" s="1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v>0</v>
      </c>
      <c r="P2874" s="6">
        <v>0</v>
      </c>
      <c r="Q2874" t="str">
        <v>theater</v>
      </c>
      <c r="R2874" t="str">
        <v>plays</v>
      </c>
      <c r="S2874" s="10">
        <v>42115.11618055556</v>
      </c>
      <c r="T2874" s="10"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14">
        <v>2500</v>
      </c>
      <c r="E2875" s="14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v>38</v>
      </c>
      <c r="P2875" s="6">
        <v>119.13</v>
      </c>
      <c r="Q2875" t="str">
        <v>theater</v>
      </c>
      <c r="R2875" t="str">
        <v>plays</v>
      </c>
      <c r="S2875" s="10">
        <v>42002.817488425921</v>
      </c>
      <c r="T2875" s="10"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14">
        <v>5000</v>
      </c>
      <c r="E2876" s="14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v>5</v>
      </c>
      <c r="P2876" s="6">
        <v>90.33</v>
      </c>
      <c r="Q2876" t="str">
        <v>theater</v>
      </c>
      <c r="R2876" t="str">
        <v>plays</v>
      </c>
      <c r="S2876" s="10">
        <v>42722.84474537037</v>
      </c>
      <c r="T2876" s="10"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14">
        <v>20000</v>
      </c>
      <c r="E2877" s="14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v>0</v>
      </c>
      <c r="P2877" s="6">
        <v>2.33</v>
      </c>
      <c r="Q2877" t="str">
        <v>theater</v>
      </c>
      <c r="R2877" t="str">
        <v>plays</v>
      </c>
      <c r="S2877" s="10">
        <v>42465.128391203703</v>
      </c>
      <c r="T2877" s="10"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14">
        <v>150000</v>
      </c>
      <c r="E2878" s="14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v>0</v>
      </c>
      <c r="P2878" s="6">
        <v>0</v>
      </c>
      <c r="Q2878" t="str">
        <v>theater</v>
      </c>
      <c r="R2878" t="str">
        <v>plays</v>
      </c>
      <c r="S2878" s="10">
        <v>42171.743969907402</v>
      </c>
      <c r="T2878" s="10"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14">
        <v>6000</v>
      </c>
      <c r="E2879" s="14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v>11</v>
      </c>
      <c r="P2879" s="6">
        <v>108.33</v>
      </c>
      <c r="Q2879" t="str">
        <v>theater</v>
      </c>
      <c r="R2879" t="str">
        <v>plays</v>
      </c>
      <c r="S2879" s="10">
        <v>42672.955138888887</v>
      </c>
      <c r="T2879" s="10"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14">
        <v>3000</v>
      </c>
      <c r="E2880" s="14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v>2</v>
      </c>
      <c r="P2880" s="6">
        <v>15.75</v>
      </c>
      <c r="Q2880" t="str">
        <v>theater</v>
      </c>
      <c r="R2880" t="str">
        <v>plays</v>
      </c>
      <c r="S2880" s="10">
        <v>42128.615682870368</v>
      </c>
      <c r="T2880" s="10"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14">
        <v>11200</v>
      </c>
      <c r="E2881" s="14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v>0</v>
      </c>
      <c r="P2881" s="6">
        <v>29</v>
      </c>
      <c r="Q2881" t="str">
        <v>theater</v>
      </c>
      <c r="R2881" t="str">
        <v>plays</v>
      </c>
      <c r="S2881" s="10">
        <v>42359.725243055553</v>
      </c>
      <c r="T2881" s="10"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14">
        <v>12000</v>
      </c>
      <c r="E2882" s="14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v>23</v>
      </c>
      <c r="P2882" s="6">
        <v>96.55</v>
      </c>
      <c r="Q2882" t="str">
        <v>theater</v>
      </c>
      <c r="R2882" t="str">
        <v>plays</v>
      </c>
      <c r="S2882" s="10">
        <v>42192.905694444446</v>
      </c>
      <c r="T2882" s="10"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14">
        <v>5500</v>
      </c>
      <c r="E2883" s="14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v>0</v>
      </c>
      <c r="P2883" s="6">
        <v>0</v>
      </c>
      <c r="Q2883" t="str">
        <v>theater</v>
      </c>
      <c r="R2883" t="str">
        <v>plays</v>
      </c>
      <c r="S2883" s="10">
        <v>41916.597638888888</v>
      </c>
      <c r="T2883" s="10"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14">
        <v>750</v>
      </c>
      <c r="E2884" s="1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v>34</v>
      </c>
      <c r="P2884" s="6">
        <v>63</v>
      </c>
      <c r="Q2884" t="str">
        <v>theater</v>
      </c>
      <c r="R2884" t="str">
        <v>plays</v>
      </c>
      <c r="S2884" s="10">
        <v>42461.596273148149</v>
      </c>
      <c r="T2884" s="10"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14">
        <v>10000</v>
      </c>
      <c r="E2885" s="14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v>19</v>
      </c>
      <c r="P2885" s="6">
        <v>381.6</v>
      </c>
      <c r="Q2885" t="str">
        <v>theater</v>
      </c>
      <c r="R2885" t="str">
        <v>plays</v>
      </c>
      <c r="S2885" s="10">
        <v>42370.90320601852</v>
      </c>
      <c r="T2885" s="10"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14">
        <v>45000</v>
      </c>
      <c r="E2886" s="14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v>0</v>
      </c>
      <c r="P2886" s="6">
        <v>46.25</v>
      </c>
      <c r="Q2886" t="str">
        <v>theater</v>
      </c>
      <c r="R2886" t="str">
        <v>plays</v>
      </c>
      <c r="S2886" s="10">
        <v>41948.727256944447</v>
      </c>
      <c r="T2886" s="10"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14">
        <v>400</v>
      </c>
      <c r="E2887" s="14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v>33</v>
      </c>
      <c r="P2887" s="6">
        <v>26</v>
      </c>
      <c r="Q2887" t="str">
        <v>theater</v>
      </c>
      <c r="R2887" t="str">
        <v>plays</v>
      </c>
      <c r="S2887" s="10">
        <v>42047.07640046296</v>
      </c>
      <c r="T2887" s="10"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14">
        <v>200</v>
      </c>
      <c r="E2888" s="14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v>5</v>
      </c>
      <c r="P2888" s="6">
        <v>10</v>
      </c>
      <c r="Q2888" t="str">
        <v>theater</v>
      </c>
      <c r="R2888" t="str">
        <v>plays</v>
      </c>
      <c r="S2888" s="10">
        <v>42261.632916666669</v>
      </c>
      <c r="T2888" s="10"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14">
        <v>3000</v>
      </c>
      <c r="E2889" s="14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v>0</v>
      </c>
      <c r="P2889" s="6">
        <v>5</v>
      </c>
      <c r="Q2889" t="str">
        <v>theater</v>
      </c>
      <c r="R2889" t="str">
        <v>plays</v>
      </c>
      <c r="S2889" s="10">
        <v>41985.427361111113</v>
      </c>
      <c r="T2889" s="10"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14">
        <v>30000</v>
      </c>
      <c r="E2890" s="14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v>0</v>
      </c>
      <c r="P2890" s="6">
        <v>0</v>
      </c>
      <c r="Q2890" t="str">
        <v>theater</v>
      </c>
      <c r="R2890" t="str">
        <v>plays</v>
      </c>
      <c r="S2890" s="10">
        <v>41922.535185185188</v>
      </c>
      <c r="T2890" s="10"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14">
        <v>3000</v>
      </c>
      <c r="E2891" s="14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v>38</v>
      </c>
      <c r="P2891" s="6">
        <v>81.569999999999993</v>
      </c>
      <c r="Q2891" t="str">
        <v>theater</v>
      </c>
      <c r="R2891" t="str">
        <v>plays</v>
      </c>
      <c r="S2891" s="10">
        <v>41850.863252314812</v>
      </c>
      <c r="T2891" s="10"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14">
        <v>2000</v>
      </c>
      <c r="E2892" s="14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v>1</v>
      </c>
      <c r="P2892" s="6">
        <v>7</v>
      </c>
      <c r="Q2892" t="str">
        <v>theater</v>
      </c>
      <c r="R2892" t="str">
        <v>plays</v>
      </c>
      <c r="S2892" s="10">
        <v>41831.742962962962</v>
      </c>
      <c r="T2892" s="10"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14">
        <v>10000</v>
      </c>
      <c r="E2893" s="14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v>3</v>
      </c>
      <c r="P2893" s="6">
        <v>27.3</v>
      </c>
      <c r="Q2893" t="str">
        <v>theater</v>
      </c>
      <c r="R2893" t="str">
        <v>plays</v>
      </c>
      <c r="S2893" s="10">
        <v>42415.883425925931</v>
      </c>
      <c r="T2893" s="10"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14">
        <v>5500</v>
      </c>
      <c r="E2894" s="1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v>9</v>
      </c>
      <c r="P2894" s="6">
        <v>29.41</v>
      </c>
      <c r="Q2894" t="str">
        <v>theater</v>
      </c>
      <c r="R2894" t="str">
        <v>plays</v>
      </c>
      <c r="S2894" s="10">
        <v>41869.714166666665</v>
      </c>
      <c r="T2894" s="10"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14">
        <v>5000</v>
      </c>
      <c r="E2895" s="14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v>1</v>
      </c>
      <c r="P2895" s="6">
        <v>12.5</v>
      </c>
      <c r="Q2895" t="str">
        <v>theater</v>
      </c>
      <c r="R2895" t="str">
        <v>plays</v>
      </c>
      <c r="S2895" s="10">
        <v>41953.773090277777</v>
      </c>
      <c r="T2895" s="10"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14">
        <v>50000</v>
      </c>
      <c r="E2896" s="14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v>0</v>
      </c>
      <c r="P2896" s="6">
        <v>0</v>
      </c>
      <c r="Q2896" t="str">
        <v>theater</v>
      </c>
      <c r="R2896" t="str">
        <v>plays</v>
      </c>
      <c r="S2896" s="10">
        <v>42037.986284722225</v>
      </c>
      <c r="T2896" s="10"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14">
        <v>500</v>
      </c>
      <c r="E2897" s="14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v>5</v>
      </c>
      <c r="P2897" s="6">
        <v>5.75</v>
      </c>
      <c r="Q2897" t="str">
        <v>theater</v>
      </c>
      <c r="R2897" t="str">
        <v>plays</v>
      </c>
      <c r="S2897" s="10">
        <v>41811.555462962962</v>
      </c>
      <c r="T2897" s="10"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14">
        <v>3000</v>
      </c>
      <c r="E2898" s="14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v>21</v>
      </c>
      <c r="P2898" s="6">
        <v>52.08</v>
      </c>
      <c r="Q2898" t="str">
        <v>theater</v>
      </c>
      <c r="R2898" t="str">
        <v>plays</v>
      </c>
      <c r="S2898" s="10">
        <v>42701.908807870372</v>
      </c>
      <c r="T2898" s="10"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14">
        <v>12000</v>
      </c>
      <c r="E2899" s="14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v>5</v>
      </c>
      <c r="P2899" s="6">
        <v>183.33</v>
      </c>
      <c r="Q2899" t="str">
        <v>theater</v>
      </c>
      <c r="R2899" t="str">
        <v>plays</v>
      </c>
      <c r="S2899" s="10">
        <v>42258.646504629629</v>
      </c>
      <c r="T2899" s="10"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14">
        <v>7500</v>
      </c>
      <c r="E2900" s="14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v>4</v>
      </c>
      <c r="P2900" s="6">
        <v>26.33</v>
      </c>
      <c r="Q2900" t="str">
        <v>theater</v>
      </c>
      <c r="R2900" t="str">
        <v>plays</v>
      </c>
      <c r="S2900" s="10">
        <v>42278.664965277778</v>
      </c>
      <c r="T2900" s="10"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14">
        <v>10000</v>
      </c>
      <c r="E2901" s="14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v>0</v>
      </c>
      <c r="P2901" s="6">
        <v>0</v>
      </c>
      <c r="Q2901" t="str">
        <v>theater</v>
      </c>
      <c r="R2901" t="str">
        <v>plays</v>
      </c>
      <c r="S2901" s="10">
        <v>42515.078217592592</v>
      </c>
      <c r="T2901" s="10"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14">
        <v>5500</v>
      </c>
      <c r="E2902" s="14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v>62</v>
      </c>
      <c r="P2902" s="6">
        <v>486.43</v>
      </c>
      <c r="Q2902" t="str">
        <v>theater</v>
      </c>
      <c r="R2902" t="str">
        <v>plays</v>
      </c>
      <c r="S2902" s="10">
        <v>41830.234166666669</v>
      </c>
      <c r="T2902" s="10"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14">
        <v>750</v>
      </c>
      <c r="E2903" s="14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v>1</v>
      </c>
      <c r="P2903" s="6">
        <v>3</v>
      </c>
      <c r="Q2903" t="str">
        <v>theater</v>
      </c>
      <c r="R2903" t="str">
        <v>plays</v>
      </c>
      <c r="S2903" s="10">
        <v>41982.904386574075</v>
      </c>
      <c r="T2903" s="10"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14">
        <v>150000</v>
      </c>
      <c r="E2904" s="1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v>0</v>
      </c>
      <c r="P2904" s="6">
        <v>25</v>
      </c>
      <c r="Q2904" t="str">
        <v>theater</v>
      </c>
      <c r="R2904" t="str">
        <v>plays</v>
      </c>
      <c r="S2904" s="10">
        <v>42210.439768518518</v>
      </c>
      <c r="T2904" s="10"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14">
        <v>5000</v>
      </c>
      <c r="E2905" s="14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v>1</v>
      </c>
      <c r="P2905" s="6">
        <v>9.75</v>
      </c>
      <c r="Q2905" t="str">
        <v>theater</v>
      </c>
      <c r="R2905" t="str">
        <v>plays</v>
      </c>
      <c r="S2905" s="10">
        <v>42196.166874999995</v>
      </c>
      <c r="T2905" s="10"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14">
        <v>1500</v>
      </c>
      <c r="E2906" s="14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v>5</v>
      </c>
      <c r="P2906" s="6">
        <v>18.75</v>
      </c>
      <c r="Q2906" t="str">
        <v>theater</v>
      </c>
      <c r="R2906" t="str">
        <v>plays</v>
      </c>
      <c r="S2906" s="10">
        <v>41940.967951388891</v>
      </c>
      <c r="T2906" s="10"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14">
        <v>3500</v>
      </c>
      <c r="E2907" s="14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v>18</v>
      </c>
      <c r="P2907" s="6">
        <v>36.590000000000003</v>
      </c>
      <c r="Q2907" t="str">
        <v>theater</v>
      </c>
      <c r="R2907" t="str">
        <v>plays</v>
      </c>
      <c r="S2907" s="10">
        <v>42606.056863425925</v>
      </c>
      <c r="T2907" s="10"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14">
        <v>6000</v>
      </c>
      <c r="E2908" s="14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v>9</v>
      </c>
      <c r="P2908" s="6">
        <v>80.709999999999994</v>
      </c>
      <c r="Q2908" t="str">
        <v>theater</v>
      </c>
      <c r="R2908" t="str">
        <v>plays</v>
      </c>
      <c r="S2908" s="10">
        <v>42199.648912037039</v>
      </c>
      <c r="T2908" s="10"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14">
        <v>2500</v>
      </c>
      <c r="E2909" s="14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v>0</v>
      </c>
      <c r="P2909" s="6">
        <v>1</v>
      </c>
      <c r="Q2909" t="str">
        <v>theater</v>
      </c>
      <c r="R2909" t="str">
        <v>plays</v>
      </c>
      <c r="S2909" s="10">
        <v>42444.877743055549</v>
      </c>
      <c r="T2909" s="10"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14">
        <v>9600</v>
      </c>
      <c r="E2910" s="14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v>3</v>
      </c>
      <c r="P2910" s="6">
        <v>52.8</v>
      </c>
      <c r="Q2910" t="str">
        <v>theater</v>
      </c>
      <c r="R2910" t="str">
        <v>plays</v>
      </c>
      <c r="S2910" s="10">
        <v>42499.731701388882</v>
      </c>
      <c r="T2910" s="10"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14">
        <v>180000</v>
      </c>
      <c r="E2911" s="14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v>0</v>
      </c>
      <c r="P2911" s="6">
        <v>20</v>
      </c>
      <c r="Q2911" t="str">
        <v>theater</v>
      </c>
      <c r="R2911" t="str">
        <v>plays</v>
      </c>
      <c r="S2911" s="10">
        <v>41929.266215277778</v>
      </c>
      <c r="T2911" s="10"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14">
        <v>30000</v>
      </c>
      <c r="E2912" s="14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v>0</v>
      </c>
      <c r="P2912" s="6">
        <v>1</v>
      </c>
      <c r="Q2912" t="str">
        <v>theater</v>
      </c>
      <c r="R2912" t="str">
        <v>plays</v>
      </c>
      <c r="S2912" s="10">
        <v>42107.841284722221</v>
      </c>
      <c r="T2912" s="10"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14">
        <v>1800</v>
      </c>
      <c r="E2913" s="14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v>37</v>
      </c>
      <c r="P2913" s="6">
        <v>46.93</v>
      </c>
      <c r="Q2913" t="str">
        <v>theater</v>
      </c>
      <c r="R2913" t="str">
        <v>plays</v>
      </c>
      <c r="S2913" s="10">
        <v>42142.768819444449</v>
      </c>
      <c r="T2913" s="10"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14">
        <v>14440</v>
      </c>
      <c r="E2914" s="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v>14</v>
      </c>
      <c r="P2914" s="6">
        <v>78.08</v>
      </c>
      <c r="Q2914" t="str">
        <v>theater</v>
      </c>
      <c r="R2914" t="str">
        <v>plays</v>
      </c>
      <c r="S2914" s="10">
        <v>42354.131643518514</v>
      </c>
      <c r="T2914" s="10"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14">
        <v>10000</v>
      </c>
      <c r="E2915" s="14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v>0</v>
      </c>
      <c r="P2915" s="6">
        <v>1</v>
      </c>
      <c r="Q2915" t="str">
        <v>theater</v>
      </c>
      <c r="R2915" t="str">
        <v>plays</v>
      </c>
      <c r="S2915" s="10">
        <v>41828.922905092593</v>
      </c>
      <c r="T2915" s="10"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14">
        <v>25000</v>
      </c>
      <c r="E2916" s="14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v>0</v>
      </c>
      <c r="P2916" s="6">
        <v>1</v>
      </c>
      <c r="Q2916" t="str">
        <v>theater</v>
      </c>
      <c r="R2916" t="str">
        <v>plays</v>
      </c>
      <c r="S2916" s="10">
        <v>42017.907337962963</v>
      </c>
      <c r="T2916" s="10"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14">
        <v>1000</v>
      </c>
      <c r="E2917" s="14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v>61</v>
      </c>
      <c r="P2917" s="6">
        <v>203.67</v>
      </c>
      <c r="Q2917" t="str">
        <v>theater</v>
      </c>
      <c r="R2917" t="str">
        <v>plays</v>
      </c>
      <c r="S2917" s="10">
        <v>42415.398032407407</v>
      </c>
      <c r="T2917" s="10"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14">
        <v>1850</v>
      </c>
      <c r="E2918" s="14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v>8</v>
      </c>
      <c r="P2918" s="6">
        <v>20.71</v>
      </c>
      <c r="Q2918" t="str">
        <v>theater</v>
      </c>
      <c r="R2918" t="str">
        <v>plays</v>
      </c>
      <c r="S2918" s="10">
        <v>41755.476724537039</v>
      </c>
      <c r="T2918" s="10"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14">
        <v>2000</v>
      </c>
      <c r="E2919" s="14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v>22</v>
      </c>
      <c r="P2919" s="6">
        <v>48.56</v>
      </c>
      <c r="Q2919" t="str">
        <v>theater</v>
      </c>
      <c r="R2919" t="str">
        <v>plays</v>
      </c>
      <c r="S2919" s="10">
        <v>42245.234340277777</v>
      </c>
      <c r="T2919" s="10"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14">
        <v>5000</v>
      </c>
      <c r="E2920" s="14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v>27</v>
      </c>
      <c r="P2920" s="6">
        <v>68.099999999999994</v>
      </c>
      <c r="Q2920" t="str">
        <v>theater</v>
      </c>
      <c r="R2920" t="str">
        <v>plays</v>
      </c>
      <c r="S2920" s="10">
        <v>42278.629710648151</v>
      </c>
      <c r="T2920" s="10"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14">
        <v>600</v>
      </c>
      <c r="E2921" s="14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v>9</v>
      </c>
      <c r="P2921" s="6">
        <v>8.5</v>
      </c>
      <c r="Q2921" t="str">
        <v>theater</v>
      </c>
      <c r="R2921" t="str">
        <v>plays</v>
      </c>
      <c r="S2921" s="10">
        <v>41826.61954861111</v>
      </c>
      <c r="T2921" s="10"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14">
        <v>2500</v>
      </c>
      <c r="E2922" s="14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v>27</v>
      </c>
      <c r="P2922" s="6">
        <v>51.62</v>
      </c>
      <c r="Q2922" t="str">
        <v>theater</v>
      </c>
      <c r="R2922" t="str">
        <v>plays</v>
      </c>
      <c r="S2922" s="10">
        <v>42058.792476851857</v>
      </c>
      <c r="T2922" s="10"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14">
        <v>100</v>
      </c>
      <c r="E2923" s="14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v>129</v>
      </c>
      <c r="P2923" s="6">
        <v>43</v>
      </c>
      <c r="Q2923" t="str">
        <v>theater</v>
      </c>
      <c r="R2923" t="str">
        <v>musical</v>
      </c>
      <c r="S2923" s="10">
        <v>41877.886620370373</v>
      </c>
      <c r="T2923" s="10"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14">
        <v>500</v>
      </c>
      <c r="E2924" s="1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v>100</v>
      </c>
      <c r="P2924" s="6">
        <v>83.33</v>
      </c>
      <c r="Q2924" t="str">
        <v>theater</v>
      </c>
      <c r="R2924" t="str">
        <v>musical</v>
      </c>
      <c r="S2924" s="10">
        <v>42097.874155092592</v>
      </c>
      <c r="T2924" s="10"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14">
        <v>300</v>
      </c>
      <c r="E2925" s="14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v>100</v>
      </c>
      <c r="P2925" s="6">
        <v>30</v>
      </c>
      <c r="Q2925" t="str">
        <v>theater</v>
      </c>
      <c r="R2925" t="str">
        <v>musical</v>
      </c>
      <c r="S2925" s="10">
        <v>42013.15253472222</v>
      </c>
      <c r="T2925" s="10"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14">
        <v>25000</v>
      </c>
      <c r="E2926" s="14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v>103</v>
      </c>
      <c r="P2926" s="6">
        <v>175.51</v>
      </c>
      <c r="Q2926" t="str">
        <v>theater</v>
      </c>
      <c r="R2926" t="str">
        <v>musical</v>
      </c>
      <c r="S2926" s="10">
        <v>42103.556828703702</v>
      </c>
      <c r="T2926" s="10"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14">
        <v>45000</v>
      </c>
      <c r="E2927" s="14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v>102</v>
      </c>
      <c r="P2927" s="6">
        <v>231.66</v>
      </c>
      <c r="Q2927" t="str">
        <v>theater</v>
      </c>
      <c r="R2927" t="str">
        <v>musical</v>
      </c>
      <c r="S2927" s="10">
        <v>41863.584120370368</v>
      </c>
      <c r="T2927" s="10"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14">
        <v>3000</v>
      </c>
      <c r="E2928" s="14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v>125</v>
      </c>
      <c r="P2928" s="6">
        <v>75</v>
      </c>
      <c r="Q2928" t="str">
        <v>theater</v>
      </c>
      <c r="R2928" t="str">
        <v>musical</v>
      </c>
      <c r="S2928" s="10">
        <v>42044.765960648147</v>
      </c>
      <c r="T2928" s="10"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14">
        <v>1800</v>
      </c>
      <c r="E2929" s="14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v>131</v>
      </c>
      <c r="P2929" s="6">
        <v>112.14</v>
      </c>
      <c r="Q2929" t="str">
        <v>theater</v>
      </c>
      <c r="R2929" t="str">
        <v>musical</v>
      </c>
      <c r="S2929" s="10">
        <v>41806.669317129628</v>
      </c>
      <c r="T2929" s="10"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14">
        <v>1000</v>
      </c>
      <c r="E2930" s="14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v>100</v>
      </c>
      <c r="P2930" s="6">
        <v>41.67</v>
      </c>
      <c r="Q2930" t="str">
        <v>theater</v>
      </c>
      <c r="R2930" t="str">
        <v>musical</v>
      </c>
      <c r="S2930" s="10">
        <v>42403.998217592598</v>
      </c>
      <c r="T2930" s="10"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14">
        <v>8000</v>
      </c>
      <c r="E2931" s="14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v>102</v>
      </c>
      <c r="P2931" s="6">
        <v>255.17</v>
      </c>
      <c r="Q2931" t="str">
        <v>theater</v>
      </c>
      <c r="R2931" t="str">
        <v>musical</v>
      </c>
      <c r="S2931" s="10">
        <v>41754.564328703702</v>
      </c>
      <c r="T2931" s="10"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14">
        <v>10000</v>
      </c>
      <c r="E2932" s="14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v>101</v>
      </c>
      <c r="P2932" s="6">
        <v>162.77000000000001</v>
      </c>
      <c r="Q2932" t="str">
        <v>theater</v>
      </c>
      <c r="R2932" t="str">
        <v>musical</v>
      </c>
      <c r="S2932" s="10">
        <v>42101.584074074075</v>
      </c>
      <c r="T2932" s="10"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14">
        <v>750</v>
      </c>
      <c r="E2933" s="14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v>106</v>
      </c>
      <c r="P2933" s="6">
        <v>88.33</v>
      </c>
      <c r="Q2933" t="str">
        <v>theater</v>
      </c>
      <c r="R2933" t="str">
        <v>musical</v>
      </c>
      <c r="S2933" s="10">
        <v>41872.291238425925</v>
      </c>
      <c r="T2933" s="10"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14">
        <v>3100</v>
      </c>
      <c r="E2934" s="1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v>105</v>
      </c>
      <c r="P2934" s="6">
        <v>85.74</v>
      </c>
      <c r="Q2934" t="str">
        <v>theater</v>
      </c>
      <c r="R2934" t="str">
        <v>musical</v>
      </c>
      <c r="S2934" s="10">
        <v>42025.164780092593</v>
      </c>
      <c r="T2934" s="10"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14">
        <v>2500</v>
      </c>
      <c r="E2935" s="14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v>103</v>
      </c>
      <c r="P2935" s="6">
        <v>47.57</v>
      </c>
      <c r="Q2935" t="str">
        <v>theater</v>
      </c>
      <c r="R2935" t="str">
        <v>musical</v>
      </c>
      <c r="S2935" s="10">
        <v>42495.956631944442</v>
      </c>
      <c r="T2935" s="10"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14">
        <v>2500</v>
      </c>
      <c r="E2936" s="14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v>108</v>
      </c>
      <c r="P2936" s="6">
        <v>72.97</v>
      </c>
      <c r="Q2936" t="str">
        <v>theater</v>
      </c>
      <c r="R2936" t="str">
        <v>musical</v>
      </c>
      <c r="S2936" s="10">
        <v>41775.636157407411</v>
      </c>
      <c r="T2936" s="10"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14">
        <v>3500</v>
      </c>
      <c r="E2937" s="14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v>101</v>
      </c>
      <c r="P2937" s="6">
        <v>90.54</v>
      </c>
      <c r="Q2937" t="str">
        <v>theater</v>
      </c>
      <c r="R2937" t="str">
        <v>musical</v>
      </c>
      <c r="S2937" s="10">
        <v>42553.583425925928</v>
      </c>
      <c r="T2937" s="10"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14">
        <v>1000</v>
      </c>
      <c r="E2938" s="14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v>128</v>
      </c>
      <c r="P2938" s="6">
        <v>37.65</v>
      </c>
      <c r="Q2938" t="str">
        <v>theater</v>
      </c>
      <c r="R2938" t="str">
        <v>musical</v>
      </c>
      <c r="S2938" s="10">
        <v>41912.650729166664</v>
      </c>
      <c r="T2938" s="10"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14">
        <v>1500</v>
      </c>
      <c r="E2939" s="14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v>133</v>
      </c>
      <c r="P2939" s="6">
        <v>36.36</v>
      </c>
      <c r="Q2939" t="str">
        <v>theater</v>
      </c>
      <c r="R2939" t="str">
        <v>musical</v>
      </c>
      <c r="S2939" s="10">
        <v>41803.457326388889</v>
      </c>
      <c r="T2939" s="10"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14">
        <v>4000</v>
      </c>
      <c r="E2940" s="14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v>101</v>
      </c>
      <c r="P2940" s="6">
        <v>126.72</v>
      </c>
      <c r="Q2940" t="str">
        <v>theater</v>
      </c>
      <c r="R2940" t="str">
        <v>musical</v>
      </c>
      <c r="S2940" s="10">
        <v>42004.703865740739</v>
      </c>
      <c r="T2940" s="10"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14">
        <v>8000</v>
      </c>
      <c r="E2941" s="14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v>103</v>
      </c>
      <c r="P2941" s="6">
        <v>329.2</v>
      </c>
      <c r="Q2941" t="str">
        <v>theater</v>
      </c>
      <c r="R2941" t="str">
        <v>musical</v>
      </c>
      <c r="S2941" s="10">
        <v>41845.809166666666</v>
      </c>
      <c r="T2941" s="10"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14">
        <v>2500</v>
      </c>
      <c r="E2942" s="14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v>107</v>
      </c>
      <c r="P2942" s="6">
        <v>81.239999999999995</v>
      </c>
      <c r="Q2942" t="str">
        <v>theater</v>
      </c>
      <c r="R2942" t="str">
        <v>musical</v>
      </c>
      <c r="S2942" s="10">
        <v>41982.773356481484</v>
      </c>
      <c r="T2942" s="10"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14">
        <v>25000</v>
      </c>
      <c r="E2943" s="14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v>0</v>
      </c>
      <c r="P2943" s="6">
        <v>1</v>
      </c>
      <c r="Q2943" t="str">
        <v>theater</v>
      </c>
      <c r="R2943" t="str">
        <v>spaces</v>
      </c>
      <c r="S2943" s="10">
        <v>42034.960127314815</v>
      </c>
      <c r="T2943" s="10"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14">
        <v>200000</v>
      </c>
      <c r="E2944" s="1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v>20</v>
      </c>
      <c r="P2944" s="6">
        <v>202.23</v>
      </c>
      <c r="Q2944" t="str">
        <v>theater</v>
      </c>
      <c r="R2944" t="str">
        <v>spaces</v>
      </c>
      <c r="S2944" s="10">
        <v>42334.803923611107</v>
      </c>
      <c r="T2944" s="10"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14">
        <v>3000</v>
      </c>
      <c r="E2945" s="14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v>0</v>
      </c>
      <c r="P2945" s="6">
        <v>0</v>
      </c>
      <c r="Q2945" t="str">
        <v>theater</v>
      </c>
      <c r="R2945" t="str">
        <v>spaces</v>
      </c>
      <c r="S2945" s="10">
        <v>42077.129398148143</v>
      </c>
      <c r="T2945" s="10"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14">
        <v>10000</v>
      </c>
      <c r="E2946" s="14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v>1</v>
      </c>
      <c r="P2946" s="6">
        <v>100</v>
      </c>
      <c r="Q2946" t="str">
        <v>theater</v>
      </c>
      <c r="R2946" t="str">
        <v>spaces</v>
      </c>
      <c r="S2946" s="10">
        <v>42132.9143287037</v>
      </c>
      <c r="T2946" s="10"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14">
        <v>50000</v>
      </c>
      <c r="E2947" s="14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v>0</v>
      </c>
      <c r="P2947" s="6">
        <v>0</v>
      </c>
      <c r="Q2947" t="str">
        <v>theater</v>
      </c>
      <c r="R2947" t="str">
        <v>spaces</v>
      </c>
      <c r="S2947" s="10">
        <v>42118.139583333337</v>
      </c>
      <c r="T2947" s="10"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14">
        <v>2000</v>
      </c>
      <c r="E2948" s="14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v>0</v>
      </c>
      <c r="P2948" s="6">
        <v>1</v>
      </c>
      <c r="Q2948" t="str">
        <v>theater</v>
      </c>
      <c r="R2948" t="str">
        <v>spaces</v>
      </c>
      <c r="S2948" s="10">
        <v>42567.531157407408</v>
      </c>
      <c r="T2948" s="10"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14">
        <v>25000</v>
      </c>
      <c r="E2949" s="14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v>4</v>
      </c>
      <c r="P2949" s="6">
        <v>82.46</v>
      </c>
      <c r="Q2949" t="str">
        <v>theater</v>
      </c>
      <c r="R2949" t="str">
        <v>spaces</v>
      </c>
      <c r="S2949" s="10">
        <v>42649.562118055561</v>
      </c>
      <c r="T2949" s="10"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14">
        <v>500000</v>
      </c>
      <c r="E2950" s="14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v>0</v>
      </c>
      <c r="P2950" s="6">
        <v>2.67</v>
      </c>
      <c r="Q2950" t="str">
        <v>theater</v>
      </c>
      <c r="R2950" t="str">
        <v>spaces</v>
      </c>
      <c r="S2950" s="10">
        <v>42097.649224537032</v>
      </c>
      <c r="T2950" s="10"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14">
        <v>1000</v>
      </c>
      <c r="E2951" s="14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v>3</v>
      </c>
      <c r="P2951" s="6">
        <v>12.5</v>
      </c>
      <c r="Q2951" t="str">
        <v>theater</v>
      </c>
      <c r="R2951" t="str">
        <v>spaces</v>
      </c>
      <c r="S2951" s="10">
        <v>42297.823113425926</v>
      </c>
      <c r="T2951" s="10"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14">
        <v>5000000</v>
      </c>
      <c r="E2952" s="14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v>0</v>
      </c>
      <c r="P2952" s="6">
        <v>0</v>
      </c>
      <c r="Q2952" t="str">
        <v>theater</v>
      </c>
      <c r="R2952" t="str">
        <v>spaces</v>
      </c>
      <c r="S2952" s="10">
        <v>42362.36518518519</v>
      </c>
      <c r="T2952" s="10"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14">
        <v>50000</v>
      </c>
      <c r="E2953" s="14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v>2</v>
      </c>
      <c r="P2953" s="6">
        <v>18.899999999999999</v>
      </c>
      <c r="Q2953" t="str">
        <v>theater</v>
      </c>
      <c r="R2953" t="str">
        <v>spaces</v>
      </c>
      <c r="S2953" s="10">
        <v>41872.802928240737</v>
      </c>
      <c r="T2953" s="10"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14">
        <v>20000</v>
      </c>
      <c r="E2954" s="1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v>8</v>
      </c>
      <c r="P2954" s="6">
        <v>200.63</v>
      </c>
      <c r="Q2954" t="str">
        <v>theater</v>
      </c>
      <c r="R2954" t="str">
        <v>spaces</v>
      </c>
      <c r="S2954" s="10">
        <v>42628.690266203703</v>
      </c>
      <c r="T2954" s="10"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14">
        <v>400000</v>
      </c>
      <c r="E2955" s="14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v>0</v>
      </c>
      <c r="P2955" s="6">
        <v>201.67</v>
      </c>
      <c r="Q2955" t="str">
        <v>theater</v>
      </c>
      <c r="R2955" t="str">
        <v>spaces</v>
      </c>
      <c r="S2955" s="10">
        <v>42255.791909722218</v>
      </c>
      <c r="T2955" s="10"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14">
        <v>15000</v>
      </c>
      <c r="E2956" s="14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v>0</v>
      </c>
      <c r="P2956" s="6">
        <v>0</v>
      </c>
      <c r="Q2956" t="str">
        <v>theater</v>
      </c>
      <c r="R2956" t="str">
        <v>spaces</v>
      </c>
      <c r="S2956" s="10">
        <v>42790.583368055552</v>
      </c>
      <c r="T2956" s="10"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14">
        <v>1200</v>
      </c>
      <c r="E2957" s="14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v>60</v>
      </c>
      <c r="P2957" s="6">
        <v>65</v>
      </c>
      <c r="Q2957" t="str">
        <v>theater</v>
      </c>
      <c r="R2957" t="str">
        <v>spaces</v>
      </c>
      <c r="S2957" s="10">
        <v>42141.741307870368</v>
      </c>
      <c r="T2957" s="10"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14">
        <v>7900</v>
      </c>
      <c r="E2958" s="14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v>17</v>
      </c>
      <c r="P2958" s="6">
        <v>66.099999999999994</v>
      </c>
      <c r="Q2958" t="str">
        <v>theater</v>
      </c>
      <c r="R2958" t="str">
        <v>spaces</v>
      </c>
      <c r="S2958" s="10">
        <v>42464.958912037036</v>
      </c>
      <c r="T2958" s="10"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14">
        <v>15000</v>
      </c>
      <c r="E2959" s="14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v>2</v>
      </c>
      <c r="P2959" s="6">
        <v>93.33</v>
      </c>
      <c r="Q2959" t="str">
        <v>theater</v>
      </c>
      <c r="R2959" t="str">
        <v>spaces</v>
      </c>
      <c r="S2959" s="10">
        <v>42031.011249999996</v>
      </c>
      <c r="T2959" s="10"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14">
        <v>80000</v>
      </c>
      <c r="E2960" s="14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v>0</v>
      </c>
      <c r="P2960" s="6">
        <v>0</v>
      </c>
      <c r="Q2960" t="str">
        <v>theater</v>
      </c>
      <c r="R2960" t="str">
        <v>spaces</v>
      </c>
      <c r="S2960" s="10">
        <v>42438.779131944444</v>
      </c>
      <c r="T2960" s="10"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14">
        <v>10000</v>
      </c>
      <c r="E2961" s="14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v>0</v>
      </c>
      <c r="P2961" s="6">
        <v>0</v>
      </c>
      <c r="Q2961" t="str">
        <v>theater</v>
      </c>
      <c r="R2961" t="str">
        <v>spaces</v>
      </c>
      <c r="S2961" s="10">
        <v>42498.008391203708</v>
      </c>
      <c r="T2961" s="10"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14">
        <v>30000000</v>
      </c>
      <c r="E2962" s="14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v>0</v>
      </c>
      <c r="P2962" s="6">
        <v>0</v>
      </c>
      <c r="Q2962" t="str">
        <v>theater</v>
      </c>
      <c r="R2962" t="str">
        <v>spaces</v>
      </c>
      <c r="S2962" s="10">
        <v>41863.757210648146</v>
      </c>
      <c r="T2962" s="10"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14">
        <v>5000</v>
      </c>
      <c r="E2963" s="14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v>110</v>
      </c>
      <c r="P2963" s="6">
        <v>50.75</v>
      </c>
      <c r="Q2963" t="str">
        <v>theater</v>
      </c>
      <c r="R2963" t="str">
        <v>plays</v>
      </c>
      <c r="S2963" s="10">
        <v>42061.212488425925</v>
      </c>
      <c r="T2963" s="10"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14">
        <v>1000</v>
      </c>
      <c r="E2964" s="1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v>122</v>
      </c>
      <c r="P2964" s="6">
        <v>60.9</v>
      </c>
      <c r="Q2964" t="str">
        <v>theater</v>
      </c>
      <c r="R2964" t="str">
        <v>plays</v>
      </c>
      <c r="S2964" s="10">
        <v>42036.24428240741</v>
      </c>
      <c r="T2964" s="10"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14">
        <v>10000</v>
      </c>
      <c r="E2965" s="14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v>107</v>
      </c>
      <c r="P2965" s="6">
        <v>109.03</v>
      </c>
      <c r="Q2965" t="str">
        <v>theater</v>
      </c>
      <c r="R2965" t="str">
        <v>plays</v>
      </c>
      <c r="S2965" s="10">
        <v>42157.470185185186</v>
      </c>
      <c r="T2965" s="10"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14">
        <v>5000</v>
      </c>
      <c r="E2966" s="14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v>101</v>
      </c>
      <c r="P2966" s="6">
        <v>25.69</v>
      </c>
      <c r="Q2966" t="str">
        <v>theater</v>
      </c>
      <c r="R2966" t="str">
        <v>plays</v>
      </c>
      <c r="S2966" s="10">
        <v>41827.909942129627</v>
      </c>
      <c r="T2966" s="10"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14">
        <v>1500</v>
      </c>
      <c r="E2967" s="14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v>109</v>
      </c>
      <c r="P2967" s="6">
        <v>41.92</v>
      </c>
      <c r="Q2967" t="str">
        <v>theater</v>
      </c>
      <c r="R2967" t="str">
        <v>plays</v>
      </c>
      <c r="S2967" s="10">
        <v>42162.729548611111</v>
      </c>
      <c r="T2967" s="10"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14">
        <v>10000</v>
      </c>
      <c r="E2968" s="14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v>114</v>
      </c>
      <c r="P2968" s="6">
        <v>88.77</v>
      </c>
      <c r="Q2968" t="str">
        <v>theater</v>
      </c>
      <c r="R2968" t="str">
        <v>plays</v>
      </c>
      <c r="S2968" s="10">
        <v>42233.738564814819</v>
      </c>
      <c r="T2968" s="10"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14">
        <v>5000</v>
      </c>
      <c r="E2969" s="14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v>114</v>
      </c>
      <c r="P2969" s="6">
        <v>80.23</v>
      </c>
      <c r="Q2969" t="str">
        <v>theater</v>
      </c>
      <c r="R2969" t="str">
        <v>plays</v>
      </c>
      <c r="S2969" s="10">
        <v>42042.197824074072</v>
      </c>
      <c r="T2969" s="10"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14">
        <v>3500</v>
      </c>
      <c r="E2970" s="14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v>106</v>
      </c>
      <c r="P2970" s="6">
        <v>78.94</v>
      </c>
      <c r="Q2970" t="str">
        <v>theater</v>
      </c>
      <c r="R2970" t="str">
        <v>plays</v>
      </c>
      <c r="S2970" s="10">
        <v>42585.523842592593</v>
      </c>
      <c r="T2970" s="10"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14">
        <v>1000</v>
      </c>
      <c r="E2971" s="14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v>163</v>
      </c>
      <c r="P2971" s="6">
        <v>95.59</v>
      </c>
      <c r="Q2971" t="str">
        <v>theater</v>
      </c>
      <c r="R2971" t="str">
        <v>plays</v>
      </c>
      <c r="S2971" s="10">
        <v>42097.786493055552</v>
      </c>
      <c r="T2971" s="10"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14">
        <v>6000</v>
      </c>
      <c r="E2972" s="14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v>106</v>
      </c>
      <c r="P2972" s="6">
        <v>69.89</v>
      </c>
      <c r="Q2972" t="str">
        <v>theater</v>
      </c>
      <c r="R2972" t="str">
        <v>plays</v>
      </c>
      <c r="S2972" s="10">
        <v>41808.669571759259</v>
      </c>
      <c r="T2972" s="10"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14">
        <v>3200</v>
      </c>
      <c r="E2973" s="14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v>100</v>
      </c>
      <c r="P2973" s="6">
        <v>74.53</v>
      </c>
      <c r="Q2973" t="str">
        <v>theater</v>
      </c>
      <c r="R2973" t="str">
        <v>plays</v>
      </c>
      <c r="S2973" s="10">
        <v>41852.658310185187</v>
      </c>
      <c r="T2973" s="10"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14">
        <v>2000</v>
      </c>
      <c r="E2974" s="1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v>105</v>
      </c>
      <c r="P2974" s="6">
        <v>123.94</v>
      </c>
      <c r="Q2974" t="str">
        <v>theater</v>
      </c>
      <c r="R2974" t="str">
        <v>plays</v>
      </c>
      <c r="S2974" s="10">
        <v>42694.110185185185</v>
      </c>
      <c r="T2974" s="10"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14">
        <v>5000</v>
      </c>
      <c r="E2975" s="14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v>175</v>
      </c>
      <c r="P2975" s="6">
        <v>264.85000000000002</v>
      </c>
      <c r="Q2975" t="str">
        <v>theater</v>
      </c>
      <c r="R2975" t="str">
        <v>plays</v>
      </c>
      <c r="S2975" s="10">
        <v>42341.818379629629</v>
      </c>
      <c r="T2975" s="10"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14">
        <v>5000</v>
      </c>
      <c r="E2976" s="14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v>102</v>
      </c>
      <c r="P2976" s="6">
        <v>58.62</v>
      </c>
      <c r="Q2976" t="str">
        <v>theater</v>
      </c>
      <c r="R2976" t="str">
        <v>plays</v>
      </c>
      <c r="S2976" s="10">
        <v>41880.061006944445</v>
      </c>
      <c r="T2976" s="10"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14">
        <v>8000</v>
      </c>
      <c r="E2977" s="14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v>100</v>
      </c>
      <c r="P2977" s="6">
        <v>70.88</v>
      </c>
      <c r="Q2977" t="str">
        <v>theater</v>
      </c>
      <c r="R2977" t="str">
        <v>plays</v>
      </c>
      <c r="S2977" s="10">
        <v>41941.683865740742</v>
      </c>
      <c r="T2977" s="10"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14">
        <v>70</v>
      </c>
      <c r="E2978" s="14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v>171</v>
      </c>
      <c r="P2978" s="6">
        <v>8.57</v>
      </c>
      <c r="Q2978" t="str">
        <v>theater</v>
      </c>
      <c r="R2978" t="str">
        <v>plays</v>
      </c>
      <c r="S2978" s="10">
        <v>42425.730671296296</v>
      </c>
      <c r="T2978" s="10"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14">
        <v>3000</v>
      </c>
      <c r="E2979" s="14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v>114</v>
      </c>
      <c r="P2979" s="6">
        <v>113.57</v>
      </c>
      <c r="Q2979" t="str">
        <v>theater</v>
      </c>
      <c r="R2979" t="str">
        <v>plays</v>
      </c>
      <c r="S2979" s="10">
        <v>42026.88118055556</v>
      </c>
      <c r="T2979" s="10"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14">
        <v>750</v>
      </c>
      <c r="E2980" s="14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v>129</v>
      </c>
      <c r="P2980" s="6">
        <v>60.69</v>
      </c>
      <c r="Q2980" t="str">
        <v>theater</v>
      </c>
      <c r="R2980" t="str">
        <v>plays</v>
      </c>
      <c r="S2980" s="10">
        <v>41922.640590277777</v>
      </c>
      <c r="T2980" s="10"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14">
        <v>5000</v>
      </c>
      <c r="E2981" s="14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v>101</v>
      </c>
      <c r="P2981" s="6">
        <v>110.22</v>
      </c>
      <c r="Q2981" t="str">
        <v>theater</v>
      </c>
      <c r="R2981" t="str">
        <v>plays</v>
      </c>
      <c r="S2981" s="10">
        <v>41993.824340277773</v>
      </c>
      <c r="T2981" s="10"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14">
        <v>3000</v>
      </c>
      <c r="E2982" s="14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v>109</v>
      </c>
      <c r="P2982" s="6">
        <v>136.46</v>
      </c>
      <c r="Q2982" t="str">
        <v>theater</v>
      </c>
      <c r="R2982" t="str">
        <v>plays</v>
      </c>
      <c r="S2982" s="10">
        <v>42219.915856481486</v>
      </c>
      <c r="T2982" s="10"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14">
        <v>4000</v>
      </c>
      <c r="E2983" s="14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v>129</v>
      </c>
      <c r="P2983" s="6">
        <v>53.16</v>
      </c>
      <c r="Q2983" t="str">
        <v>theater</v>
      </c>
      <c r="R2983" t="str">
        <v>spaces</v>
      </c>
      <c r="S2983" s="10">
        <v>42225.559675925921</v>
      </c>
      <c r="T2983" s="10"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14">
        <v>5000</v>
      </c>
      <c r="E2984" s="1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v>102</v>
      </c>
      <c r="P2984" s="6">
        <v>86.49</v>
      </c>
      <c r="Q2984" t="str">
        <v>theater</v>
      </c>
      <c r="R2984" t="str">
        <v>spaces</v>
      </c>
      <c r="S2984" s="10">
        <v>42381.686840277776</v>
      </c>
      <c r="T2984" s="10"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14">
        <v>116000</v>
      </c>
      <c r="E2985" s="14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v>147</v>
      </c>
      <c r="P2985" s="6">
        <v>155.24</v>
      </c>
      <c r="Q2985" t="str">
        <v>theater</v>
      </c>
      <c r="R2985" t="str">
        <v>spaces</v>
      </c>
      <c r="S2985" s="10">
        <v>41894.632361111115</v>
      </c>
      <c r="T2985" s="10"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14">
        <v>25000</v>
      </c>
      <c r="E2986" s="14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v>100</v>
      </c>
      <c r="P2986" s="6">
        <v>115.08</v>
      </c>
      <c r="Q2986" t="str">
        <v>theater</v>
      </c>
      <c r="R2986" t="str">
        <v>spaces</v>
      </c>
      <c r="S2986" s="10">
        <v>42576.278715277775</v>
      </c>
      <c r="T2986" s="10"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14">
        <v>10000</v>
      </c>
      <c r="E2987" s="14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v>122</v>
      </c>
      <c r="P2987" s="6">
        <v>109.59</v>
      </c>
      <c r="Q2987" t="str">
        <v>theater</v>
      </c>
      <c r="R2987" t="str">
        <v>spaces</v>
      </c>
      <c r="S2987" s="10">
        <v>42654.973703703698</v>
      </c>
      <c r="T2987" s="10"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14">
        <v>2400</v>
      </c>
      <c r="E2988" s="14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v>106</v>
      </c>
      <c r="P2988" s="6">
        <v>45.21</v>
      </c>
      <c r="Q2988" t="str">
        <v>theater</v>
      </c>
      <c r="R2988" t="str">
        <v>spaces</v>
      </c>
      <c r="S2988" s="10">
        <v>42431.500069444446</v>
      </c>
      <c r="T2988" s="10"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14">
        <v>25000</v>
      </c>
      <c r="E2989" s="14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v>110</v>
      </c>
      <c r="P2989" s="6">
        <v>104.15</v>
      </c>
      <c r="Q2989" t="str">
        <v>theater</v>
      </c>
      <c r="R2989" t="str">
        <v>spaces</v>
      </c>
      <c r="S2989" s="10">
        <v>42627.307303240741</v>
      </c>
      <c r="T2989" s="10"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14">
        <v>1000</v>
      </c>
      <c r="E2990" s="14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v>100</v>
      </c>
      <c r="P2990" s="6">
        <v>35.71</v>
      </c>
      <c r="Q2990" t="str">
        <v>theater</v>
      </c>
      <c r="R2990" t="str">
        <v>spaces</v>
      </c>
      <c r="S2990" s="10">
        <v>42511.362048611118</v>
      </c>
      <c r="T2990" s="10"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14">
        <v>20000</v>
      </c>
      <c r="E2991" s="14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v>177</v>
      </c>
      <c r="P2991" s="6">
        <v>97</v>
      </c>
      <c r="Q2991" t="str">
        <v>theater</v>
      </c>
      <c r="R2991" t="str">
        <v>spaces</v>
      </c>
      <c r="S2991" s="10">
        <v>42337.02039351852</v>
      </c>
      <c r="T2991" s="10"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14">
        <v>10000</v>
      </c>
      <c r="E2992" s="14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v>100</v>
      </c>
      <c r="P2992" s="6">
        <v>370.37</v>
      </c>
      <c r="Q2992" t="str">
        <v>theater</v>
      </c>
      <c r="R2992" t="str">
        <v>spaces</v>
      </c>
      <c r="S2992" s="10">
        <v>42341.57430555555</v>
      </c>
      <c r="T2992" s="10"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14">
        <v>8500</v>
      </c>
      <c r="E2993" s="14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v>103</v>
      </c>
      <c r="P2993" s="6">
        <v>94.41</v>
      </c>
      <c r="Q2993" t="str">
        <v>theater</v>
      </c>
      <c r="R2993" t="str">
        <v>spaces</v>
      </c>
      <c r="S2993" s="10">
        <v>42740.837152777778</v>
      </c>
      <c r="T2993" s="10"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14">
        <v>3000</v>
      </c>
      <c r="E2994" s="1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v>105</v>
      </c>
      <c r="P2994" s="6">
        <v>48.98</v>
      </c>
      <c r="Q2994" t="str">
        <v>theater</v>
      </c>
      <c r="R2994" t="str">
        <v>spaces</v>
      </c>
      <c r="S2994" s="10">
        <v>42622.767476851848</v>
      </c>
      <c r="T2994" s="10"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14">
        <v>1000</v>
      </c>
      <c r="E2995" s="14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v>100</v>
      </c>
      <c r="P2995" s="6">
        <v>45.59</v>
      </c>
      <c r="Q2995" t="str">
        <v>theater</v>
      </c>
      <c r="R2995" t="str">
        <v>spaces</v>
      </c>
      <c r="S2995" s="10">
        <v>42390.838738425926</v>
      </c>
      <c r="T2995" s="10"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14">
        <v>300</v>
      </c>
      <c r="E2996" s="14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v>458</v>
      </c>
      <c r="P2996" s="6">
        <v>23.28</v>
      </c>
      <c r="Q2996" t="str">
        <v>theater</v>
      </c>
      <c r="R2996" t="str">
        <v>spaces</v>
      </c>
      <c r="S2996" s="10">
        <v>41885.478842592594</v>
      </c>
      <c r="T2996" s="10"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14">
        <v>15000</v>
      </c>
      <c r="E2997" s="14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v>105</v>
      </c>
      <c r="P2997" s="6">
        <v>63.23</v>
      </c>
      <c r="Q2997" t="str">
        <v>theater</v>
      </c>
      <c r="R2997" t="str">
        <v>spaces</v>
      </c>
      <c r="S2997" s="10">
        <v>42724.665173611109</v>
      </c>
      <c r="T2997" s="10"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14">
        <v>35000</v>
      </c>
      <c r="E2998" s="14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v>172</v>
      </c>
      <c r="P2998" s="6">
        <v>153.52000000000001</v>
      </c>
      <c r="Q2998" t="str">
        <v>theater</v>
      </c>
      <c r="R2998" t="str">
        <v>spaces</v>
      </c>
      <c r="S2998" s="10">
        <v>42090.912500000006</v>
      </c>
      <c r="T2998" s="10"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14">
        <v>10000</v>
      </c>
      <c r="E2999" s="14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v>104</v>
      </c>
      <c r="P2999" s="6">
        <v>90.2</v>
      </c>
      <c r="Q2999" t="str">
        <v>theater</v>
      </c>
      <c r="R2999" t="str">
        <v>spaces</v>
      </c>
      <c r="S2999" s="10">
        <v>42775.733715277776</v>
      </c>
      <c r="T2999" s="10"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14">
        <v>50000</v>
      </c>
      <c r="E3000" s="14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v>103</v>
      </c>
      <c r="P3000" s="6">
        <v>118.97</v>
      </c>
      <c r="Q3000" t="str">
        <v>theater</v>
      </c>
      <c r="R3000" t="str">
        <v>spaces</v>
      </c>
      <c r="S3000" s="10">
        <v>41778.193622685183</v>
      </c>
      <c r="T3000" s="10"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14">
        <v>1350</v>
      </c>
      <c r="E3001" s="14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v>119</v>
      </c>
      <c r="P3001" s="6">
        <v>80.25</v>
      </c>
      <c r="Q3001" t="str">
        <v>theater</v>
      </c>
      <c r="R3001" t="str">
        <v>spaces</v>
      </c>
      <c r="S3001" s="10">
        <v>42780.740277777775</v>
      </c>
      <c r="T3001" s="10"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14">
        <v>500</v>
      </c>
      <c r="E3002" s="14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v>100</v>
      </c>
      <c r="P3002" s="6">
        <v>62.5</v>
      </c>
      <c r="Q3002" t="str">
        <v>theater</v>
      </c>
      <c r="R3002" t="str">
        <v>spaces</v>
      </c>
      <c r="S3002" s="10">
        <v>42752.827199074076</v>
      </c>
      <c r="T3002" s="10"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14">
        <v>7214</v>
      </c>
      <c r="E3003" s="14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v>319</v>
      </c>
      <c r="P3003" s="6">
        <v>131.38</v>
      </c>
      <c r="Q3003" t="str">
        <v>theater</v>
      </c>
      <c r="R3003" t="str">
        <v>spaces</v>
      </c>
      <c r="S3003" s="10">
        <v>42534.895625000005</v>
      </c>
      <c r="T3003" s="10"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14">
        <v>7000</v>
      </c>
      <c r="E3004" s="1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v>109</v>
      </c>
      <c r="P3004" s="6">
        <v>73.03</v>
      </c>
      <c r="Q3004" t="str">
        <v>theater</v>
      </c>
      <c r="R3004" t="str">
        <v>spaces</v>
      </c>
      <c r="S3004" s="10">
        <v>41239.83625</v>
      </c>
      <c r="T3004" s="10"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14">
        <v>3000</v>
      </c>
      <c r="E3005" s="14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v>101</v>
      </c>
      <c r="P3005" s="6">
        <v>178.53</v>
      </c>
      <c r="Q3005" t="str">
        <v>theater</v>
      </c>
      <c r="R3005" t="str">
        <v>spaces</v>
      </c>
      <c r="S3005" s="10">
        <v>42398.849259259259</v>
      </c>
      <c r="T3005" s="10"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14">
        <v>40000</v>
      </c>
      <c r="E3006" s="14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v>113</v>
      </c>
      <c r="P3006" s="6">
        <v>162.91</v>
      </c>
      <c r="Q3006" t="str">
        <v>theater</v>
      </c>
      <c r="R3006" t="str">
        <v>spaces</v>
      </c>
      <c r="S3006" s="10">
        <v>41928.881064814814</v>
      </c>
      <c r="T3006" s="10"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14">
        <v>10600</v>
      </c>
      <c r="E3007" s="14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v>120</v>
      </c>
      <c r="P3007" s="6">
        <v>108.24</v>
      </c>
      <c r="Q3007" t="str">
        <v>theater</v>
      </c>
      <c r="R3007" t="str">
        <v>spaces</v>
      </c>
      <c r="S3007" s="10">
        <v>41888.674826388888</v>
      </c>
      <c r="T3007" s="10"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14">
        <v>8000</v>
      </c>
      <c r="E3008" s="14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v>108</v>
      </c>
      <c r="P3008" s="6">
        <v>88.87</v>
      </c>
      <c r="Q3008" t="str">
        <v>theater</v>
      </c>
      <c r="R3008" t="str">
        <v>spaces</v>
      </c>
      <c r="S3008" s="10">
        <v>41957.756840277783</v>
      </c>
      <c r="T3008" s="10"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14">
        <v>600</v>
      </c>
      <c r="E3009" s="14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v>180</v>
      </c>
      <c r="P3009" s="6">
        <v>54</v>
      </c>
      <c r="Q3009" t="str">
        <v>theater</v>
      </c>
      <c r="R3009" t="str">
        <v>spaces</v>
      </c>
      <c r="S3009" s="10">
        <v>42098.216238425928</v>
      </c>
      <c r="T3009" s="10"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14">
        <v>3000</v>
      </c>
      <c r="E3010" s="14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v>101</v>
      </c>
      <c r="P3010" s="6">
        <v>116.73</v>
      </c>
      <c r="Q3010" t="str">
        <v>theater</v>
      </c>
      <c r="R3010" t="str">
        <v>spaces</v>
      </c>
      <c r="S3010" s="10">
        <v>42360.212025462963</v>
      </c>
      <c r="T3010" s="10"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14">
        <v>25000</v>
      </c>
      <c r="E3011" s="14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v>120</v>
      </c>
      <c r="P3011" s="6">
        <v>233.9</v>
      </c>
      <c r="Q3011" t="str">
        <v>theater</v>
      </c>
      <c r="R3011" t="str">
        <v>spaces</v>
      </c>
      <c r="S3011" s="10">
        <v>41939.569907407407</v>
      </c>
      <c r="T3011" s="10"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14">
        <v>1500</v>
      </c>
      <c r="E3012" s="14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v>158</v>
      </c>
      <c r="P3012" s="6">
        <v>158</v>
      </c>
      <c r="Q3012" t="str">
        <v>theater</v>
      </c>
      <c r="R3012" t="str">
        <v>spaces</v>
      </c>
      <c r="S3012" s="10">
        <v>41996.832395833335</v>
      </c>
      <c r="T3012" s="10"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14">
        <v>300</v>
      </c>
      <c r="E3013" s="14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v>124</v>
      </c>
      <c r="P3013" s="6">
        <v>14.84</v>
      </c>
      <c r="Q3013" t="str">
        <v>theater</v>
      </c>
      <c r="R3013" t="str">
        <v>spaces</v>
      </c>
      <c r="S3013" s="10">
        <v>42334.468935185185</v>
      </c>
      <c r="T3013" s="10"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14">
        <v>4000</v>
      </c>
      <c r="E3014" s="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v>117</v>
      </c>
      <c r="P3014" s="6">
        <v>85.18</v>
      </c>
      <c r="Q3014" t="str">
        <v>theater</v>
      </c>
      <c r="R3014" t="str">
        <v>spaces</v>
      </c>
      <c r="S3014" s="10">
        <v>42024.702893518523</v>
      </c>
      <c r="T3014" s="10"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14">
        <v>10000</v>
      </c>
      <c r="E3015" s="14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v>157</v>
      </c>
      <c r="P3015" s="6">
        <v>146.69</v>
      </c>
      <c r="Q3015" t="str">
        <v>theater</v>
      </c>
      <c r="R3015" t="str">
        <v>spaces</v>
      </c>
      <c r="S3015" s="10">
        <v>42146.836215277777</v>
      </c>
      <c r="T3015" s="10"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14">
        <v>25000</v>
      </c>
      <c r="E3016" s="14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v>113</v>
      </c>
      <c r="P3016" s="6">
        <v>50.76</v>
      </c>
      <c r="Q3016" t="str">
        <v>theater</v>
      </c>
      <c r="R3016" t="str">
        <v>spaces</v>
      </c>
      <c r="S3016" s="10">
        <v>41920.123611111114</v>
      </c>
      <c r="T3016" s="10"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14">
        <v>3400</v>
      </c>
      <c r="E3017" s="14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v>103</v>
      </c>
      <c r="P3017" s="6">
        <v>87.7</v>
      </c>
      <c r="Q3017" t="str">
        <v>theater</v>
      </c>
      <c r="R3017" t="str">
        <v>spaces</v>
      </c>
      <c r="S3017" s="10">
        <v>41785.72729166667</v>
      </c>
      <c r="T3017" s="10"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14">
        <v>8500</v>
      </c>
      <c r="E3018" s="14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v>103</v>
      </c>
      <c r="P3018" s="6">
        <v>242.28</v>
      </c>
      <c r="Q3018" t="str">
        <v>theater</v>
      </c>
      <c r="R3018" t="str">
        <v>spaces</v>
      </c>
      <c r="S3018" s="10">
        <v>41778.548055555555</v>
      </c>
      <c r="T3018" s="10"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14">
        <v>22000</v>
      </c>
      <c r="E3019" s="14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v>106</v>
      </c>
      <c r="P3019" s="6">
        <v>146.44999999999999</v>
      </c>
      <c r="Q3019" t="str">
        <v>theater</v>
      </c>
      <c r="R3019" t="str">
        <v>spaces</v>
      </c>
      <c r="S3019" s="10">
        <v>41841.850034722222</v>
      </c>
      <c r="T3019" s="10"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14">
        <v>4200</v>
      </c>
      <c r="E3020" s="14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v>101</v>
      </c>
      <c r="P3020" s="6">
        <v>103.17</v>
      </c>
      <c r="Q3020" t="str">
        <v>theater</v>
      </c>
      <c r="R3020" t="str">
        <v>spaces</v>
      </c>
      <c r="S3020" s="10">
        <v>42163.29833333334</v>
      </c>
      <c r="T3020" s="10"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14">
        <v>15000</v>
      </c>
      <c r="E3021" s="14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v>121</v>
      </c>
      <c r="P3021" s="6">
        <v>80.459999999999994</v>
      </c>
      <c r="Q3021" t="str">
        <v>theater</v>
      </c>
      <c r="R3021" t="str">
        <v>spaces</v>
      </c>
      <c r="S3021" s="10">
        <v>41758.833564814813</v>
      </c>
      <c r="T3021" s="10"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14">
        <v>7000</v>
      </c>
      <c r="E3022" s="14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v>101</v>
      </c>
      <c r="P3022" s="6">
        <v>234.67</v>
      </c>
      <c r="Q3022" t="str">
        <v>theater</v>
      </c>
      <c r="R3022" t="str">
        <v>spaces</v>
      </c>
      <c r="S3022" s="10">
        <v>42170.846446759257</v>
      </c>
      <c r="T3022" s="10"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14">
        <v>4500</v>
      </c>
      <c r="E3023" s="14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v>116</v>
      </c>
      <c r="P3023" s="6">
        <v>50.69</v>
      </c>
      <c r="Q3023" t="str">
        <v>theater</v>
      </c>
      <c r="R3023" t="str">
        <v>spaces</v>
      </c>
      <c r="S3023" s="10">
        <v>42660.618854166663</v>
      </c>
      <c r="T3023" s="10"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14">
        <v>10000</v>
      </c>
      <c r="E3024" s="1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v>101</v>
      </c>
      <c r="P3024" s="6">
        <v>162.71</v>
      </c>
      <c r="Q3024" t="str">
        <v>theater</v>
      </c>
      <c r="R3024" t="str">
        <v>spaces</v>
      </c>
      <c r="S3024" s="10">
        <v>42564.95380787037</v>
      </c>
      <c r="T3024" s="10"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14">
        <v>700</v>
      </c>
      <c r="E3025" s="14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v>103</v>
      </c>
      <c r="P3025" s="6">
        <v>120.17</v>
      </c>
      <c r="Q3025" t="str">
        <v>theater</v>
      </c>
      <c r="R3025" t="str">
        <v>spaces</v>
      </c>
      <c r="S3025" s="10">
        <v>42121.675763888896</v>
      </c>
      <c r="T3025" s="10"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14">
        <v>5000</v>
      </c>
      <c r="E3026" s="14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v>246</v>
      </c>
      <c r="P3026" s="6">
        <v>67.7</v>
      </c>
      <c r="Q3026" t="str">
        <v>theater</v>
      </c>
      <c r="R3026" t="str">
        <v>spaces</v>
      </c>
      <c r="S3026" s="10">
        <v>41158.993923611109</v>
      </c>
      <c r="T3026" s="10"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14">
        <v>2500</v>
      </c>
      <c r="E3027" s="14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v>302</v>
      </c>
      <c r="P3027" s="6">
        <v>52.1</v>
      </c>
      <c r="Q3027" t="str">
        <v>theater</v>
      </c>
      <c r="R3027" t="str">
        <v>spaces</v>
      </c>
      <c r="S3027" s="10">
        <v>41761.509409722225</v>
      </c>
      <c r="T3027" s="10"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14">
        <v>900</v>
      </c>
      <c r="E3028" s="14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v>143</v>
      </c>
      <c r="P3028" s="6">
        <v>51.6</v>
      </c>
      <c r="Q3028" t="str">
        <v>theater</v>
      </c>
      <c r="R3028" t="str">
        <v>spaces</v>
      </c>
      <c r="S3028" s="10">
        <v>42783.459398148145</v>
      </c>
      <c r="T3028" s="10"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14">
        <v>40000</v>
      </c>
      <c r="E3029" s="14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v>131</v>
      </c>
      <c r="P3029" s="6">
        <v>164.3</v>
      </c>
      <c r="Q3029" t="str">
        <v>theater</v>
      </c>
      <c r="R3029" t="str">
        <v>spaces</v>
      </c>
      <c r="S3029" s="10">
        <v>42053.704293981486</v>
      </c>
      <c r="T3029" s="10"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14">
        <v>5000</v>
      </c>
      <c r="E3030" s="14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v>168</v>
      </c>
      <c r="P3030" s="6">
        <v>84.86</v>
      </c>
      <c r="Q3030" t="str">
        <v>theater</v>
      </c>
      <c r="R3030" t="str">
        <v>spaces</v>
      </c>
      <c r="S3030" s="10">
        <v>42567.264178240745</v>
      </c>
      <c r="T3030" s="10"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14">
        <v>30000</v>
      </c>
      <c r="E3031" s="14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v>110</v>
      </c>
      <c r="P3031" s="6">
        <v>94.55</v>
      </c>
      <c r="Q3031" t="str">
        <v>theater</v>
      </c>
      <c r="R3031" t="str">
        <v>spaces</v>
      </c>
      <c r="S3031" s="10">
        <v>41932.708877314813</v>
      </c>
      <c r="T3031" s="10"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14">
        <v>1750</v>
      </c>
      <c r="E3032" s="14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v>107</v>
      </c>
      <c r="P3032" s="6">
        <v>45.54</v>
      </c>
      <c r="Q3032" t="str">
        <v>theater</v>
      </c>
      <c r="R3032" t="str">
        <v>spaces</v>
      </c>
      <c r="S3032" s="10">
        <v>42233.747349537036</v>
      </c>
      <c r="T3032" s="10"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14">
        <v>1500</v>
      </c>
      <c r="E3033" s="14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v>100</v>
      </c>
      <c r="P3033" s="6">
        <v>51.72</v>
      </c>
      <c r="Q3033" t="str">
        <v>theater</v>
      </c>
      <c r="R3033" t="str">
        <v>spaces</v>
      </c>
      <c r="S3033" s="10">
        <v>42597.882488425923</v>
      </c>
      <c r="T3033" s="10"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14">
        <v>1000</v>
      </c>
      <c r="E3034" s="1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v>127</v>
      </c>
      <c r="P3034" s="6">
        <v>50.88</v>
      </c>
      <c r="Q3034" t="str">
        <v>theater</v>
      </c>
      <c r="R3034" t="str">
        <v>spaces</v>
      </c>
      <c r="S3034" s="10">
        <v>42228.044664351852</v>
      </c>
      <c r="T3034" s="10"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14">
        <v>3000</v>
      </c>
      <c r="E3035" s="14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v>147</v>
      </c>
      <c r="P3035" s="6">
        <v>191.13</v>
      </c>
      <c r="Q3035" t="str">
        <v>theater</v>
      </c>
      <c r="R3035" t="str">
        <v>spaces</v>
      </c>
      <c r="S3035" s="10">
        <v>42570.110243055555</v>
      </c>
      <c r="T3035" s="10"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14">
        <v>100000</v>
      </c>
      <c r="E3036" s="14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v>113</v>
      </c>
      <c r="P3036" s="6">
        <v>89.31</v>
      </c>
      <c r="Q3036" t="str">
        <v>theater</v>
      </c>
      <c r="R3036" t="str">
        <v>spaces</v>
      </c>
      <c r="S3036" s="10">
        <v>42644.535358796296</v>
      </c>
      <c r="T3036" s="10"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14">
        <v>25000</v>
      </c>
      <c r="E3037" s="14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v>109</v>
      </c>
      <c r="P3037" s="6">
        <v>88.59</v>
      </c>
      <c r="Q3037" t="str">
        <v>theater</v>
      </c>
      <c r="R3037" t="str">
        <v>spaces</v>
      </c>
      <c r="S3037" s="10">
        <v>41368.560289351852</v>
      </c>
      <c r="T3037" s="10"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14">
        <v>25000</v>
      </c>
      <c r="E3038" s="14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v>127</v>
      </c>
      <c r="P3038" s="6">
        <v>96.3</v>
      </c>
      <c r="Q3038" t="str">
        <v>theater</v>
      </c>
      <c r="R3038" t="str">
        <v>spaces</v>
      </c>
      <c r="S3038" s="10">
        <v>41466.785231481481</v>
      </c>
      <c r="T3038" s="10"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14">
        <v>500</v>
      </c>
      <c r="E3039" s="14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v>213</v>
      </c>
      <c r="P3039" s="6">
        <v>33.31</v>
      </c>
      <c r="Q3039" t="str">
        <v>theater</v>
      </c>
      <c r="R3039" t="str">
        <v>spaces</v>
      </c>
      <c r="S3039" s="10">
        <v>40378.893206018518</v>
      </c>
      <c r="T3039" s="10"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14">
        <v>1000</v>
      </c>
      <c r="E3040" s="14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v>101</v>
      </c>
      <c r="P3040" s="6">
        <v>37.22</v>
      </c>
      <c r="Q3040" t="str">
        <v>theater</v>
      </c>
      <c r="R3040" t="str">
        <v>spaces</v>
      </c>
      <c r="S3040" s="10">
        <v>42373.252280092594</v>
      </c>
      <c r="T3040" s="10"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14">
        <v>20000</v>
      </c>
      <c r="E3041" s="14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v>109</v>
      </c>
      <c r="P3041" s="6">
        <v>92.13</v>
      </c>
      <c r="Q3041" t="str">
        <v>theater</v>
      </c>
      <c r="R3041" t="str">
        <v>spaces</v>
      </c>
      <c r="S3041" s="10">
        <v>41610.794421296298</v>
      </c>
      <c r="T3041" s="10"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14">
        <v>3000</v>
      </c>
      <c r="E3042" s="14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v>108</v>
      </c>
      <c r="P3042" s="6">
        <v>76.790000000000006</v>
      </c>
      <c r="Q3042" t="str">
        <v>theater</v>
      </c>
      <c r="R3042" t="str">
        <v>spaces</v>
      </c>
      <c r="S3042" s="10">
        <v>42177.791909722218</v>
      </c>
      <c r="T3042" s="10"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14">
        <v>8300</v>
      </c>
      <c r="E3043" s="14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v>110</v>
      </c>
      <c r="P3043" s="6">
        <v>96.53</v>
      </c>
      <c r="Q3043" t="str">
        <v>theater</v>
      </c>
      <c r="R3043" t="str">
        <v>spaces</v>
      </c>
      <c r="S3043" s="10">
        <v>42359.868611111116</v>
      </c>
      <c r="T3043" s="10"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14">
        <v>1500</v>
      </c>
      <c r="E3044" s="1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v>128</v>
      </c>
      <c r="P3044" s="6">
        <v>51.89</v>
      </c>
      <c r="Q3044" t="str">
        <v>theater</v>
      </c>
      <c r="R3044" t="str">
        <v>spaces</v>
      </c>
      <c r="S3044" s="10">
        <v>42253.688043981485</v>
      </c>
      <c r="T3044" s="10"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14">
        <v>15000</v>
      </c>
      <c r="E3045" s="14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v>110</v>
      </c>
      <c r="P3045" s="6">
        <v>128.91</v>
      </c>
      <c r="Q3045" t="str">
        <v>theater</v>
      </c>
      <c r="R3045" t="str">
        <v>spaces</v>
      </c>
      <c r="S3045" s="10">
        <v>42083.070590277777</v>
      </c>
      <c r="T3045" s="10"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14">
        <v>12000</v>
      </c>
      <c r="E3046" s="14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v>109</v>
      </c>
      <c r="P3046" s="6">
        <v>84.11</v>
      </c>
      <c r="Q3046" t="str">
        <v>theater</v>
      </c>
      <c r="R3046" t="str">
        <v>spaces</v>
      </c>
      <c r="S3046" s="10">
        <v>42387.7268287037</v>
      </c>
      <c r="T3046" s="10"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14">
        <v>4000</v>
      </c>
      <c r="E3047" s="14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v>133</v>
      </c>
      <c r="P3047" s="6">
        <v>82.94</v>
      </c>
      <c r="Q3047" t="str">
        <v>theater</v>
      </c>
      <c r="R3047" t="str">
        <v>spaces</v>
      </c>
      <c r="S3047" s="10">
        <v>41843.155729166669</v>
      </c>
      <c r="T3047" s="10"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14">
        <v>7900</v>
      </c>
      <c r="E3048" s="14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v>191</v>
      </c>
      <c r="P3048" s="6">
        <v>259.95</v>
      </c>
      <c r="Q3048" t="str">
        <v>theater</v>
      </c>
      <c r="R3048" t="str">
        <v>spaces</v>
      </c>
      <c r="S3048" s="10">
        <v>41862.803078703706</v>
      </c>
      <c r="T3048" s="10"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14">
        <v>500</v>
      </c>
      <c r="E3049" s="14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v>149</v>
      </c>
      <c r="P3049" s="6">
        <v>37.25</v>
      </c>
      <c r="Q3049" t="str">
        <v>theater</v>
      </c>
      <c r="R3049" t="str">
        <v>spaces</v>
      </c>
      <c r="S3049" s="10">
        <v>42443.989050925928</v>
      </c>
      <c r="T3049" s="10"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14">
        <v>5000</v>
      </c>
      <c r="E3050" s="14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v>166</v>
      </c>
      <c r="P3050" s="6">
        <v>177.02</v>
      </c>
      <c r="Q3050" t="str">
        <v>theater</v>
      </c>
      <c r="R3050" t="str">
        <v>spaces</v>
      </c>
      <c r="S3050" s="10">
        <v>41975.901180555549</v>
      </c>
      <c r="T3050" s="10"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14">
        <v>3750</v>
      </c>
      <c r="E3051" s="14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v>107</v>
      </c>
      <c r="P3051" s="6">
        <v>74.069999999999993</v>
      </c>
      <c r="Q3051" t="str">
        <v>theater</v>
      </c>
      <c r="R3051" t="str">
        <v>spaces</v>
      </c>
      <c r="S3051" s="10">
        <v>42139.014525462961</v>
      </c>
      <c r="T3051" s="10"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14">
        <v>600</v>
      </c>
      <c r="E3052" s="14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v>106</v>
      </c>
      <c r="P3052" s="6">
        <v>70.67</v>
      </c>
      <c r="Q3052" t="str">
        <v>theater</v>
      </c>
      <c r="R3052" t="str">
        <v>spaces</v>
      </c>
      <c r="S3052" s="10">
        <v>42465.16851851852</v>
      </c>
      <c r="T3052" s="10"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14">
        <v>3500</v>
      </c>
      <c r="E3053" s="14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v>24</v>
      </c>
      <c r="P3053" s="6">
        <v>23.63</v>
      </c>
      <c r="Q3053" t="str">
        <v>theater</v>
      </c>
      <c r="R3053" t="str">
        <v>spaces</v>
      </c>
      <c r="S3053" s="10">
        <v>42744.416030092587</v>
      </c>
      <c r="T3053" s="10"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14">
        <v>50000</v>
      </c>
      <c r="E3054" s="1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v>0</v>
      </c>
      <c r="P3054" s="6">
        <v>37.5</v>
      </c>
      <c r="Q3054" t="str">
        <v>theater</v>
      </c>
      <c r="R3054" t="str">
        <v>spaces</v>
      </c>
      <c r="S3054" s="10">
        <v>42122.670069444444</v>
      </c>
      <c r="T3054" s="10"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14">
        <v>10000</v>
      </c>
      <c r="E3055" s="14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v>0</v>
      </c>
      <c r="P3055" s="6">
        <v>13.33</v>
      </c>
      <c r="Q3055" t="str">
        <v>theater</v>
      </c>
      <c r="R3055" t="str">
        <v>spaces</v>
      </c>
      <c r="S3055" s="10">
        <v>41862.761724537035</v>
      </c>
      <c r="T3055" s="10"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14">
        <v>300</v>
      </c>
      <c r="E3056" s="14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v>0</v>
      </c>
      <c r="P3056" s="6">
        <v>0</v>
      </c>
      <c r="Q3056" t="str">
        <v>theater</v>
      </c>
      <c r="R3056" t="str">
        <v>spaces</v>
      </c>
      <c r="S3056" s="10">
        <v>42027.832800925928</v>
      </c>
      <c r="T3056" s="10"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14">
        <v>20000</v>
      </c>
      <c r="E3057" s="14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v>0</v>
      </c>
      <c r="P3057" s="6">
        <v>1</v>
      </c>
      <c r="Q3057" t="str">
        <v>theater</v>
      </c>
      <c r="R3057" t="str">
        <v>spaces</v>
      </c>
      <c r="S3057" s="10">
        <v>41953.95821759259</v>
      </c>
      <c r="T3057" s="10"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14">
        <v>25000</v>
      </c>
      <c r="E3058" s="14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v>0</v>
      </c>
      <c r="P3058" s="6">
        <v>0</v>
      </c>
      <c r="Q3058" t="str">
        <v>theater</v>
      </c>
      <c r="R3058" t="str">
        <v>spaces</v>
      </c>
      <c r="S3058" s="10">
        <v>41851.636388888888</v>
      </c>
      <c r="T3058" s="10"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14">
        <v>50000</v>
      </c>
      <c r="E3059" s="14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v>0</v>
      </c>
      <c r="P3059" s="6">
        <v>0</v>
      </c>
      <c r="Q3059" t="str">
        <v>theater</v>
      </c>
      <c r="R3059" t="str">
        <v>spaces</v>
      </c>
      <c r="S3059" s="10">
        <v>42433.650590277779</v>
      </c>
      <c r="T3059" s="10"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14">
        <v>18000</v>
      </c>
      <c r="E3060" s="14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v>0</v>
      </c>
      <c r="P3060" s="6">
        <v>1</v>
      </c>
      <c r="Q3060" t="str">
        <v>theater</v>
      </c>
      <c r="R3060" t="str">
        <v>spaces</v>
      </c>
      <c r="S3060" s="10">
        <v>42460.374305555553</v>
      </c>
      <c r="T3060" s="10"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14">
        <v>15000</v>
      </c>
      <c r="E3061" s="14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v>3</v>
      </c>
      <c r="P3061" s="6">
        <v>41</v>
      </c>
      <c r="Q3061" t="str">
        <v>theater</v>
      </c>
      <c r="R3061" t="str">
        <v>spaces</v>
      </c>
      <c r="S3061" s="10">
        <v>41829.935717592591</v>
      </c>
      <c r="T3061" s="10"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14">
        <v>220000</v>
      </c>
      <c r="E3062" s="14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v>0</v>
      </c>
      <c r="P3062" s="6">
        <v>55.83</v>
      </c>
      <c r="Q3062" t="str">
        <v>theater</v>
      </c>
      <c r="R3062" t="str">
        <v>spaces</v>
      </c>
      <c r="S3062" s="10">
        <v>42245.274699074071</v>
      </c>
      <c r="T3062" s="10"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14">
        <v>1000000</v>
      </c>
      <c r="E3063" s="14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v>0</v>
      </c>
      <c r="P3063" s="6">
        <v>0</v>
      </c>
      <c r="Q3063" t="str">
        <v>theater</v>
      </c>
      <c r="R3063" t="str">
        <v>spaces</v>
      </c>
      <c r="S3063" s="10">
        <v>41834.784120370372</v>
      </c>
      <c r="T3063" s="10"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14">
        <v>10000</v>
      </c>
      <c r="E3064" s="1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v>67</v>
      </c>
      <c r="P3064" s="6">
        <v>99.76</v>
      </c>
      <c r="Q3064" t="str">
        <v>theater</v>
      </c>
      <c r="R3064" t="str">
        <v>spaces</v>
      </c>
      <c r="S3064" s="10">
        <v>42248.535787037035</v>
      </c>
      <c r="T3064" s="10"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14">
        <v>3000</v>
      </c>
      <c r="E3065" s="14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v>20</v>
      </c>
      <c r="P3065" s="6">
        <v>25.52</v>
      </c>
      <c r="Q3065" t="str">
        <v>theater</v>
      </c>
      <c r="R3065" t="str">
        <v>spaces</v>
      </c>
      <c r="S3065" s="10">
        <v>42630.922893518517</v>
      </c>
      <c r="T3065" s="10"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14">
        <v>75000</v>
      </c>
      <c r="E3066" s="14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v>11</v>
      </c>
      <c r="P3066" s="6">
        <v>117.65</v>
      </c>
      <c r="Q3066" t="str">
        <v>theater</v>
      </c>
      <c r="R3066" t="str">
        <v>spaces</v>
      </c>
      <c r="S3066" s="10">
        <v>42299.130162037036</v>
      </c>
      <c r="T3066" s="10"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14">
        <v>25000</v>
      </c>
      <c r="E3067" s="14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v>0</v>
      </c>
      <c r="P3067" s="6">
        <v>5</v>
      </c>
      <c r="Q3067" t="str">
        <v>theater</v>
      </c>
      <c r="R3067" t="str">
        <v>spaces</v>
      </c>
      <c r="S3067" s="10">
        <v>41825.055231481485</v>
      </c>
      <c r="T3067" s="10"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14">
        <v>350000</v>
      </c>
      <c r="E3068" s="14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v>12</v>
      </c>
      <c r="P3068" s="6">
        <v>2796.67</v>
      </c>
      <c r="Q3068" t="str">
        <v>theater</v>
      </c>
      <c r="R3068" t="str">
        <v>spaces</v>
      </c>
      <c r="S3068" s="10">
        <v>42531.228437500002</v>
      </c>
      <c r="T3068" s="10"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14">
        <v>8000</v>
      </c>
      <c r="E3069" s="14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v>3</v>
      </c>
      <c r="P3069" s="6">
        <v>200</v>
      </c>
      <c r="Q3069" t="str">
        <v>theater</v>
      </c>
      <c r="R3069" t="str">
        <v>spaces</v>
      </c>
      <c r="S3069" s="10">
        <v>42226.938414351855</v>
      </c>
      <c r="T3069" s="10"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14">
        <v>250000</v>
      </c>
      <c r="E3070" s="14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v>0</v>
      </c>
      <c r="P3070" s="6">
        <v>87.5</v>
      </c>
      <c r="Q3070" t="str">
        <v>theater</v>
      </c>
      <c r="R3070" t="str">
        <v>spaces</v>
      </c>
      <c r="S3070" s="10">
        <v>42263.691574074073</v>
      </c>
      <c r="T3070" s="10"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14">
        <v>1000</v>
      </c>
      <c r="E3071" s="14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v>14</v>
      </c>
      <c r="P3071" s="6">
        <v>20.14</v>
      </c>
      <c r="Q3071" t="str">
        <v>theater</v>
      </c>
      <c r="R3071" t="str">
        <v>spaces</v>
      </c>
      <c r="S3071" s="10">
        <v>41957.833726851852</v>
      </c>
      <c r="T3071" s="10"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14">
        <v>10000</v>
      </c>
      <c r="E3072" s="14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v>3</v>
      </c>
      <c r="P3072" s="6">
        <v>20.88</v>
      </c>
      <c r="Q3072" t="str">
        <v>theater</v>
      </c>
      <c r="R3072" t="str">
        <v>spaces</v>
      </c>
      <c r="S3072" s="10">
        <v>42690.733437499999</v>
      </c>
      <c r="T3072" s="10"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14">
        <v>12000</v>
      </c>
      <c r="E3073" s="14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v>60</v>
      </c>
      <c r="P3073" s="6">
        <v>61.31</v>
      </c>
      <c r="Q3073" t="str">
        <v>theater</v>
      </c>
      <c r="R3073" t="str">
        <v>spaces</v>
      </c>
      <c r="S3073" s="10">
        <v>42097.732418981483</v>
      </c>
      <c r="T3073" s="10"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14">
        <v>12000</v>
      </c>
      <c r="E3074" s="1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v>0</v>
      </c>
      <c r="P3074" s="6">
        <v>1</v>
      </c>
      <c r="Q3074" t="str">
        <v>theater</v>
      </c>
      <c r="R3074" t="str">
        <v>spaces</v>
      </c>
      <c r="S3074" s="10">
        <v>42658.690532407403</v>
      </c>
      <c r="T3074" s="10"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14">
        <v>2800000</v>
      </c>
      <c r="E3075" s="14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v>0</v>
      </c>
      <c r="P3075" s="6">
        <v>92.14</v>
      </c>
      <c r="Q3075" t="str">
        <v>theater</v>
      </c>
      <c r="R3075" t="str">
        <v>spaces</v>
      </c>
      <c r="S3075" s="10">
        <v>42111.684027777781</v>
      </c>
      <c r="T3075" s="10"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14">
        <v>25000</v>
      </c>
      <c r="E3076" s="14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v>0</v>
      </c>
      <c r="P3076" s="6">
        <v>7.33</v>
      </c>
      <c r="Q3076" t="str">
        <v>theater</v>
      </c>
      <c r="R3076" t="str">
        <v>spaces</v>
      </c>
      <c r="S3076" s="10">
        <v>42409.571284722217</v>
      </c>
      <c r="T3076" s="10"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14">
        <v>15000</v>
      </c>
      <c r="E3077" s="14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v>9</v>
      </c>
      <c r="P3077" s="6">
        <v>64.8</v>
      </c>
      <c r="Q3077" t="str">
        <v>theater</v>
      </c>
      <c r="R3077" t="str">
        <v>spaces</v>
      </c>
      <c r="S3077" s="10">
        <v>42551.102314814809</v>
      </c>
      <c r="T3077" s="10"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14">
        <v>10000</v>
      </c>
      <c r="E3078" s="14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v>15</v>
      </c>
      <c r="P3078" s="6">
        <v>30.12</v>
      </c>
      <c r="Q3078" t="str">
        <v>theater</v>
      </c>
      <c r="R3078" t="str">
        <v>spaces</v>
      </c>
      <c r="S3078" s="10">
        <v>42226.651886574073</v>
      </c>
      <c r="T3078" s="10"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14">
        <v>22000</v>
      </c>
      <c r="E3079" s="14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v>0</v>
      </c>
      <c r="P3079" s="6">
        <v>52.5</v>
      </c>
      <c r="Q3079" t="str">
        <v>theater</v>
      </c>
      <c r="R3079" t="str">
        <v>spaces</v>
      </c>
      <c r="S3079" s="10">
        <v>42766.956921296296</v>
      </c>
      <c r="T3079" s="10"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14">
        <v>60000</v>
      </c>
      <c r="E3080" s="14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v>0</v>
      </c>
      <c r="P3080" s="6">
        <v>23.67</v>
      </c>
      <c r="Q3080" t="str">
        <v>theater</v>
      </c>
      <c r="R3080" t="str">
        <v>spaces</v>
      </c>
      <c r="S3080" s="10">
        <v>42031.138831018514</v>
      </c>
      <c r="T3080" s="10"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14">
        <v>1333666</v>
      </c>
      <c r="E3081" s="14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v>1</v>
      </c>
      <c r="P3081" s="6">
        <v>415.78</v>
      </c>
      <c r="Q3081" t="str">
        <v>theater</v>
      </c>
      <c r="R3081" t="str">
        <v>spaces</v>
      </c>
      <c r="S3081" s="10">
        <v>42055.713368055556</v>
      </c>
      <c r="T3081" s="10"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14">
        <v>2000000</v>
      </c>
      <c r="E3082" s="14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v>0</v>
      </c>
      <c r="P3082" s="6">
        <v>53.71</v>
      </c>
      <c r="Q3082" t="str">
        <v>theater</v>
      </c>
      <c r="R3082" t="str">
        <v>spaces</v>
      </c>
      <c r="S3082" s="10">
        <v>41940.028287037036</v>
      </c>
      <c r="T3082" s="10"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14">
        <v>1000000</v>
      </c>
      <c r="E3083" s="14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v>0</v>
      </c>
      <c r="P3083" s="6">
        <v>420.6</v>
      </c>
      <c r="Q3083" t="str">
        <v>theater</v>
      </c>
      <c r="R3083" t="str">
        <v>spaces</v>
      </c>
      <c r="S3083" s="10">
        <v>42237.181608796294</v>
      </c>
      <c r="T3083" s="10"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14">
        <v>9000</v>
      </c>
      <c r="E3084" s="1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v>0</v>
      </c>
      <c r="P3084" s="6">
        <v>0</v>
      </c>
      <c r="Q3084" t="str">
        <v>theater</v>
      </c>
      <c r="R3084" t="str">
        <v>spaces</v>
      </c>
      <c r="S3084" s="10">
        <v>42293.922986111109</v>
      </c>
      <c r="T3084" s="10"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14">
        <v>20000</v>
      </c>
      <c r="E3085" s="14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v>0</v>
      </c>
      <c r="P3085" s="6">
        <v>18.670000000000002</v>
      </c>
      <c r="Q3085" t="str">
        <v>theater</v>
      </c>
      <c r="R3085" t="str">
        <v>spaces</v>
      </c>
      <c r="S3085" s="10">
        <v>41853.563402777778</v>
      </c>
      <c r="T3085" s="10"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14">
        <v>4059</v>
      </c>
      <c r="E3086" s="14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v>12</v>
      </c>
      <c r="P3086" s="6">
        <v>78.33</v>
      </c>
      <c r="Q3086" t="str">
        <v>theater</v>
      </c>
      <c r="R3086" t="str">
        <v>spaces</v>
      </c>
      <c r="S3086" s="10">
        <v>42100.723738425921</v>
      </c>
      <c r="T3086" s="10"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14">
        <v>25000</v>
      </c>
      <c r="E3087" s="14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v>2</v>
      </c>
      <c r="P3087" s="6">
        <v>67.78</v>
      </c>
      <c r="Q3087" t="str">
        <v>theater</v>
      </c>
      <c r="R3087" t="str">
        <v>spaces</v>
      </c>
      <c r="S3087" s="10">
        <v>42246.883784722217</v>
      </c>
      <c r="T3087" s="10"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14">
        <v>20000</v>
      </c>
      <c r="E3088" s="14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v>0</v>
      </c>
      <c r="P3088" s="6">
        <v>16.670000000000002</v>
      </c>
      <c r="Q3088" t="str">
        <v>theater</v>
      </c>
      <c r="R3088" t="str">
        <v>spaces</v>
      </c>
      <c r="S3088" s="10">
        <v>42173.67082175926</v>
      </c>
      <c r="T3088" s="10"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14">
        <v>20000</v>
      </c>
      <c r="E3089" s="14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v>1</v>
      </c>
      <c r="P3089" s="6">
        <v>62.5</v>
      </c>
      <c r="Q3089" t="str">
        <v>theater</v>
      </c>
      <c r="R3089" t="str">
        <v>spaces</v>
      </c>
      <c r="S3089" s="10">
        <v>42665.150347222225</v>
      </c>
      <c r="T3089" s="10"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 s="14">
        <v>65000</v>
      </c>
      <c r="E3090" s="14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v>0</v>
      </c>
      <c r="P3090" s="6">
        <v>42</v>
      </c>
      <c r="Q3090" t="str">
        <v>theater</v>
      </c>
      <c r="R3090" t="str">
        <v>spaces</v>
      </c>
      <c r="S3090" s="10">
        <v>41981.57230324074</v>
      </c>
      <c r="T3090" s="10"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14">
        <v>25000</v>
      </c>
      <c r="E3091" s="14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v>23</v>
      </c>
      <c r="P3091" s="6">
        <v>130.09</v>
      </c>
      <c r="Q3091" t="str">
        <v>theater</v>
      </c>
      <c r="R3091" t="str">
        <v>spaces</v>
      </c>
      <c r="S3091" s="10">
        <v>42528.542627314819</v>
      </c>
      <c r="T3091" s="10"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14">
        <v>225000</v>
      </c>
      <c r="E3092" s="14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v>5</v>
      </c>
      <c r="P3092" s="6">
        <v>1270.22</v>
      </c>
      <c r="Q3092" t="str">
        <v>theater</v>
      </c>
      <c r="R3092" t="str">
        <v>spaces</v>
      </c>
      <c r="S3092" s="10">
        <v>42065.818807870368</v>
      </c>
      <c r="T3092" s="10"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14">
        <v>5000</v>
      </c>
      <c r="E3093" s="14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v>16</v>
      </c>
      <c r="P3093" s="6">
        <v>88.44</v>
      </c>
      <c r="Q3093" t="str">
        <v>theater</v>
      </c>
      <c r="R3093" t="str">
        <v>spaces</v>
      </c>
      <c r="S3093" s="10">
        <v>42566.948414351849</v>
      </c>
      <c r="T3093" s="10"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14">
        <v>100000</v>
      </c>
      <c r="E3094" s="1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v>1</v>
      </c>
      <c r="P3094" s="6">
        <v>56.34</v>
      </c>
      <c r="Q3094" t="str">
        <v>theater</v>
      </c>
      <c r="R3094" t="str">
        <v>spaces</v>
      </c>
      <c r="S3094" s="10">
        <v>42255.619351851856</v>
      </c>
      <c r="T3094" s="10"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14">
        <v>4000</v>
      </c>
      <c r="E3095" s="14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v>23</v>
      </c>
      <c r="P3095" s="6">
        <v>53.53</v>
      </c>
      <c r="Q3095" t="str">
        <v>theater</v>
      </c>
      <c r="R3095" t="str">
        <v>spaces</v>
      </c>
      <c r="S3095" s="10">
        <v>41760.909039351849</v>
      </c>
      <c r="T3095" s="10"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 s="14">
        <v>100000</v>
      </c>
      <c r="E3096" s="14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v>0</v>
      </c>
      <c r="P3096" s="6">
        <v>25</v>
      </c>
      <c r="Q3096" t="str">
        <v>theater</v>
      </c>
      <c r="R3096" t="str">
        <v>spaces</v>
      </c>
      <c r="S3096" s="10">
        <v>42207.795787037037</v>
      </c>
      <c r="T3096" s="10"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14">
        <v>14920</v>
      </c>
      <c r="E3097" s="14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v>0</v>
      </c>
      <c r="P3097" s="6">
        <v>50</v>
      </c>
      <c r="Q3097" t="str">
        <v>theater</v>
      </c>
      <c r="R3097" t="str">
        <v>spaces</v>
      </c>
      <c r="S3097" s="10">
        <v>42523.025231481486</v>
      </c>
      <c r="T3097" s="10"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14">
        <v>20000</v>
      </c>
      <c r="E3098" s="14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v>4</v>
      </c>
      <c r="P3098" s="6">
        <v>56.79</v>
      </c>
      <c r="Q3098" t="str">
        <v>theater</v>
      </c>
      <c r="R3098" t="str">
        <v>spaces</v>
      </c>
      <c r="S3098" s="10">
        <v>42114.825532407413</v>
      </c>
      <c r="T3098" s="10"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14">
        <v>10000</v>
      </c>
      <c r="E3099" s="14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v>17</v>
      </c>
      <c r="P3099" s="6">
        <v>40.83</v>
      </c>
      <c r="Q3099" t="str">
        <v>theater</v>
      </c>
      <c r="R3099" t="str">
        <v>spaces</v>
      </c>
      <c r="S3099" s="10">
        <v>42629.503483796296</v>
      </c>
      <c r="T3099" s="10"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14">
        <v>48725</v>
      </c>
      <c r="E3100" s="14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v>4</v>
      </c>
      <c r="P3100" s="6">
        <v>65.11</v>
      </c>
      <c r="Q3100" t="str">
        <v>theater</v>
      </c>
      <c r="R3100" t="str">
        <v>spaces</v>
      </c>
      <c r="S3100" s="10">
        <v>42359.792233796295</v>
      </c>
      <c r="T3100" s="10"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14">
        <v>2000</v>
      </c>
      <c r="E3101" s="14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v>14</v>
      </c>
      <c r="P3101" s="6">
        <v>55.6</v>
      </c>
      <c r="Q3101" t="str">
        <v>theater</v>
      </c>
      <c r="R3101" t="str">
        <v>spaces</v>
      </c>
      <c r="S3101" s="10">
        <v>42382.189710648148</v>
      </c>
      <c r="T3101" s="10"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14">
        <v>12000</v>
      </c>
      <c r="E3102" s="14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v>15</v>
      </c>
      <c r="P3102" s="6">
        <v>140.54</v>
      </c>
      <c r="Q3102" t="str">
        <v>theater</v>
      </c>
      <c r="R3102" t="str">
        <v>spaces</v>
      </c>
      <c r="S3102" s="10">
        <v>41902.622395833336</v>
      </c>
      <c r="T3102" s="10"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14">
        <v>2500</v>
      </c>
      <c r="E3103" s="14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v>12</v>
      </c>
      <c r="P3103" s="6">
        <v>25</v>
      </c>
      <c r="Q3103" t="str">
        <v>theater</v>
      </c>
      <c r="R3103" t="str">
        <v>spaces</v>
      </c>
      <c r="S3103" s="10">
        <v>42171.383530092593</v>
      </c>
      <c r="T3103" s="10"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14">
        <v>16000</v>
      </c>
      <c r="E3104" s="1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v>39</v>
      </c>
      <c r="P3104" s="6">
        <v>69.53</v>
      </c>
      <c r="Q3104" t="str">
        <v>theater</v>
      </c>
      <c r="R3104" t="str">
        <v>spaces</v>
      </c>
      <c r="S3104" s="10">
        <v>42555.340486111112</v>
      </c>
      <c r="T3104" s="10"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14">
        <v>4100</v>
      </c>
      <c r="E3105" s="14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v>0</v>
      </c>
      <c r="P3105" s="6">
        <v>5.5</v>
      </c>
      <c r="Q3105" t="str">
        <v>theater</v>
      </c>
      <c r="R3105" t="str">
        <v>spaces</v>
      </c>
      <c r="S3105" s="10">
        <v>42107.156319444446</v>
      </c>
      <c r="T3105" s="10"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14">
        <v>4000</v>
      </c>
      <c r="E3106" s="14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v>30</v>
      </c>
      <c r="P3106" s="6">
        <v>237</v>
      </c>
      <c r="Q3106" t="str">
        <v>theater</v>
      </c>
      <c r="R3106" t="str">
        <v>spaces</v>
      </c>
      <c r="S3106" s="10">
        <v>42006.908692129626</v>
      </c>
      <c r="T3106" s="10"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14">
        <v>5845</v>
      </c>
      <c r="E3107" s="14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v>42</v>
      </c>
      <c r="P3107" s="6">
        <v>79.87</v>
      </c>
      <c r="Q3107" t="str">
        <v>theater</v>
      </c>
      <c r="R3107" t="str">
        <v>spaces</v>
      </c>
      <c r="S3107" s="10">
        <v>41876.718935185185</v>
      </c>
      <c r="T3107" s="10"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 s="14">
        <v>1000</v>
      </c>
      <c r="E3108" s="14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v>4</v>
      </c>
      <c r="P3108" s="6">
        <v>10.25</v>
      </c>
      <c r="Q3108" t="str">
        <v>theater</v>
      </c>
      <c r="R3108" t="str">
        <v>spaces</v>
      </c>
      <c r="S3108" s="10">
        <v>42241.429120370376</v>
      </c>
      <c r="T3108" s="10"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14">
        <v>40000</v>
      </c>
      <c r="E3109" s="14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v>20</v>
      </c>
      <c r="P3109" s="6">
        <v>272.58999999999997</v>
      </c>
      <c r="Q3109" t="str">
        <v>theater</v>
      </c>
      <c r="R3109" t="str">
        <v>spaces</v>
      </c>
      <c r="S3109" s="10">
        <v>42128.814247685179</v>
      </c>
      <c r="T3109" s="10"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14">
        <v>50000</v>
      </c>
      <c r="E3110" s="14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v>0</v>
      </c>
      <c r="P3110" s="6">
        <v>13</v>
      </c>
      <c r="Q3110" t="str">
        <v>theater</v>
      </c>
      <c r="R3110" t="str">
        <v>spaces</v>
      </c>
      <c r="S3110" s="10">
        <v>42062.680486111116</v>
      </c>
      <c r="T3110" s="10"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14">
        <v>26500</v>
      </c>
      <c r="E3111" s="14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v>25</v>
      </c>
      <c r="P3111" s="6">
        <v>58.18</v>
      </c>
      <c r="Q3111" t="str">
        <v>theater</v>
      </c>
      <c r="R3111" t="str">
        <v>spaces</v>
      </c>
      <c r="S3111" s="10">
        <v>41844.125115740739</v>
      </c>
      <c r="T3111" s="10"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14">
        <v>25000</v>
      </c>
      <c r="E3112" s="14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v>0</v>
      </c>
      <c r="P3112" s="6">
        <v>10</v>
      </c>
      <c r="Q3112" t="str">
        <v>theater</v>
      </c>
      <c r="R3112" t="str">
        <v>spaces</v>
      </c>
      <c r="S3112" s="10">
        <v>42745.031469907408</v>
      </c>
      <c r="T3112" s="10"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14">
        <v>20000</v>
      </c>
      <c r="E3113" s="14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v>27</v>
      </c>
      <c r="P3113" s="6">
        <v>70.11</v>
      </c>
      <c r="Q3113" t="str">
        <v>theater</v>
      </c>
      <c r="R3113" t="str">
        <v>spaces</v>
      </c>
      <c r="S3113" s="10">
        <v>41885.595138888886</v>
      </c>
      <c r="T3113" s="10"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14">
        <v>11000</v>
      </c>
      <c r="E3114" s="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v>5</v>
      </c>
      <c r="P3114" s="6">
        <v>57.89</v>
      </c>
      <c r="Q3114" t="str">
        <v>theater</v>
      </c>
      <c r="R3114" t="str">
        <v>spaces</v>
      </c>
      <c r="S3114" s="10">
        <v>42615.121921296297</v>
      </c>
      <c r="T3114" s="10"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14">
        <v>109225</v>
      </c>
      <c r="E3115" s="14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v>4</v>
      </c>
      <c r="P3115" s="6">
        <v>125.27</v>
      </c>
      <c r="Q3115" t="str">
        <v>theater</v>
      </c>
      <c r="R3115" t="str">
        <v>spaces</v>
      </c>
      <c r="S3115" s="10">
        <v>42081.731273148151</v>
      </c>
      <c r="T3115" s="10"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14">
        <v>75000</v>
      </c>
      <c r="E3116" s="14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v>0</v>
      </c>
      <c r="P3116" s="6">
        <v>0</v>
      </c>
      <c r="Q3116" t="str">
        <v>theater</v>
      </c>
      <c r="R3116" t="str">
        <v>spaces</v>
      </c>
      <c r="S3116" s="10">
        <v>41843.632523148146</v>
      </c>
      <c r="T3116" s="10"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14">
        <v>10000</v>
      </c>
      <c r="E3117" s="14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v>3</v>
      </c>
      <c r="P3117" s="6">
        <v>300</v>
      </c>
      <c r="Q3117" t="str">
        <v>theater</v>
      </c>
      <c r="R3117" t="str">
        <v>spaces</v>
      </c>
      <c r="S3117" s="10">
        <v>42496.447071759263</v>
      </c>
      <c r="T3117" s="10"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14">
        <v>750</v>
      </c>
      <c r="E3118" s="14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v>57</v>
      </c>
      <c r="P3118" s="6">
        <v>43</v>
      </c>
      <c r="Q3118" t="str">
        <v>theater</v>
      </c>
      <c r="R3118" t="str">
        <v>spaces</v>
      </c>
      <c r="S3118" s="10">
        <v>42081.515335648146</v>
      </c>
      <c r="T3118" s="10"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14">
        <v>1000</v>
      </c>
      <c r="E3119" s="14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v>0</v>
      </c>
      <c r="P3119" s="6">
        <v>1</v>
      </c>
      <c r="Q3119" t="str">
        <v>theater</v>
      </c>
      <c r="R3119" t="str">
        <v>spaces</v>
      </c>
      <c r="S3119" s="10">
        <v>42509.374537037031</v>
      </c>
      <c r="T3119" s="10"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14">
        <v>500000</v>
      </c>
      <c r="E3120" s="14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v>0</v>
      </c>
      <c r="P3120" s="6">
        <v>775</v>
      </c>
      <c r="Q3120" t="str">
        <v>theater</v>
      </c>
      <c r="R3120" t="str">
        <v>spaces</v>
      </c>
      <c r="S3120" s="10">
        <v>42534.649571759262</v>
      </c>
      <c r="T3120" s="10"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14">
        <v>10000</v>
      </c>
      <c r="E3121" s="14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v>0</v>
      </c>
      <c r="P3121" s="6">
        <v>5</v>
      </c>
      <c r="Q3121" t="str">
        <v>theater</v>
      </c>
      <c r="R3121" t="str">
        <v>spaces</v>
      </c>
      <c r="S3121" s="10">
        <v>42060.04550925926</v>
      </c>
      <c r="T3121" s="10"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14">
        <v>1300000</v>
      </c>
      <c r="E3122" s="14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v>0</v>
      </c>
      <c r="P3122" s="6">
        <v>12.8</v>
      </c>
      <c r="Q3122" t="str">
        <v>theater</v>
      </c>
      <c r="R3122" t="str">
        <v>spaces</v>
      </c>
      <c r="S3122" s="10">
        <v>42435.942083333335</v>
      </c>
      <c r="T3122" s="10"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14">
        <v>1500</v>
      </c>
      <c r="E3123" s="14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v>1</v>
      </c>
      <c r="P3123" s="6">
        <v>10</v>
      </c>
      <c r="Q3123" t="str">
        <v>theater</v>
      </c>
      <c r="R3123" t="str">
        <v>spaces</v>
      </c>
      <c r="S3123" s="10">
        <v>41848.679803240739</v>
      </c>
      <c r="T3123" s="10"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14">
        <v>199</v>
      </c>
      <c r="E3124" s="1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v>58</v>
      </c>
      <c r="P3124" s="6">
        <v>58</v>
      </c>
      <c r="Q3124" t="str">
        <v>theater</v>
      </c>
      <c r="R3124" t="str">
        <v>spaces</v>
      </c>
      <c r="S3124" s="10">
        <v>42678.932083333333</v>
      </c>
      <c r="T3124" s="10"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14">
        <v>125000</v>
      </c>
      <c r="E3125" s="14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v>68</v>
      </c>
      <c r="P3125" s="6">
        <v>244.8</v>
      </c>
      <c r="Q3125" t="str">
        <v>theater</v>
      </c>
      <c r="R3125" t="str">
        <v>spaces</v>
      </c>
      <c r="S3125" s="10">
        <v>42530.993032407408</v>
      </c>
      <c r="T3125" s="10"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 s="14">
        <v>800000</v>
      </c>
      <c r="E3126" s="14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v>0</v>
      </c>
      <c r="P3126" s="6">
        <v>6.5</v>
      </c>
      <c r="Q3126" t="str">
        <v>theater</v>
      </c>
      <c r="R3126" t="str">
        <v>spaces</v>
      </c>
      <c r="S3126" s="10">
        <v>41977.780104166668</v>
      </c>
      <c r="T3126" s="10"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14">
        <v>1500000</v>
      </c>
      <c r="E3127" s="14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v>0</v>
      </c>
      <c r="P3127" s="6">
        <v>0</v>
      </c>
      <c r="Q3127" t="str">
        <v>theater</v>
      </c>
      <c r="R3127" t="str">
        <v>spaces</v>
      </c>
      <c r="S3127" s="10">
        <v>42346.20685185185</v>
      </c>
      <c r="T3127" s="10"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14">
        <v>25000</v>
      </c>
      <c r="E3128" s="14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v>4</v>
      </c>
      <c r="P3128" s="6">
        <v>61.18</v>
      </c>
      <c r="Q3128" t="str">
        <v>theater</v>
      </c>
      <c r="R3128" t="str">
        <v>spaces</v>
      </c>
      <c r="S3128" s="10">
        <v>42427.01807870371</v>
      </c>
      <c r="T3128" s="10"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14">
        <v>100000</v>
      </c>
      <c r="E3129" s="14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v>0</v>
      </c>
      <c r="P3129" s="6">
        <v>0</v>
      </c>
      <c r="Q3129" t="str">
        <v>theater</v>
      </c>
      <c r="R3129" t="str">
        <v>spaces</v>
      </c>
      <c r="S3129" s="10">
        <v>42034.856817129628</v>
      </c>
      <c r="T3129" s="10"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14">
        <v>15000</v>
      </c>
      <c r="E3130" s="14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v>109</v>
      </c>
      <c r="P3130" s="6">
        <v>139.24</v>
      </c>
      <c r="Q3130" t="str">
        <v>theater</v>
      </c>
      <c r="R3130" t="str">
        <v>plays</v>
      </c>
      <c r="S3130" s="10">
        <v>42780.825706018513</v>
      </c>
      <c r="T3130" s="10"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14">
        <v>1250</v>
      </c>
      <c r="E3131" s="14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v>1</v>
      </c>
      <c r="P3131" s="6">
        <v>10</v>
      </c>
      <c r="Q3131" t="str">
        <v>theater</v>
      </c>
      <c r="R3131" t="str">
        <v>plays</v>
      </c>
      <c r="S3131" s="10">
        <v>42803.842812499999</v>
      </c>
      <c r="T3131" s="10"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14">
        <v>10000</v>
      </c>
      <c r="E3132" s="14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v>4</v>
      </c>
      <c r="P3132" s="6">
        <v>93.75</v>
      </c>
      <c r="Q3132" t="str">
        <v>theater</v>
      </c>
      <c r="R3132" t="str">
        <v>plays</v>
      </c>
      <c r="S3132" s="10">
        <v>42808.640231481477</v>
      </c>
      <c r="T3132" s="10"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14">
        <v>4100</v>
      </c>
      <c r="E3133" s="14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v>16</v>
      </c>
      <c r="P3133" s="6">
        <v>53.75</v>
      </c>
      <c r="Q3133" t="str">
        <v>theater</v>
      </c>
      <c r="R3133" t="str">
        <v>plays</v>
      </c>
      <c r="S3133" s="10">
        <v>42803.579224537039</v>
      </c>
      <c r="T3133" s="10"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14">
        <v>30000</v>
      </c>
      <c r="E3134" s="1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v>0</v>
      </c>
      <c r="P3134" s="6">
        <v>10</v>
      </c>
      <c r="Q3134" t="str">
        <v>theater</v>
      </c>
      <c r="R3134" t="str">
        <v>plays</v>
      </c>
      <c r="S3134" s="10">
        <v>42786.350231481483</v>
      </c>
      <c r="T3134" s="10"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14">
        <v>500</v>
      </c>
      <c r="E3135" s="14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v>108</v>
      </c>
      <c r="P3135" s="6">
        <v>33.75</v>
      </c>
      <c r="Q3135" t="str">
        <v>theater</v>
      </c>
      <c r="R3135" t="str">
        <v>plays</v>
      </c>
      <c r="S3135" s="10">
        <v>42788.565208333333</v>
      </c>
      <c r="T3135" s="10"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14">
        <v>1000</v>
      </c>
      <c r="E3136" s="14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v>23</v>
      </c>
      <c r="P3136" s="6">
        <v>18.75</v>
      </c>
      <c r="Q3136" t="str">
        <v>theater</v>
      </c>
      <c r="R3136" t="str">
        <v>plays</v>
      </c>
      <c r="S3136" s="10">
        <v>42800.720127314817</v>
      </c>
      <c r="T3136" s="10"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14">
        <v>777</v>
      </c>
      <c r="E3137" s="14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v>21</v>
      </c>
      <c r="P3137" s="6">
        <v>23.14</v>
      </c>
      <c r="Q3137" t="str">
        <v>theater</v>
      </c>
      <c r="R3137" t="str">
        <v>plays</v>
      </c>
      <c r="S3137" s="10">
        <v>42807.151863425926</v>
      </c>
      <c r="T3137" s="10"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14">
        <v>500</v>
      </c>
      <c r="E3138" s="14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v>128</v>
      </c>
      <c r="P3138" s="6">
        <v>29.05</v>
      </c>
      <c r="Q3138" t="str">
        <v>theater</v>
      </c>
      <c r="R3138" t="str">
        <v>plays</v>
      </c>
      <c r="S3138" s="10">
        <v>42789.462430555555</v>
      </c>
      <c r="T3138" s="10"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14">
        <v>1500</v>
      </c>
      <c r="E3139" s="14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v>3</v>
      </c>
      <c r="P3139" s="6">
        <v>50</v>
      </c>
      <c r="Q3139" t="str">
        <v>theater</v>
      </c>
      <c r="R3139" t="str">
        <v>plays</v>
      </c>
      <c r="S3139" s="10">
        <v>42807.885057870371</v>
      </c>
      <c r="T3139" s="10"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14">
        <v>200</v>
      </c>
      <c r="E3140" s="14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v>0</v>
      </c>
      <c r="P3140" s="6">
        <v>0</v>
      </c>
      <c r="Q3140" t="str">
        <v>theater</v>
      </c>
      <c r="R3140" t="str">
        <v>plays</v>
      </c>
      <c r="S3140" s="10">
        <v>42809.645914351851</v>
      </c>
      <c r="T3140" s="10"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14">
        <v>50000</v>
      </c>
      <c r="E3141" s="14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v>5</v>
      </c>
      <c r="P3141" s="6">
        <v>450</v>
      </c>
      <c r="Q3141" t="str">
        <v>theater</v>
      </c>
      <c r="R3141" t="str">
        <v>plays</v>
      </c>
      <c r="S3141" s="10">
        <v>42785.270370370374</v>
      </c>
      <c r="T3141" s="10"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14">
        <v>10000</v>
      </c>
      <c r="E3142" s="14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v>1</v>
      </c>
      <c r="P3142" s="6">
        <v>24</v>
      </c>
      <c r="Q3142" t="str">
        <v>theater</v>
      </c>
      <c r="R3142" t="str">
        <v>plays</v>
      </c>
      <c r="S3142" s="10">
        <v>42802.718784722223</v>
      </c>
      <c r="T3142" s="10"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14">
        <v>500</v>
      </c>
      <c r="E3143" s="14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v>52</v>
      </c>
      <c r="P3143" s="6">
        <v>32.25</v>
      </c>
      <c r="Q3143" t="str">
        <v>theater</v>
      </c>
      <c r="R3143" t="str">
        <v>plays</v>
      </c>
      <c r="S3143" s="10">
        <v>42800.753333333334</v>
      </c>
      <c r="T3143" s="10"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14">
        <v>2750</v>
      </c>
      <c r="E3144" s="1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v>2</v>
      </c>
      <c r="P3144" s="6">
        <v>15</v>
      </c>
      <c r="Q3144" t="str">
        <v>theater</v>
      </c>
      <c r="R3144" t="str">
        <v>plays</v>
      </c>
      <c r="S3144" s="10">
        <v>42783.513182870374</v>
      </c>
      <c r="T3144" s="10"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14">
        <v>700</v>
      </c>
      <c r="E3145" s="14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v>0</v>
      </c>
      <c r="P3145" s="6">
        <v>0</v>
      </c>
      <c r="Q3145" t="str">
        <v>theater</v>
      </c>
      <c r="R3145" t="str">
        <v>plays</v>
      </c>
      <c r="S3145" s="10">
        <v>42808.358287037037</v>
      </c>
      <c r="T3145" s="10"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14">
        <v>10000</v>
      </c>
      <c r="E3146" s="14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v>75</v>
      </c>
      <c r="P3146" s="6">
        <v>251.33</v>
      </c>
      <c r="Q3146" t="str">
        <v>theater</v>
      </c>
      <c r="R3146" t="str">
        <v>plays</v>
      </c>
      <c r="S3146" s="10">
        <v>42796.538275462968</v>
      </c>
      <c r="T3146" s="10"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14">
        <v>25000</v>
      </c>
      <c r="E3147" s="14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v>0</v>
      </c>
      <c r="P3147" s="6">
        <v>0</v>
      </c>
      <c r="Q3147" t="str">
        <v>theater</v>
      </c>
      <c r="R3147" t="str">
        <v>plays</v>
      </c>
      <c r="S3147" s="10">
        <v>42762.040902777779</v>
      </c>
      <c r="T3147" s="10"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14">
        <v>50000</v>
      </c>
      <c r="E3148" s="14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v>11</v>
      </c>
      <c r="P3148" s="6">
        <v>437.5</v>
      </c>
      <c r="Q3148" t="str">
        <v>theater</v>
      </c>
      <c r="R3148" t="str">
        <v>plays</v>
      </c>
      <c r="S3148" s="10">
        <v>42796.682476851856</v>
      </c>
      <c r="T3148" s="10"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14">
        <v>20000</v>
      </c>
      <c r="E3149" s="14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v>118</v>
      </c>
      <c r="P3149" s="6">
        <v>110.35</v>
      </c>
      <c r="Q3149" t="str">
        <v>theater</v>
      </c>
      <c r="R3149" t="str">
        <v>plays</v>
      </c>
      <c r="S3149" s="10">
        <v>41909.969386574077</v>
      </c>
      <c r="T3149" s="10"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14">
        <v>1800</v>
      </c>
      <c r="E3150" s="14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v>131</v>
      </c>
      <c r="P3150" s="6">
        <v>41.42</v>
      </c>
      <c r="Q3150" t="str">
        <v>theater</v>
      </c>
      <c r="R3150" t="str">
        <v>plays</v>
      </c>
      <c r="S3150" s="10">
        <v>41891.665324074071</v>
      </c>
      <c r="T3150" s="10"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14">
        <v>1250</v>
      </c>
      <c r="E3151" s="14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v>104</v>
      </c>
      <c r="P3151" s="6">
        <v>52</v>
      </c>
      <c r="Q3151" t="str">
        <v>theater</v>
      </c>
      <c r="R3151" t="str">
        <v>plays</v>
      </c>
      <c r="S3151" s="10">
        <v>41226.017361111109</v>
      </c>
      <c r="T3151" s="10"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14">
        <v>3500</v>
      </c>
      <c r="E3152" s="14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v>101</v>
      </c>
      <c r="P3152" s="6">
        <v>33.99</v>
      </c>
      <c r="Q3152" t="str">
        <v>theater</v>
      </c>
      <c r="R3152" t="str">
        <v>plays</v>
      </c>
      <c r="S3152" s="10">
        <v>40478.263923611114</v>
      </c>
      <c r="T3152" s="10"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14">
        <v>3500</v>
      </c>
      <c r="E3153" s="14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v>100</v>
      </c>
      <c r="P3153" s="6">
        <v>103.35</v>
      </c>
      <c r="Q3153" t="str">
        <v>theater</v>
      </c>
      <c r="R3153" t="str">
        <v>plays</v>
      </c>
      <c r="S3153" s="10">
        <v>41862.83997685185</v>
      </c>
      <c r="T3153" s="10"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14">
        <v>2200</v>
      </c>
      <c r="E3154" s="1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v>106</v>
      </c>
      <c r="P3154" s="6">
        <v>34.79</v>
      </c>
      <c r="Q3154" t="str">
        <v>theater</v>
      </c>
      <c r="R3154" t="str">
        <v>plays</v>
      </c>
      <c r="S3154" s="10">
        <v>41550.867673611108</v>
      </c>
      <c r="T3154" s="10"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14">
        <v>3000</v>
      </c>
      <c r="E3155" s="14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v>336</v>
      </c>
      <c r="P3155" s="6">
        <v>41.77</v>
      </c>
      <c r="Q3155" t="str">
        <v>theater</v>
      </c>
      <c r="R3155" t="str">
        <v>plays</v>
      </c>
      <c r="S3155" s="10">
        <v>40633.154363425929</v>
      </c>
      <c r="T3155" s="10"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14">
        <v>7000</v>
      </c>
      <c r="E3156" s="14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v>113</v>
      </c>
      <c r="P3156" s="6">
        <v>64.27</v>
      </c>
      <c r="Q3156" t="str">
        <v>theater</v>
      </c>
      <c r="R3156" t="str">
        <v>plays</v>
      </c>
      <c r="S3156" s="10">
        <v>40970.875671296293</v>
      </c>
      <c r="T3156" s="10"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14">
        <v>5000</v>
      </c>
      <c r="E3157" s="14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v>189</v>
      </c>
      <c r="P3157" s="6">
        <v>31.21</v>
      </c>
      <c r="Q3157" t="str">
        <v>theater</v>
      </c>
      <c r="R3157" t="str">
        <v>plays</v>
      </c>
      <c r="S3157" s="10">
        <v>41233.499131944445</v>
      </c>
      <c r="T3157" s="10"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14">
        <v>5500</v>
      </c>
      <c r="E3158" s="14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v>102</v>
      </c>
      <c r="P3158" s="6">
        <v>62.92</v>
      </c>
      <c r="Q3158" t="str">
        <v>theater</v>
      </c>
      <c r="R3158" t="str">
        <v>plays</v>
      </c>
      <c r="S3158" s="10">
        <v>41026.953055555554</v>
      </c>
      <c r="T3158" s="10"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14">
        <v>4000</v>
      </c>
      <c r="E3159" s="14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v>101</v>
      </c>
      <c r="P3159" s="6">
        <v>98.54</v>
      </c>
      <c r="Q3159" t="str">
        <v>theater</v>
      </c>
      <c r="R3159" t="str">
        <v>plays</v>
      </c>
      <c r="S3159" s="10">
        <v>41829.788252314815</v>
      </c>
      <c r="T3159" s="10"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14">
        <v>5000</v>
      </c>
      <c r="E3160" s="14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v>114</v>
      </c>
      <c r="P3160" s="6">
        <v>82.61</v>
      </c>
      <c r="Q3160" t="str">
        <v>theater</v>
      </c>
      <c r="R3160" t="str">
        <v>plays</v>
      </c>
      <c r="S3160" s="10">
        <v>41447.839722222219</v>
      </c>
      <c r="T3160" s="10"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14">
        <v>1500</v>
      </c>
      <c r="E3161" s="14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v>133</v>
      </c>
      <c r="P3161" s="6">
        <v>38.5</v>
      </c>
      <c r="Q3161" t="str">
        <v>theater</v>
      </c>
      <c r="R3161" t="str">
        <v>plays</v>
      </c>
      <c r="S3161" s="10">
        <v>40884.066678240742</v>
      </c>
      <c r="T3161" s="10"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14">
        <v>4500</v>
      </c>
      <c r="E3162" s="14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v>102</v>
      </c>
      <c r="P3162" s="6">
        <v>80.16</v>
      </c>
      <c r="Q3162" t="str">
        <v>theater</v>
      </c>
      <c r="R3162" t="str">
        <v>plays</v>
      </c>
      <c r="S3162" s="10">
        <v>41841.26489583333</v>
      </c>
      <c r="T3162" s="10"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14">
        <v>2000</v>
      </c>
      <c r="E3163" s="14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v>105</v>
      </c>
      <c r="P3163" s="6">
        <v>28.41</v>
      </c>
      <c r="Q3163" t="str">
        <v>theater</v>
      </c>
      <c r="R3163" t="str">
        <v>plays</v>
      </c>
      <c r="S3163" s="10">
        <v>41897.536134259259</v>
      </c>
      <c r="T3163" s="10"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14">
        <v>4000</v>
      </c>
      <c r="E3164" s="1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v>127</v>
      </c>
      <c r="P3164" s="6">
        <v>80.73</v>
      </c>
      <c r="Q3164" t="str">
        <v>theater</v>
      </c>
      <c r="R3164" t="str">
        <v>plays</v>
      </c>
      <c r="S3164" s="10">
        <v>41799.685902777775</v>
      </c>
      <c r="T3164" s="10"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14">
        <v>13000</v>
      </c>
      <c r="E3165" s="14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v>111</v>
      </c>
      <c r="P3165" s="6">
        <v>200.69</v>
      </c>
      <c r="Q3165" t="str">
        <v>theater</v>
      </c>
      <c r="R3165" t="str">
        <v>plays</v>
      </c>
      <c r="S3165" s="10">
        <v>41775.753761574073</v>
      </c>
      <c r="T3165" s="10"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14">
        <v>2500</v>
      </c>
      <c r="E3166" s="14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v>107</v>
      </c>
      <c r="P3166" s="6">
        <v>37.590000000000003</v>
      </c>
      <c r="Q3166" t="str">
        <v>theater</v>
      </c>
      <c r="R3166" t="str">
        <v>plays</v>
      </c>
      <c r="S3166" s="10">
        <v>41766.80572916667</v>
      </c>
      <c r="T3166" s="10"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14">
        <v>750</v>
      </c>
      <c r="E3167" s="14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v>163</v>
      </c>
      <c r="P3167" s="6">
        <v>58.1</v>
      </c>
      <c r="Q3167" t="str">
        <v>theater</v>
      </c>
      <c r="R3167" t="str">
        <v>plays</v>
      </c>
      <c r="S3167" s="10">
        <v>40644.159259259257</v>
      </c>
      <c r="T3167" s="10"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14">
        <v>35000</v>
      </c>
      <c r="E3168" s="14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v>160</v>
      </c>
      <c r="P3168" s="6">
        <v>60.3</v>
      </c>
      <c r="Q3168" t="str">
        <v>theater</v>
      </c>
      <c r="R3168" t="str">
        <v>plays</v>
      </c>
      <c r="S3168" s="10">
        <v>41940.69158564815</v>
      </c>
      <c r="T3168" s="10"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14">
        <v>3000</v>
      </c>
      <c r="E3169" s="14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v>116</v>
      </c>
      <c r="P3169" s="6">
        <v>63.36</v>
      </c>
      <c r="Q3169" t="str">
        <v>theater</v>
      </c>
      <c r="R3169" t="str">
        <v>plays</v>
      </c>
      <c r="S3169" s="10">
        <v>41839.175706018519</v>
      </c>
      <c r="T3169" s="10"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14">
        <v>2500</v>
      </c>
      <c r="E3170" s="14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v>124</v>
      </c>
      <c r="P3170" s="6">
        <v>50.9</v>
      </c>
      <c r="Q3170" t="str">
        <v>theater</v>
      </c>
      <c r="R3170" t="str">
        <v>plays</v>
      </c>
      <c r="S3170" s="10">
        <v>41772.105937500004</v>
      </c>
      <c r="T3170" s="10"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14">
        <v>8000</v>
      </c>
      <c r="E3171" s="14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v>103</v>
      </c>
      <c r="P3171" s="6">
        <v>100.5</v>
      </c>
      <c r="Q3171" t="str">
        <v>theater</v>
      </c>
      <c r="R3171" t="str">
        <v>plays</v>
      </c>
      <c r="S3171" s="10">
        <v>41591.737974537034</v>
      </c>
      <c r="T3171" s="10"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14">
        <v>2000</v>
      </c>
      <c r="E3172" s="14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v>112</v>
      </c>
      <c r="P3172" s="6">
        <v>31.62</v>
      </c>
      <c r="Q3172" t="str">
        <v>theater</v>
      </c>
      <c r="R3172" t="str">
        <v>plays</v>
      </c>
      <c r="S3172" s="10">
        <v>41789.080370370371</v>
      </c>
      <c r="T3172" s="10"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14">
        <v>7000</v>
      </c>
      <c r="E3173" s="14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v>109</v>
      </c>
      <c r="P3173" s="6">
        <v>65.099999999999994</v>
      </c>
      <c r="Q3173" t="str">
        <v>theater</v>
      </c>
      <c r="R3173" t="str">
        <v>plays</v>
      </c>
      <c r="S3173" s="10">
        <v>42466.608310185184</v>
      </c>
      <c r="T3173" s="10"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14">
        <v>2000</v>
      </c>
      <c r="E3174" s="1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v>115</v>
      </c>
      <c r="P3174" s="6">
        <v>79.31</v>
      </c>
      <c r="Q3174" t="str">
        <v>theater</v>
      </c>
      <c r="R3174" t="str">
        <v>plays</v>
      </c>
      <c r="S3174" s="10">
        <v>40923.729953703703</v>
      </c>
      <c r="T3174" s="10"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14">
        <v>10000</v>
      </c>
      <c r="E3175" s="14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v>103</v>
      </c>
      <c r="P3175" s="6">
        <v>139.19</v>
      </c>
      <c r="Q3175" t="str">
        <v>theater</v>
      </c>
      <c r="R3175" t="str">
        <v>plays</v>
      </c>
      <c r="S3175" s="10">
        <v>41878.878379629627</v>
      </c>
      <c r="T3175" s="10"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14">
        <v>3000</v>
      </c>
      <c r="E3176" s="14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v>101</v>
      </c>
      <c r="P3176" s="6">
        <v>131.91</v>
      </c>
      <c r="Q3176" t="str">
        <v>theater</v>
      </c>
      <c r="R3176" t="str">
        <v>plays</v>
      </c>
      <c r="S3176" s="10">
        <v>41862.864675925928</v>
      </c>
      <c r="T3176" s="10"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14">
        <v>5000</v>
      </c>
      <c r="E3177" s="14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v>110</v>
      </c>
      <c r="P3177" s="6">
        <v>91.3</v>
      </c>
      <c r="Q3177" t="str">
        <v>theater</v>
      </c>
      <c r="R3177" t="str">
        <v>plays</v>
      </c>
      <c r="S3177" s="10">
        <v>40531.886886574073</v>
      </c>
      <c r="T3177" s="10"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14">
        <v>1900</v>
      </c>
      <c r="E3178" s="14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v>115</v>
      </c>
      <c r="P3178" s="6">
        <v>39.67</v>
      </c>
      <c r="Q3178" t="str">
        <v>theater</v>
      </c>
      <c r="R3178" t="str">
        <v>plays</v>
      </c>
      <c r="S3178" s="10">
        <v>41477.930914351848</v>
      </c>
      <c r="T3178" s="10"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14">
        <v>2500</v>
      </c>
      <c r="E3179" s="14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v>117</v>
      </c>
      <c r="P3179" s="6">
        <v>57.55</v>
      </c>
      <c r="Q3179" t="str">
        <v>theater</v>
      </c>
      <c r="R3179" t="str">
        <v>plays</v>
      </c>
      <c r="S3179" s="10">
        <v>41781.666770833333</v>
      </c>
      <c r="T3179" s="10"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14">
        <v>1500</v>
      </c>
      <c r="E3180" s="14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v>172</v>
      </c>
      <c r="P3180" s="6">
        <v>33.03</v>
      </c>
      <c r="Q3180" t="str">
        <v>theater</v>
      </c>
      <c r="R3180" t="str">
        <v>plays</v>
      </c>
      <c r="S3180" s="10">
        <v>41806.605034722219</v>
      </c>
      <c r="T3180" s="10"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14">
        <v>4200</v>
      </c>
      <c r="E3181" s="14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v>114</v>
      </c>
      <c r="P3181" s="6">
        <v>77.34</v>
      </c>
      <c r="Q3181" t="str">
        <v>theater</v>
      </c>
      <c r="R3181" t="str">
        <v>plays</v>
      </c>
      <c r="S3181" s="10">
        <v>41375.702210648145</v>
      </c>
      <c r="T3181" s="10"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14">
        <v>1200</v>
      </c>
      <c r="E3182" s="14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v>120</v>
      </c>
      <c r="P3182" s="6">
        <v>31.93</v>
      </c>
      <c r="Q3182" t="str">
        <v>theater</v>
      </c>
      <c r="R3182" t="str">
        <v>plays</v>
      </c>
      <c r="S3182" s="10">
        <v>41780.412604166668</v>
      </c>
      <c r="T3182" s="10"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14">
        <v>500</v>
      </c>
      <c r="E3183" s="14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v>109</v>
      </c>
      <c r="P3183" s="6">
        <v>36.33</v>
      </c>
      <c r="Q3183" t="str">
        <v>theater</v>
      </c>
      <c r="R3183" t="str">
        <v>plays</v>
      </c>
      <c r="S3183" s="10">
        <v>41779.310034722221</v>
      </c>
      <c r="T3183" s="10"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14">
        <v>7000</v>
      </c>
      <c r="E3184" s="1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v>101</v>
      </c>
      <c r="P3184" s="6">
        <v>46.77</v>
      </c>
      <c r="Q3184" t="str">
        <v>theater</v>
      </c>
      <c r="R3184" t="str">
        <v>plays</v>
      </c>
      <c r="S3184" s="10">
        <v>40883.949317129627</v>
      </c>
      <c r="T3184" s="10"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14">
        <v>2500</v>
      </c>
      <c r="E3185" s="14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v>109</v>
      </c>
      <c r="P3185" s="6">
        <v>40.07</v>
      </c>
      <c r="Q3185" t="str">
        <v>theater</v>
      </c>
      <c r="R3185" t="str">
        <v>plays</v>
      </c>
      <c r="S3185" s="10">
        <v>41491.79478009259</v>
      </c>
      <c r="T3185" s="10"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14">
        <v>4300</v>
      </c>
      <c r="E3186" s="14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v>107</v>
      </c>
      <c r="P3186" s="6">
        <v>100.22</v>
      </c>
      <c r="Q3186" t="str">
        <v>theater</v>
      </c>
      <c r="R3186" t="str">
        <v>plays</v>
      </c>
      <c r="S3186" s="10">
        <v>41791.993414351848</v>
      </c>
      <c r="T3186" s="10"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14">
        <v>1000</v>
      </c>
      <c r="E3187" s="14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v>100</v>
      </c>
      <c r="P3187" s="6">
        <v>41.67</v>
      </c>
      <c r="Q3187" t="str">
        <v>theater</v>
      </c>
      <c r="R3187" t="str">
        <v>plays</v>
      </c>
      <c r="S3187" s="10">
        <v>41829.977326388893</v>
      </c>
      <c r="T3187" s="10"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14">
        <v>3200</v>
      </c>
      <c r="E3188" s="14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v>102</v>
      </c>
      <c r="P3188" s="6">
        <v>46.71</v>
      </c>
      <c r="Q3188" t="str">
        <v>theater</v>
      </c>
      <c r="R3188" t="str">
        <v>plays</v>
      </c>
      <c r="S3188" s="10">
        <v>41868.924050925925</v>
      </c>
      <c r="T3188" s="10"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14">
        <v>15000</v>
      </c>
      <c r="E3189" s="14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v>116</v>
      </c>
      <c r="P3189" s="6">
        <v>71.489999999999995</v>
      </c>
      <c r="Q3189" t="str">
        <v>theater</v>
      </c>
      <c r="R3189" t="str">
        <v>plays</v>
      </c>
      <c r="S3189" s="10">
        <v>41835.666354166664</v>
      </c>
      <c r="T3189" s="10"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14">
        <v>200</v>
      </c>
      <c r="E3190" s="14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v>65</v>
      </c>
      <c r="P3190" s="6">
        <v>14.44</v>
      </c>
      <c r="Q3190" t="str">
        <v>theater</v>
      </c>
      <c r="R3190" t="str">
        <v>musical</v>
      </c>
      <c r="S3190" s="10">
        <v>42144.415532407409</v>
      </c>
      <c r="T3190" s="10"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14">
        <v>55000</v>
      </c>
      <c r="E3191" s="14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v>12</v>
      </c>
      <c r="P3191" s="6">
        <v>356.84</v>
      </c>
      <c r="Q3191" t="str">
        <v>theater</v>
      </c>
      <c r="R3191" t="str">
        <v>musical</v>
      </c>
      <c r="S3191" s="10">
        <v>42118.346435185187</v>
      </c>
      <c r="T3191" s="10"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14">
        <v>4000</v>
      </c>
      <c r="E3192" s="14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v>0</v>
      </c>
      <c r="P3192" s="6">
        <v>0</v>
      </c>
      <c r="Q3192" t="str">
        <v>theater</v>
      </c>
      <c r="R3192" t="str">
        <v>musical</v>
      </c>
      <c r="S3192" s="10">
        <v>42683.151331018518</v>
      </c>
      <c r="T3192" s="10"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14">
        <v>3750</v>
      </c>
      <c r="E3193" s="14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v>4</v>
      </c>
      <c r="P3193" s="6">
        <v>37.75</v>
      </c>
      <c r="Q3193" t="str">
        <v>theater</v>
      </c>
      <c r="R3193" t="str">
        <v>musical</v>
      </c>
      <c r="S3193" s="10">
        <v>42538.755428240736</v>
      </c>
      <c r="T3193" s="10"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14">
        <v>10000</v>
      </c>
      <c r="E3194" s="1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v>1</v>
      </c>
      <c r="P3194" s="6">
        <v>12.75</v>
      </c>
      <c r="Q3194" t="str">
        <v>theater</v>
      </c>
      <c r="R3194" t="str">
        <v>musical</v>
      </c>
      <c r="S3194" s="10">
        <v>42018.94049768518</v>
      </c>
      <c r="T3194" s="10"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14">
        <v>5000</v>
      </c>
      <c r="E3195" s="14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v>12</v>
      </c>
      <c r="P3195" s="6">
        <v>24.46</v>
      </c>
      <c r="Q3195" t="str">
        <v>theater</v>
      </c>
      <c r="R3195" t="str">
        <v>musical</v>
      </c>
      <c r="S3195" s="10">
        <v>42010.968240740738</v>
      </c>
      <c r="T3195" s="10"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14">
        <v>11000</v>
      </c>
      <c r="E3196" s="14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v>0</v>
      </c>
      <c r="P3196" s="6">
        <v>0</v>
      </c>
      <c r="Q3196" t="str">
        <v>theater</v>
      </c>
      <c r="R3196" t="str">
        <v>musical</v>
      </c>
      <c r="S3196" s="10">
        <v>42182.062476851846</v>
      </c>
      <c r="T3196" s="10"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14">
        <v>3500</v>
      </c>
      <c r="E3197" s="14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v>59</v>
      </c>
      <c r="P3197" s="6">
        <v>53.08</v>
      </c>
      <c r="Q3197" t="str">
        <v>theater</v>
      </c>
      <c r="R3197" t="str">
        <v>musical</v>
      </c>
      <c r="S3197" s="10">
        <v>42017.594236111108</v>
      </c>
      <c r="T3197" s="10"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14">
        <v>3000000</v>
      </c>
      <c r="E3198" s="14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v>0</v>
      </c>
      <c r="P3198" s="6">
        <v>300</v>
      </c>
      <c r="Q3198" t="str">
        <v>theater</v>
      </c>
      <c r="R3198" t="str">
        <v>musical</v>
      </c>
      <c r="S3198" s="10">
        <v>42157.598090277781</v>
      </c>
      <c r="T3198" s="10"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14">
        <v>10000</v>
      </c>
      <c r="E3199" s="14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v>11</v>
      </c>
      <c r="P3199" s="6">
        <v>286.25</v>
      </c>
      <c r="Q3199" t="str">
        <v>theater</v>
      </c>
      <c r="R3199" t="str">
        <v>musical</v>
      </c>
      <c r="S3199" s="10">
        <v>42009.493263888886</v>
      </c>
      <c r="T3199" s="10"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14">
        <v>30000</v>
      </c>
      <c r="E3200" s="14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v>0</v>
      </c>
      <c r="P3200" s="6">
        <v>36.67</v>
      </c>
      <c r="Q3200" t="str">
        <v>theater</v>
      </c>
      <c r="R3200" t="str">
        <v>musical</v>
      </c>
      <c r="S3200" s="10">
        <v>42013.424502314811</v>
      </c>
      <c r="T3200" s="10"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14">
        <v>5000</v>
      </c>
      <c r="E3201" s="14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v>52</v>
      </c>
      <c r="P3201" s="6">
        <v>49.21</v>
      </c>
      <c r="Q3201" t="str">
        <v>theater</v>
      </c>
      <c r="R3201" t="str">
        <v>musical</v>
      </c>
      <c r="S3201" s="10">
        <v>41858.761782407404</v>
      </c>
      <c r="T3201" s="10"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14">
        <v>50000</v>
      </c>
      <c r="E3202" s="14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v>0</v>
      </c>
      <c r="P3202" s="6">
        <v>1</v>
      </c>
      <c r="Q3202" t="str">
        <v>theater</v>
      </c>
      <c r="R3202" t="str">
        <v>musical</v>
      </c>
      <c r="S3202" s="10">
        <v>42460.320613425924</v>
      </c>
      <c r="T3202" s="10"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14">
        <v>2000</v>
      </c>
      <c r="E3203" s="14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v>1</v>
      </c>
      <c r="P3203" s="6">
        <v>12.5</v>
      </c>
      <c r="Q3203" t="str">
        <v>theater</v>
      </c>
      <c r="R3203" t="str">
        <v>musical</v>
      </c>
      <c r="S3203" s="10">
        <v>41861.767094907409</v>
      </c>
      <c r="T3203" s="10"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14">
        <v>5000</v>
      </c>
      <c r="E3204" s="1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v>55</v>
      </c>
      <c r="P3204" s="6">
        <v>109.04</v>
      </c>
      <c r="Q3204" t="str">
        <v>theater</v>
      </c>
      <c r="R3204" t="str">
        <v>musical</v>
      </c>
      <c r="S3204" s="10">
        <v>42293.853541666671</v>
      </c>
      <c r="T3204" s="10"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14">
        <v>1000</v>
      </c>
      <c r="E3205" s="14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v>25</v>
      </c>
      <c r="P3205" s="6">
        <v>41.67</v>
      </c>
      <c r="Q3205" t="str">
        <v>theater</v>
      </c>
      <c r="R3205" t="str">
        <v>musical</v>
      </c>
      <c r="S3205" s="10">
        <v>42242.988680555558</v>
      </c>
      <c r="T3205" s="10"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14">
        <v>500</v>
      </c>
      <c r="E3206" s="14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v>0</v>
      </c>
      <c r="P3206" s="6">
        <v>0</v>
      </c>
      <c r="Q3206" t="str">
        <v>theater</v>
      </c>
      <c r="R3206" t="str">
        <v>musical</v>
      </c>
      <c r="S3206" s="10">
        <v>42172.686099537037</v>
      </c>
      <c r="T3206" s="10"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14">
        <v>8000</v>
      </c>
      <c r="E3207" s="14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v>3</v>
      </c>
      <c r="P3207" s="6">
        <v>22.75</v>
      </c>
      <c r="Q3207" t="str">
        <v>theater</v>
      </c>
      <c r="R3207" t="str">
        <v>musical</v>
      </c>
      <c r="S3207" s="10">
        <v>42095.374675925923</v>
      </c>
      <c r="T3207" s="10"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14">
        <v>5000</v>
      </c>
      <c r="E3208" s="14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v>0</v>
      </c>
      <c r="P3208" s="6">
        <v>0</v>
      </c>
      <c r="Q3208" t="str">
        <v>theater</v>
      </c>
      <c r="R3208" t="str">
        <v>musical</v>
      </c>
      <c r="S3208" s="10">
        <v>42236.276053240741</v>
      </c>
      <c r="T3208" s="10"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14">
        <v>5500</v>
      </c>
      <c r="E3209" s="14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v>46</v>
      </c>
      <c r="P3209" s="6">
        <v>70.83</v>
      </c>
      <c r="Q3209" t="str">
        <v>theater</v>
      </c>
      <c r="R3209" t="str">
        <v>musical</v>
      </c>
      <c r="S3209" s="10">
        <v>42057.277858796297</v>
      </c>
      <c r="T3209" s="10"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14">
        <v>5000</v>
      </c>
      <c r="E3210" s="14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v>104</v>
      </c>
      <c r="P3210" s="6">
        <v>63.11</v>
      </c>
      <c r="Q3210" t="str">
        <v>theater</v>
      </c>
      <c r="R3210" t="str">
        <v>plays</v>
      </c>
      <c r="S3210" s="10">
        <v>41827.605057870373</v>
      </c>
      <c r="T3210" s="10"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14">
        <v>9500</v>
      </c>
      <c r="E3211" s="14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v>119</v>
      </c>
      <c r="P3211" s="6">
        <v>50.16</v>
      </c>
      <c r="Q3211" t="str">
        <v>theater</v>
      </c>
      <c r="R3211" t="str">
        <v>plays</v>
      </c>
      <c r="S3211" s="10">
        <v>41778.637245370373</v>
      </c>
      <c r="T3211" s="10"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14">
        <v>3000</v>
      </c>
      <c r="E3212" s="14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v>126</v>
      </c>
      <c r="P3212" s="6">
        <v>62.88</v>
      </c>
      <c r="Q3212" t="str">
        <v>theater</v>
      </c>
      <c r="R3212" t="str">
        <v>plays</v>
      </c>
      <c r="S3212" s="10">
        <v>41013.936562499999</v>
      </c>
      <c r="T3212" s="10"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14">
        <v>23000</v>
      </c>
      <c r="E3213" s="14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v>120</v>
      </c>
      <c r="P3213" s="6">
        <v>85.53</v>
      </c>
      <c r="Q3213" t="str">
        <v>theater</v>
      </c>
      <c r="R3213" t="str">
        <v>plays</v>
      </c>
      <c r="S3213" s="10">
        <v>41834.586574074077</v>
      </c>
      <c r="T3213" s="10"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14">
        <v>4000</v>
      </c>
      <c r="E3214" s="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v>126</v>
      </c>
      <c r="P3214" s="6">
        <v>53.72</v>
      </c>
      <c r="Q3214" t="str">
        <v>theater</v>
      </c>
      <c r="R3214" t="str">
        <v>plays</v>
      </c>
      <c r="S3214" s="10">
        <v>41829.795729166668</v>
      </c>
      <c r="T3214" s="10"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14">
        <v>6000</v>
      </c>
      <c r="E3215" s="14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v>100</v>
      </c>
      <c r="P3215" s="6">
        <v>127.81</v>
      </c>
      <c r="Q3215" t="str">
        <v>theater</v>
      </c>
      <c r="R3215" t="str">
        <v>plays</v>
      </c>
      <c r="S3215" s="10">
        <v>42171.763414351852</v>
      </c>
      <c r="T3215" s="10"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14">
        <v>12000</v>
      </c>
      <c r="E3216" s="14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v>102</v>
      </c>
      <c r="P3216" s="6">
        <v>106.57</v>
      </c>
      <c r="Q3216" t="str">
        <v>theater</v>
      </c>
      <c r="R3216" t="str">
        <v>plays</v>
      </c>
      <c r="S3216" s="10">
        <v>42337.792511574073</v>
      </c>
      <c r="T3216" s="10"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14">
        <v>35000</v>
      </c>
      <c r="E3217" s="14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v>100</v>
      </c>
      <c r="P3217" s="6">
        <v>262.11</v>
      </c>
      <c r="Q3217" t="str">
        <v>theater</v>
      </c>
      <c r="R3217" t="str">
        <v>plays</v>
      </c>
      <c r="S3217" s="10">
        <v>42219.665173611109</v>
      </c>
      <c r="T3217" s="10"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14">
        <v>2000</v>
      </c>
      <c r="E3218" s="14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v>100</v>
      </c>
      <c r="P3218" s="6">
        <v>57.17</v>
      </c>
      <c r="Q3218" t="str">
        <v>theater</v>
      </c>
      <c r="R3218" t="str">
        <v>plays</v>
      </c>
      <c r="S3218" s="10">
        <v>42165.462627314817</v>
      </c>
      <c r="T3218" s="10"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14">
        <v>4500</v>
      </c>
      <c r="E3219" s="14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v>116</v>
      </c>
      <c r="P3219" s="6">
        <v>50.2</v>
      </c>
      <c r="Q3219" t="str">
        <v>theater</v>
      </c>
      <c r="R3219" t="str">
        <v>plays</v>
      </c>
      <c r="S3219" s="10">
        <v>42648.546111111107</v>
      </c>
      <c r="T3219" s="10"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14">
        <v>12000</v>
      </c>
      <c r="E3220" s="14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v>102</v>
      </c>
      <c r="P3220" s="6">
        <v>66.59</v>
      </c>
      <c r="Q3220" t="str">
        <v>theater</v>
      </c>
      <c r="R3220" t="str">
        <v>plays</v>
      </c>
      <c r="S3220" s="10">
        <v>41971.002152777779</v>
      </c>
      <c r="T3220" s="10"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14">
        <v>20000</v>
      </c>
      <c r="E3221" s="14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v>100</v>
      </c>
      <c r="P3221" s="6">
        <v>168.25</v>
      </c>
      <c r="Q3221" t="str">
        <v>theater</v>
      </c>
      <c r="R3221" t="str">
        <v>plays</v>
      </c>
      <c r="S3221" s="10">
        <v>42050.983182870375</v>
      </c>
      <c r="T3221" s="10"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14">
        <v>15000</v>
      </c>
      <c r="E3222" s="14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v>101</v>
      </c>
      <c r="P3222" s="6">
        <v>256.37</v>
      </c>
      <c r="Q3222" t="str">
        <v>theater</v>
      </c>
      <c r="R3222" t="str">
        <v>plays</v>
      </c>
      <c r="S3222" s="10">
        <v>42772.833379629628</v>
      </c>
      <c r="T3222" s="10"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14">
        <v>4000</v>
      </c>
      <c r="E3223" s="14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v>103</v>
      </c>
      <c r="P3223" s="6">
        <v>36.61</v>
      </c>
      <c r="Q3223" t="str">
        <v>theater</v>
      </c>
      <c r="R3223" t="str">
        <v>plays</v>
      </c>
      <c r="S3223" s="10">
        <v>42155.696793981479</v>
      </c>
      <c r="T3223" s="10"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14">
        <v>2500</v>
      </c>
      <c r="E3224" s="1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v>125</v>
      </c>
      <c r="P3224" s="6">
        <v>37.14</v>
      </c>
      <c r="Q3224" t="str">
        <v>theater</v>
      </c>
      <c r="R3224" t="str">
        <v>plays</v>
      </c>
      <c r="S3224" s="10">
        <v>42270.582141203704</v>
      </c>
      <c r="T3224" s="10"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14">
        <v>3100</v>
      </c>
      <c r="E3225" s="14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v>110</v>
      </c>
      <c r="P3225" s="6">
        <v>45.88</v>
      </c>
      <c r="Q3225" t="str">
        <v>theater</v>
      </c>
      <c r="R3225" t="str">
        <v>plays</v>
      </c>
      <c r="S3225" s="10">
        <v>42206.835370370376</v>
      </c>
      <c r="T3225" s="10"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14">
        <v>30000</v>
      </c>
      <c r="E3226" s="14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v>102</v>
      </c>
      <c r="P3226" s="6">
        <v>141.71</v>
      </c>
      <c r="Q3226" t="str">
        <v>theater</v>
      </c>
      <c r="R3226" t="str">
        <v>plays</v>
      </c>
      <c r="S3226" s="10">
        <v>42697.850844907407</v>
      </c>
      <c r="T3226" s="10"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14">
        <v>2000</v>
      </c>
      <c r="E3227" s="14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v>102</v>
      </c>
      <c r="P3227" s="6">
        <v>52.49</v>
      </c>
      <c r="Q3227" t="str">
        <v>theater</v>
      </c>
      <c r="R3227" t="str">
        <v>plays</v>
      </c>
      <c r="S3227" s="10">
        <v>42503.559467592597</v>
      </c>
      <c r="T3227" s="10"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14">
        <v>1200</v>
      </c>
      <c r="E3228" s="14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v>104</v>
      </c>
      <c r="P3228" s="6">
        <v>59.52</v>
      </c>
      <c r="Q3228" t="str">
        <v>theater</v>
      </c>
      <c r="R3228" t="str">
        <v>plays</v>
      </c>
      <c r="S3228" s="10">
        <v>42277.583472222221</v>
      </c>
      <c r="T3228" s="10"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14">
        <v>1200</v>
      </c>
      <c r="E3229" s="14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v>125</v>
      </c>
      <c r="P3229" s="6">
        <v>50</v>
      </c>
      <c r="Q3229" t="str">
        <v>theater</v>
      </c>
      <c r="R3229" t="str">
        <v>plays</v>
      </c>
      <c r="S3229" s="10">
        <v>42722.882361111115</v>
      </c>
      <c r="T3229" s="10"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14">
        <v>7000</v>
      </c>
      <c r="E3230" s="14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v>102</v>
      </c>
      <c r="P3230" s="6">
        <v>193.62</v>
      </c>
      <c r="Q3230" t="str">
        <v>theater</v>
      </c>
      <c r="R3230" t="str">
        <v>plays</v>
      </c>
      <c r="S3230" s="10">
        <v>42323.70930555556</v>
      </c>
      <c r="T3230" s="10"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14">
        <v>20000</v>
      </c>
      <c r="E3231" s="14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v>108</v>
      </c>
      <c r="P3231" s="6">
        <v>106.8</v>
      </c>
      <c r="Q3231" t="str">
        <v>theater</v>
      </c>
      <c r="R3231" t="str">
        <v>plays</v>
      </c>
      <c r="S3231" s="10">
        <v>41933.291643518518</v>
      </c>
      <c r="T3231" s="10"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14">
        <v>2600</v>
      </c>
      <c r="E3232" s="14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v>110</v>
      </c>
      <c r="P3232" s="6">
        <v>77.22</v>
      </c>
      <c r="Q3232" t="str">
        <v>theater</v>
      </c>
      <c r="R3232" t="str">
        <v>plays</v>
      </c>
      <c r="S3232" s="10">
        <v>41898.168125000004</v>
      </c>
      <c r="T3232" s="10"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14">
        <v>1000</v>
      </c>
      <c r="E3233" s="14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v>161</v>
      </c>
      <c r="P3233" s="6">
        <v>57.5</v>
      </c>
      <c r="Q3233" t="str">
        <v>theater</v>
      </c>
      <c r="R3233" t="str">
        <v>plays</v>
      </c>
      <c r="S3233" s="10">
        <v>42446.943831018521</v>
      </c>
      <c r="T3233" s="10"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14">
        <v>1000</v>
      </c>
      <c r="E3234" s="1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v>131</v>
      </c>
      <c r="P3234" s="6">
        <v>50.46</v>
      </c>
      <c r="Q3234" t="str">
        <v>theater</v>
      </c>
      <c r="R3234" t="str">
        <v>plays</v>
      </c>
      <c r="S3234" s="10">
        <v>42463.81385416667</v>
      </c>
      <c r="T3234" s="10"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14">
        <v>5000</v>
      </c>
      <c r="E3235" s="14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v>119</v>
      </c>
      <c r="P3235" s="6">
        <v>97.38</v>
      </c>
      <c r="Q3235" t="str">
        <v>theater</v>
      </c>
      <c r="R3235" t="str">
        <v>plays</v>
      </c>
      <c r="S3235" s="10">
        <v>42766.805034722223</v>
      </c>
      <c r="T3235" s="10"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14">
        <v>4000</v>
      </c>
      <c r="E3236" s="14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v>100</v>
      </c>
      <c r="P3236" s="6">
        <v>34.92</v>
      </c>
      <c r="Q3236" t="str">
        <v>theater</v>
      </c>
      <c r="R3236" t="str">
        <v>plays</v>
      </c>
      <c r="S3236" s="10">
        <v>42734.789444444439</v>
      </c>
      <c r="T3236" s="10"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14">
        <v>15000</v>
      </c>
      <c r="E3237" s="14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v>103</v>
      </c>
      <c r="P3237" s="6">
        <v>85.53</v>
      </c>
      <c r="Q3237" t="str">
        <v>theater</v>
      </c>
      <c r="R3237" t="str">
        <v>plays</v>
      </c>
      <c r="S3237" s="10">
        <v>42522.347812499997</v>
      </c>
      <c r="T3237" s="10"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14">
        <v>20000</v>
      </c>
      <c r="E3238" s="14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v>101</v>
      </c>
      <c r="P3238" s="6">
        <v>182.91</v>
      </c>
      <c r="Q3238" t="str">
        <v>theater</v>
      </c>
      <c r="R3238" t="str">
        <v>plays</v>
      </c>
      <c r="S3238" s="10">
        <v>42702.917048611111</v>
      </c>
      <c r="T3238" s="10"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14">
        <v>35000</v>
      </c>
      <c r="E3239" s="14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v>101</v>
      </c>
      <c r="P3239" s="6">
        <v>131.13999999999999</v>
      </c>
      <c r="Q3239" t="str">
        <v>theater</v>
      </c>
      <c r="R3239" t="str">
        <v>plays</v>
      </c>
      <c r="S3239" s="10">
        <v>42252.474351851852</v>
      </c>
      <c r="T3239" s="10"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14">
        <v>2800</v>
      </c>
      <c r="E3240" s="14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v>112</v>
      </c>
      <c r="P3240" s="6">
        <v>39.81</v>
      </c>
      <c r="Q3240" t="str">
        <v>theater</v>
      </c>
      <c r="R3240" t="str">
        <v>plays</v>
      </c>
      <c r="S3240" s="10">
        <v>42156.510393518518</v>
      </c>
      <c r="T3240" s="10"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14">
        <v>5862</v>
      </c>
      <c r="E3241" s="14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v>106</v>
      </c>
      <c r="P3241" s="6">
        <v>59.7</v>
      </c>
      <c r="Q3241" t="str">
        <v>theater</v>
      </c>
      <c r="R3241" t="str">
        <v>plays</v>
      </c>
      <c r="S3241" s="10">
        <v>42278.089039351849</v>
      </c>
      <c r="T3241" s="10"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14">
        <v>3000</v>
      </c>
      <c r="E3242" s="14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v>101</v>
      </c>
      <c r="P3242" s="6">
        <v>88.74</v>
      </c>
      <c r="Q3242" t="str">
        <v>theater</v>
      </c>
      <c r="R3242" t="str">
        <v>plays</v>
      </c>
      <c r="S3242" s="10">
        <v>42754.693842592591</v>
      </c>
      <c r="T3242" s="10"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14">
        <v>8500</v>
      </c>
      <c r="E3243" s="14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v>115</v>
      </c>
      <c r="P3243" s="6">
        <v>58.69</v>
      </c>
      <c r="Q3243" t="str">
        <v>theater</v>
      </c>
      <c r="R3243" t="str">
        <v>plays</v>
      </c>
      <c r="S3243" s="10">
        <v>41893.324884259258</v>
      </c>
      <c r="T3243" s="10"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14">
        <v>10000</v>
      </c>
      <c r="E3244" s="1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v>127</v>
      </c>
      <c r="P3244" s="6">
        <v>69.569999999999993</v>
      </c>
      <c r="Q3244" t="str">
        <v>theater</v>
      </c>
      <c r="R3244" t="str">
        <v>plays</v>
      </c>
      <c r="S3244" s="10">
        <v>41871.755694444444</v>
      </c>
      <c r="T3244" s="10"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14">
        <v>8000</v>
      </c>
      <c r="E3245" s="14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v>103</v>
      </c>
      <c r="P3245" s="6">
        <v>115.87</v>
      </c>
      <c r="Q3245" t="str">
        <v>theater</v>
      </c>
      <c r="R3245" t="str">
        <v>plays</v>
      </c>
      <c r="S3245" s="10">
        <v>42262.096782407403</v>
      </c>
      <c r="T3245" s="10"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14">
        <v>1600</v>
      </c>
      <c r="E3246" s="14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v>103</v>
      </c>
      <c r="P3246" s="6">
        <v>23.87</v>
      </c>
      <c r="Q3246" t="str">
        <v>theater</v>
      </c>
      <c r="R3246" t="str">
        <v>plays</v>
      </c>
      <c r="S3246" s="10">
        <v>42675.694236111114</v>
      </c>
      <c r="T3246" s="10"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14">
        <v>21000</v>
      </c>
      <c r="E3247" s="14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v>104</v>
      </c>
      <c r="P3247" s="6">
        <v>81.13</v>
      </c>
      <c r="Q3247" t="str">
        <v>theater</v>
      </c>
      <c r="R3247" t="str">
        <v>plays</v>
      </c>
      <c r="S3247" s="10">
        <v>42135.60020833333</v>
      </c>
      <c r="T3247" s="10"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14">
        <v>10000</v>
      </c>
      <c r="E3248" s="14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v>111</v>
      </c>
      <c r="P3248" s="6">
        <v>57.63</v>
      </c>
      <c r="Q3248" t="str">
        <v>theater</v>
      </c>
      <c r="R3248" t="str">
        <v>plays</v>
      </c>
      <c r="S3248" s="10">
        <v>42230.472222222219</v>
      </c>
      <c r="T3248" s="10"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14">
        <v>2500</v>
      </c>
      <c r="E3249" s="14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v>106</v>
      </c>
      <c r="P3249" s="6">
        <v>46.43</v>
      </c>
      <c r="Q3249" t="str">
        <v>theater</v>
      </c>
      <c r="R3249" t="str">
        <v>plays</v>
      </c>
      <c r="S3249" s="10">
        <v>42167.434166666666</v>
      </c>
      <c r="T3249" s="10"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14">
        <v>12000</v>
      </c>
      <c r="E3250" s="14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v>101</v>
      </c>
      <c r="P3250" s="6">
        <v>60.48</v>
      </c>
      <c r="Q3250" t="str">
        <v>theater</v>
      </c>
      <c r="R3250" t="str">
        <v>plays</v>
      </c>
      <c r="S3250" s="10">
        <v>42068.888391203705</v>
      </c>
      <c r="T3250" s="10"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14">
        <v>5500</v>
      </c>
      <c r="E3251" s="14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v>105</v>
      </c>
      <c r="P3251" s="6">
        <v>65.58</v>
      </c>
      <c r="Q3251" t="str">
        <v>theater</v>
      </c>
      <c r="R3251" t="str">
        <v>plays</v>
      </c>
      <c r="S3251" s="10">
        <v>42145.746689814812</v>
      </c>
      <c r="T3251" s="10"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14">
        <v>25000</v>
      </c>
      <c r="E3252" s="14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v>102</v>
      </c>
      <c r="P3252" s="6">
        <v>119.19</v>
      </c>
      <c r="Q3252" t="str">
        <v>theater</v>
      </c>
      <c r="R3252" t="str">
        <v>plays</v>
      </c>
      <c r="S3252" s="10">
        <v>41918.742175925923</v>
      </c>
      <c r="T3252" s="10"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14">
        <v>1500</v>
      </c>
      <c r="E3253" s="14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v>111</v>
      </c>
      <c r="P3253" s="6">
        <v>83.05</v>
      </c>
      <c r="Q3253" t="str">
        <v>theater</v>
      </c>
      <c r="R3253" t="str">
        <v>plays</v>
      </c>
      <c r="S3253" s="10">
        <v>42146.731087962966</v>
      </c>
      <c r="T3253" s="10"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14">
        <v>2250</v>
      </c>
      <c r="E3254" s="1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v>128</v>
      </c>
      <c r="P3254" s="6">
        <v>57.52</v>
      </c>
      <c r="Q3254" t="str">
        <v>theater</v>
      </c>
      <c r="R3254" t="str">
        <v>plays</v>
      </c>
      <c r="S3254" s="10">
        <v>42590.472685185188</v>
      </c>
      <c r="T3254" s="10"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14">
        <v>20000</v>
      </c>
      <c r="E3255" s="14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v>102</v>
      </c>
      <c r="P3255" s="6">
        <v>177.09</v>
      </c>
      <c r="Q3255" t="str">
        <v>theater</v>
      </c>
      <c r="R3255" t="str">
        <v>plays</v>
      </c>
      <c r="S3255" s="10">
        <v>42602.576712962968</v>
      </c>
      <c r="T3255" s="10"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14">
        <v>13000</v>
      </c>
      <c r="E3256" s="14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v>101</v>
      </c>
      <c r="P3256" s="6">
        <v>70.77</v>
      </c>
      <c r="Q3256" t="str">
        <v>theater</v>
      </c>
      <c r="R3256" t="str">
        <v>plays</v>
      </c>
      <c r="S3256" s="10">
        <v>42059.085752314815</v>
      </c>
      <c r="T3256" s="10"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14">
        <v>300</v>
      </c>
      <c r="E3257" s="14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v>175</v>
      </c>
      <c r="P3257" s="6">
        <v>29.17</v>
      </c>
      <c r="Q3257" t="str">
        <v>theater</v>
      </c>
      <c r="R3257" t="str">
        <v>plays</v>
      </c>
      <c r="S3257" s="10">
        <v>41889.768229166664</v>
      </c>
      <c r="T3257" s="10"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14">
        <v>10000</v>
      </c>
      <c r="E3258" s="14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v>128</v>
      </c>
      <c r="P3258" s="6">
        <v>72.760000000000005</v>
      </c>
      <c r="Q3258" t="str">
        <v>theater</v>
      </c>
      <c r="R3258" t="str">
        <v>plays</v>
      </c>
      <c r="S3258" s="10">
        <v>42144.573807870373</v>
      </c>
      <c r="T3258" s="10"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14">
        <v>2000</v>
      </c>
      <c r="E3259" s="14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v>106</v>
      </c>
      <c r="P3259" s="6">
        <v>51.85</v>
      </c>
      <c r="Q3259" t="str">
        <v>theater</v>
      </c>
      <c r="R3259" t="str">
        <v>plays</v>
      </c>
      <c r="S3259" s="10">
        <v>42758.559629629628</v>
      </c>
      <c r="T3259" s="10"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14">
        <v>7000</v>
      </c>
      <c r="E3260" s="14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v>105</v>
      </c>
      <c r="P3260" s="6">
        <v>98.2</v>
      </c>
      <c r="Q3260" t="str">
        <v>theater</v>
      </c>
      <c r="R3260" t="str">
        <v>plays</v>
      </c>
      <c r="S3260" s="10">
        <v>41982.887280092589</v>
      </c>
      <c r="T3260" s="10"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14">
        <v>23000</v>
      </c>
      <c r="E3261" s="14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v>106</v>
      </c>
      <c r="P3261" s="6">
        <v>251.74</v>
      </c>
      <c r="Q3261" t="str">
        <v>theater</v>
      </c>
      <c r="R3261" t="str">
        <v>plays</v>
      </c>
      <c r="S3261" s="10">
        <v>42614.760937500003</v>
      </c>
      <c r="T3261" s="10"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14">
        <v>5000</v>
      </c>
      <c r="E3262" s="14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v>109</v>
      </c>
      <c r="P3262" s="6">
        <v>74.819999999999993</v>
      </c>
      <c r="Q3262" t="str">
        <v>theater</v>
      </c>
      <c r="R3262" t="str">
        <v>plays</v>
      </c>
      <c r="S3262" s="10">
        <v>42303.672662037032</v>
      </c>
      <c r="T3262" s="10"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14">
        <v>3300</v>
      </c>
      <c r="E3263" s="14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v>100</v>
      </c>
      <c r="P3263" s="6">
        <v>67.650000000000006</v>
      </c>
      <c r="Q3263" t="str">
        <v>theater</v>
      </c>
      <c r="R3263" t="str">
        <v>plays</v>
      </c>
      <c r="S3263" s="10">
        <v>42171.725416666668</v>
      </c>
      <c r="T3263" s="10"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14">
        <v>12200</v>
      </c>
      <c r="E3264" s="1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v>103</v>
      </c>
      <c r="P3264" s="6">
        <v>93.81</v>
      </c>
      <c r="Q3264" t="str">
        <v>theater</v>
      </c>
      <c r="R3264" t="str">
        <v>plays</v>
      </c>
      <c r="S3264" s="10">
        <v>41964.315532407403</v>
      </c>
      <c r="T3264" s="10"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14">
        <v>2500</v>
      </c>
      <c r="E3265" s="14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v>112</v>
      </c>
      <c r="P3265" s="6">
        <v>41.24</v>
      </c>
      <c r="Q3265" t="str">
        <v>theater</v>
      </c>
      <c r="R3265" t="str">
        <v>plays</v>
      </c>
      <c r="S3265" s="10">
        <v>42284.516064814816</v>
      </c>
      <c r="T3265" s="10"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14">
        <v>2500</v>
      </c>
      <c r="E3266" s="14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v>103</v>
      </c>
      <c r="P3266" s="6">
        <v>52.55</v>
      </c>
      <c r="Q3266" t="str">
        <v>theater</v>
      </c>
      <c r="R3266" t="str">
        <v>plays</v>
      </c>
      <c r="S3266" s="10">
        <v>42016.800208333334</v>
      </c>
      <c r="T3266" s="10"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14">
        <v>2700</v>
      </c>
      <c r="E3267" s="14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v>164</v>
      </c>
      <c r="P3267" s="6">
        <v>70.290000000000006</v>
      </c>
      <c r="Q3267" t="str">
        <v>theater</v>
      </c>
      <c r="R3267" t="str">
        <v>plays</v>
      </c>
      <c r="S3267" s="10">
        <v>42311.711979166663</v>
      </c>
      <c r="T3267" s="10"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14">
        <v>6000</v>
      </c>
      <c r="E3268" s="14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v>131</v>
      </c>
      <c r="P3268" s="6">
        <v>48.33</v>
      </c>
      <c r="Q3268" t="str">
        <v>theater</v>
      </c>
      <c r="R3268" t="str">
        <v>plays</v>
      </c>
      <c r="S3268" s="10">
        <v>42136.536134259266</v>
      </c>
      <c r="T3268" s="10"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14">
        <v>15000</v>
      </c>
      <c r="E3269" s="14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v>102</v>
      </c>
      <c r="P3269" s="6">
        <v>53.18</v>
      </c>
      <c r="Q3269" t="str">
        <v>theater</v>
      </c>
      <c r="R3269" t="str">
        <v>plays</v>
      </c>
      <c r="S3269" s="10">
        <v>42172.757638888885</v>
      </c>
      <c r="T3269" s="10"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14">
        <v>2000</v>
      </c>
      <c r="E3270" s="14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v>128</v>
      </c>
      <c r="P3270" s="6">
        <v>60.95</v>
      </c>
      <c r="Q3270" t="str">
        <v>theater</v>
      </c>
      <c r="R3270" t="str">
        <v>plays</v>
      </c>
      <c r="S3270" s="10">
        <v>42590.90425925926</v>
      </c>
      <c r="T3270" s="10"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14">
        <v>8000</v>
      </c>
      <c r="E3271" s="14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v>102</v>
      </c>
      <c r="P3271" s="6">
        <v>116</v>
      </c>
      <c r="Q3271" t="str">
        <v>theater</v>
      </c>
      <c r="R3271" t="str">
        <v>plays</v>
      </c>
      <c r="S3271" s="10">
        <v>42137.395798611105</v>
      </c>
      <c r="T3271" s="10"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14">
        <v>1800</v>
      </c>
      <c r="E3272" s="14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v>102</v>
      </c>
      <c r="P3272" s="6">
        <v>61</v>
      </c>
      <c r="Q3272" t="str">
        <v>theater</v>
      </c>
      <c r="R3272" t="str">
        <v>plays</v>
      </c>
      <c r="S3272" s="10">
        <v>42167.533159722225</v>
      </c>
      <c r="T3272" s="10"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14">
        <v>1500</v>
      </c>
      <c r="E3273" s="14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v>130</v>
      </c>
      <c r="P3273" s="6">
        <v>38.24</v>
      </c>
      <c r="Q3273" t="str">
        <v>theater</v>
      </c>
      <c r="R3273" t="str">
        <v>plays</v>
      </c>
      <c r="S3273" s="10">
        <v>41915.437210648146</v>
      </c>
      <c r="T3273" s="10"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14">
        <v>10000</v>
      </c>
      <c r="E3274" s="1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v>154</v>
      </c>
      <c r="P3274" s="6">
        <v>106.5</v>
      </c>
      <c r="Q3274" t="str">
        <v>theater</v>
      </c>
      <c r="R3274" t="str">
        <v>plays</v>
      </c>
      <c r="S3274" s="10">
        <v>42284.500104166669</v>
      </c>
      <c r="T3274" s="10"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14">
        <v>4000</v>
      </c>
      <c r="E3275" s="14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v>107</v>
      </c>
      <c r="P3275" s="6">
        <v>204.57</v>
      </c>
      <c r="Q3275" t="str">
        <v>theater</v>
      </c>
      <c r="R3275" t="str">
        <v>plays</v>
      </c>
      <c r="S3275" s="10">
        <v>42611.801412037035</v>
      </c>
      <c r="T3275" s="10"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14">
        <v>15500</v>
      </c>
      <c r="E3276" s="14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v>101</v>
      </c>
      <c r="P3276" s="6">
        <v>54.91</v>
      </c>
      <c r="Q3276" t="str">
        <v>theater</v>
      </c>
      <c r="R3276" t="str">
        <v>plays</v>
      </c>
      <c r="S3276" s="10">
        <v>42400.704537037032</v>
      </c>
      <c r="T3276" s="10"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14">
        <v>1800</v>
      </c>
      <c r="E3277" s="14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v>100</v>
      </c>
      <c r="P3277" s="6">
        <v>150.41999999999999</v>
      </c>
      <c r="Q3277" t="str">
        <v>theater</v>
      </c>
      <c r="R3277" t="str">
        <v>plays</v>
      </c>
      <c r="S3277" s="10">
        <v>42017.88045138889</v>
      </c>
      <c r="T3277" s="10"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14">
        <v>4500</v>
      </c>
      <c r="E3278" s="14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v>117</v>
      </c>
      <c r="P3278" s="6">
        <v>52.58</v>
      </c>
      <c r="Q3278" t="str">
        <v>theater</v>
      </c>
      <c r="R3278" t="str">
        <v>plays</v>
      </c>
      <c r="S3278" s="10">
        <v>42426.949988425928</v>
      </c>
      <c r="T3278" s="10"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14">
        <v>5000</v>
      </c>
      <c r="E3279" s="14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v>109</v>
      </c>
      <c r="P3279" s="6">
        <v>54.3</v>
      </c>
      <c r="Q3279" t="str">
        <v>theater</v>
      </c>
      <c r="R3279" t="str">
        <v>plays</v>
      </c>
      <c r="S3279" s="10">
        <v>41931.682939814818</v>
      </c>
      <c r="T3279" s="10"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14">
        <v>2500</v>
      </c>
      <c r="E3280" s="14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v>103</v>
      </c>
      <c r="P3280" s="6">
        <v>76.03</v>
      </c>
      <c r="Q3280" t="str">
        <v>theater</v>
      </c>
      <c r="R3280" t="str">
        <v>plays</v>
      </c>
      <c r="S3280" s="10">
        <v>42124.848414351851</v>
      </c>
      <c r="T3280" s="10"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14">
        <v>5800</v>
      </c>
      <c r="E3281" s="14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v>114</v>
      </c>
      <c r="P3281" s="6">
        <v>105.21</v>
      </c>
      <c r="Q3281" t="str">
        <v>theater</v>
      </c>
      <c r="R3281" t="str">
        <v>plays</v>
      </c>
      <c r="S3281" s="10">
        <v>42431.102534722217</v>
      </c>
      <c r="T3281" s="10"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14">
        <v>2000</v>
      </c>
      <c r="E3282" s="14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v>103</v>
      </c>
      <c r="P3282" s="6">
        <v>68.67</v>
      </c>
      <c r="Q3282" t="str">
        <v>theater</v>
      </c>
      <c r="R3282" t="str">
        <v>plays</v>
      </c>
      <c r="S3282" s="10">
        <v>42121.756921296299</v>
      </c>
      <c r="T3282" s="10"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14">
        <v>5000</v>
      </c>
      <c r="E3283" s="14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v>122</v>
      </c>
      <c r="P3283" s="6">
        <v>129.36000000000001</v>
      </c>
      <c r="Q3283" t="str">
        <v>theater</v>
      </c>
      <c r="R3283" t="str">
        <v>plays</v>
      </c>
      <c r="S3283" s="10">
        <v>42219.019733796296</v>
      </c>
      <c r="T3283" s="10"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14">
        <v>31000</v>
      </c>
      <c r="E3284" s="1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v>103</v>
      </c>
      <c r="P3284" s="6">
        <v>134.26</v>
      </c>
      <c r="Q3284" t="str">
        <v>theater</v>
      </c>
      <c r="R3284" t="str">
        <v>plays</v>
      </c>
      <c r="S3284" s="10">
        <v>42445.19430555556</v>
      </c>
      <c r="T3284" s="10"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14">
        <v>800</v>
      </c>
      <c r="E3285" s="14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v>105</v>
      </c>
      <c r="P3285" s="6">
        <v>17.829999999999998</v>
      </c>
      <c r="Q3285" t="str">
        <v>theater</v>
      </c>
      <c r="R3285" t="str">
        <v>plays</v>
      </c>
      <c r="S3285" s="10">
        <v>42379.74418981481</v>
      </c>
      <c r="T3285" s="10"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14">
        <v>3000</v>
      </c>
      <c r="E3286" s="14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v>102</v>
      </c>
      <c r="P3286" s="6">
        <v>203.2</v>
      </c>
      <c r="Q3286" t="str">
        <v>theater</v>
      </c>
      <c r="R3286" t="str">
        <v>plays</v>
      </c>
      <c r="S3286" s="10">
        <v>42380.884872685187</v>
      </c>
      <c r="T3286" s="10"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14">
        <v>4999</v>
      </c>
      <c r="E3287" s="14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v>112</v>
      </c>
      <c r="P3287" s="6">
        <v>69.19</v>
      </c>
      <c r="Q3287" t="str">
        <v>theater</v>
      </c>
      <c r="R3287" t="str">
        <v>plays</v>
      </c>
      <c r="S3287" s="10">
        <v>42762.942430555559</v>
      </c>
      <c r="T3287" s="10"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14">
        <v>15000</v>
      </c>
      <c r="E3288" s="14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v>102</v>
      </c>
      <c r="P3288" s="6">
        <v>125.12</v>
      </c>
      <c r="Q3288" t="str">
        <v>theater</v>
      </c>
      <c r="R3288" t="str">
        <v>plays</v>
      </c>
      <c r="S3288" s="10">
        <v>42567.840069444443</v>
      </c>
      <c r="T3288" s="10"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14">
        <v>2500</v>
      </c>
      <c r="E3289" s="14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v>100</v>
      </c>
      <c r="P3289" s="6">
        <v>73.53</v>
      </c>
      <c r="Q3289" t="str">
        <v>theater</v>
      </c>
      <c r="R3289" t="str">
        <v>plays</v>
      </c>
      <c r="S3289" s="10">
        <v>42311.750324074077</v>
      </c>
      <c r="T3289" s="10"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14">
        <v>10000</v>
      </c>
      <c r="E3290" s="14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v>100</v>
      </c>
      <c r="P3290" s="6">
        <v>48.44</v>
      </c>
      <c r="Q3290" t="str">
        <v>theater</v>
      </c>
      <c r="R3290" t="str">
        <v>plays</v>
      </c>
      <c r="S3290" s="10">
        <v>42505.774479166663</v>
      </c>
      <c r="T3290" s="10"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14">
        <v>500</v>
      </c>
      <c r="E3291" s="14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v>133</v>
      </c>
      <c r="P3291" s="6">
        <v>26.61</v>
      </c>
      <c r="Q3291" t="str">
        <v>theater</v>
      </c>
      <c r="R3291" t="str">
        <v>plays</v>
      </c>
      <c r="S3291" s="10">
        <v>42758.368078703701</v>
      </c>
      <c r="T3291" s="10"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14">
        <v>2000</v>
      </c>
      <c r="E3292" s="14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v>121</v>
      </c>
      <c r="P3292" s="6">
        <v>33.67</v>
      </c>
      <c r="Q3292" t="str">
        <v>theater</v>
      </c>
      <c r="R3292" t="str">
        <v>plays</v>
      </c>
      <c r="S3292" s="10">
        <v>42775.51494212963</v>
      </c>
      <c r="T3292" s="10"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14">
        <v>500</v>
      </c>
      <c r="E3293" s="14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v>114</v>
      </c>
      <c r="P3293" s="6">
        <v>40.71</v>
      </c>
      <c r="Q3293" t="str">
        <v>theater</v>
      </c>
      <c r="R3293" t="str">
        <v>plays</v>
      </c>
      <c r="S3293" s="10">
        <v>42232.702546296292</v>
      </c>
      <c r="T3293" s="10"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14">
        <v>101</v>
      </c>
      <c r="E3294" s="1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v>286</v>
      </c>
      <c r="P3294" s="6">
        <v>19.27</v>
      </c>
      <c r="Q3294" t="str">
        <v>theater</v>
      </c>
      <c r="R3294" t="str">
        <v>plays</v>
      </c>
      <c r="S3294" s="10">
        <v>42282.770231481481</v>
      </c>
      <c r="T3294" s="10"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14">
        <v>4500</v>
      </c>
      <c r="E3295" s="14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v>170</v>
      </c>
      <c r="P3295" s="6">
        <v>84.29</v>
      </c>
      <c r="Q3295" t="str">
        <v>theater</v>
      </c>
      <c r="R3295" t="str">
        <v>plays</v>
      </c>
      <c r="S3295" s="10">
        <v>42768.425370370373</v>
      </c>
      <c r="T3295" s="10"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14">
        <v>600</v>
      </c>
      <c r="E3296" s="14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v>118</v>
      </c>
      <c r="P3296" s="6">
        <v>29.58</v>
      </c>
      <c r="Q3296" t="str">
        <v>theater</v>
      </c>
      <c r="R3296" t="str">
        <v>plays</v>
      </c>
      <c r="S3296" s="10">
        <v>42141.541134259256</v>
      </c>
      <c r="T3296" s="10"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14">
        <v>700</v>
      </c>
      <c r="E3297" s="14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v>103</v>
      </c>
      <c r="P3297" s="6">
        <v>26.67</v>
      </c>
      <c r="Q3297" t="str">
        <v>theater</v>
      </c>
      <c r="R3297" t="str">
        <v>plays</v>
      </c>
      <c r="S3297" s="10">
        <v>42609.442465277782</v>
      </c>
      <c r="T3297" s="10"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14">
        <v>1500</v>
      </c>
      <c r="E3298" s="14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v>144</v>
      </c>
      <c r="P3298" s="6">
        <v>45.98</v>
      </c>
      <c r="Q3298" t="str">
        <v>theater</v>
      </c>
      <c r="R3298" t="str">
        <v>plays</v>
      </c>
      <c r="S3298" s="10">
        <v>42309.756620370375</v>
      </c>
      <c r="T3298" s="10"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14">
        <v>5500</v>
      </c>
      <c r="E3299" s="14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v>100</v>
      </c>
      <c r="P3299" s="6">
        <v>125.09</v>
      </c>
      <c r="Q3299" t="str">
        <v>theater</v>
      </c>
      <c r="R3299" t="str">
        <v>plays</v>
      </c>
      <c r="S3299" s="10">
        <v>42193.771481481483</v>
      </c>
      <c r="T3299" s="10"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14">
        <v>10000</v>
      </c>
      <c r="E3300" s="14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v>102</v>
      </c>
      <c r="P3300" s="6">
        <v>141.29</v>
      </c>
      <c r="Q3300" t="str">
        <v>theater</v>
      </c>
      <c r="R3300" t="str">
        <v>plays</v>
      </c>
      <c r="S3300" s="10">
        <v>42239.957962962959</v>
      </c>
      <c r="T3300" s="10"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14">
        <v>3000</v>
      </c>
      <c r="E3301" s="14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v>116</v>
      </c>
      <c r="P3301" s="6">
        <v>55.33</v>
      </c>
      <c r="Q3301" t="str">
        <v>theater</v>
      </c>
      <c r="R3301" t="str">
        <v>plays</v>
      </c>
      <c r="S3301" s="10">
        <v>42261.917395833334</v>
      </c>
      <c r="T3301" s="10"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14">
        <v>3000</v>
      </c>
      <c r="E3302" s="14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v>136</v>
      </c>
      <c r="P3302" s="6">
        <v>46.42</v>
      </c>
      <c r="Q3302" t="str">
        <v>theater</v>
      </c>
      <c r="R3302" t="str">
        <v>plays</v>
      </c>
      <c r="S3302" s="10">
        <v>42102.743773148148</v>
      </c>
      <c r="T3302" s="10"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14">
        <v>3000</v>
      </c>
      <c r="E3303" s="14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v>133</v>
      </c>
      <c r="P3303" s="6">
        <v>57.2</v>
      </c>
      <c r="Q3303" t="str">
        <v>theater</v>
      </c>
      <c r="R3303" t="str">
        <v>plays</v>
      </c>
      <c r="S3303" s="10">
        <v>42538.73583333334</v>
      </c>
      <c r="T3303" s="10"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14">
        <v>8400</v>
      </c>
      <c r="E3304" s="1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v>103</v>
      </c>
      <c r="P3304" s="6">
        <v>173.7</v>
      </c>
      <c r="Q3304" t="str">
        <v>theater</v>
      </c>
      <c r="R3304" t="str">
        <v>plays</v>
      </c>
      <c r="S3304" s="10">
        <v>42681.35157407407</v>
      </c>
      <c r="T3304" s="10"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14">
        <v>1800</v>
      </c>
      <c r="E3305" s="14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v>116</v>
      </c>
      <c r="P3305" s="6">
        <v>59.6</v>
      </c>
      <c r="Q3305" t="str">
        <v>theater</v>
      </c>
      <c r="R3305" t="str">
        <v>plays</v>
      </c>
      <c r="S3305" s="10">
        <v>42056.65143518518</v>
      </c>
      <c r="T3305" s="10"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14">
        <v>15000</v>
      </c>
      <c r="E3306" s="14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v>105</v>
      </c>
      <c r="P3306" s="6">
        <v>89.59</v>
      </c>
      <c r="Q3306" t="str">
        <v>theater</v>
      </c>
      <c r="R3306" t="str">
        <v>plays</v>
      </c>
      <c r="S3306" s="10">
        <v>42696.624444444446</v>
      </c>
      <c r="T3306" s="10"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14">
        <v>4000</v>
      </c>
      <c r="E3307" s="14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v>102</v>
      </c>
      <c r="P3307" s="6">
        <v>204.05</v>
      </c>
      <c r="Q3307" t="str">
        <v>theater</v>
      </c>
      <c r="R3307" t="str">
        <v>plays</v>
      </c>
      <c r="S3307" s="10">
        <v>42186.855879629627</v>
      </c>
      <c r="T3307" s="10"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14">
        <v>1500</v>
      </c>
      <c r="E3308" s="14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v>175</v>
      </c>
      <c r="P3308" s="6">
        <v>48.7</v>
      </c>
      <c r="Q3308" t="str">
        <v>theater</v>
      </c>
      <c r="R3308" t="str">
        <v>plays</v>
      </c>
      <c r="S3308" s="10">
        <v>42493.219236111108</v>
      </c>
      <c r="T3308" s="10"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14">
        <v>1000</v>
      </c>
      <c r="E3309" s="14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v>107</v>
      </c>
      <c r="P3309" s="6">
        <v>53.34</v>
      </c>
      <c r="Q3309" t="str">
        <v>theater</v>
      </c>
      <c r="R3309" t="str">
        <v>plays</v>
      </c>
      <c r="S3309" s="10">
        <v>42475.057164351849</v>
      </c>
      <c r="T3309" s="10"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14">
        <v>3500</v>
      </c>
      <c r="E3310" s="14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v>122</v>
      </c>
      <c r="P3310" s="6">
        <v>75.09</v>
      </c>
      <c r="Q3310" t="str">
        <v>theater</v>
      </c>
      <c r="R3310" t="str">
        <v>plays</v>
      </c>
      <c r="S3310" s="10">
        <v>42452.876909722225</v>
      </c>
      <c r="T3310" s="10"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14">
        <v>350</v>
      </c>
      <c r="E3311" s="14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v>159</v>
      </c>
      <c r="P3311" s="6">
        <v>18</v>
      </c>
      <c r="Q3311" t="str">
        <v>theater</v>
      </c>
      <c r="R3311" t="str">
        <v>plays</v>
      </c>
      <c r="S3311" s="10">
        <v>42628.650208333333</v>
      </c>
      <c r="T3311" s="10"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14">
        <v>6500</v>
      </c>
      <c r="E3312" s="14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v>100</v>
      </c>
      <c r="P3312" s="6">
        <v>209.84</v>
      </c>
      <c r="Q3312" t="str">
        <v>theater</v>
      </c>
      <c r="R3312" t="str">
        <v>plays</v>
      </c>
      <c r="S3312" s="10">
        <v>42253.928530092591</v>
      </c>
      <c r="T3312" s="10"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14">
        <v>2500</v>
      </c>
      <c r="E3313" s="14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v>110</v>
      </c>
      <c r="P3313" s="6">
        <v>61.02</v>
      </c>
      <c r="Q3313" t="str">
        <v>theater</v>
      </c>
      <c r="R3313" t="str">
        <v>plays</v>
      </c>
      <c r="S3313" s="10">
        <v>42264.29178240741</v>
      </c>
      <c r="T3313" s="10"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14">
        <v>2500</v>
      </c>
      <c r="E3314" s="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v>100</v>
      </c>
      <c r="P3314" s="6">
        <v>61</v>
      </c>
      <c r="Q3314" t="str">
        <v>theater</v>
      </c>
      <c r="R3314" t="str">
        <v>plays</v>
      </c>
      <c r="S3314" s="10">
        <v>42664.809560185182</v>
      </c>
      <c r="T3314" s="10"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14">
        <v>2000</v>
      </c>
      <c r="E3315" s="14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v>116</v>
      </c>
      <c r="P3315" s="6">
        <v>80.03</v>
      </c>
      <c r="Q3315" t="str">
        <v>theater</v>
      </c>
      <c r="R3315" t="str">
        <v>plays</v>
      </c>
      <c r="S3315" s="10">
        <v>42382.244409722218</v>
      </c>
      <c r="T3315" s="10"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14">
        <v>800</v>
      </c>
      <c r="E3316" s="14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v>211</v>
      </c>
      <c r="P3316" s="6">
        <v>29.07</v>
      </c>
      <c r="Q3316" t="str">
        <v>theater</v>
      </c>
      <c r="R3316" t="str">
        <v>plays</v>
      </c>
      <c r="S3316" s="10">
        <v>42105.267488425925</v>
      </c>
      <c r="T3316" s="10"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14">
        <v>4000</v>
      </c>
      <c r="E3317" s="14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v>110</v>
      </c>
      <c r="P3317" s="6">
        <v>49.44</v>
      </c>
      <c r="Q3317" t="str">
        <v>theater</v>
      </c>
      <c r="R3317" t="str">
        <v>plays</v>
      </c>
      <c r="S3317" s="10">
        <v>42466.303715277783</v>
      </c>
      <c r="T3317" s="10"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14">
        <v>11737</v>
      </c>
      <c r="E3318" s="14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v>100</v>
      </c>
      <c r="P3318" s="6">
        <v>93.98</v>
      </c>
      <c r="Q3318" t="str">
        <v>theater</v>
      </c>
      <c r="R3318" t="str">
        <v>plays</v>
      </c>
      <c r="S3318" s="10">
        <v>41826.871238425927</v>
      </c>
      <c r="T3318" s="10"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14">
        <v>1050</v>
      </c>
      <c r="E3319" s="14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v>106</v>
      </c>
      <c r="P3319" s="6">
        <v>61.94</v>
      </c>
      <c r="Q3319" t="str">
        <v>theater</v>
      </c>
      <c r="R3319" t="str">
        <v>plays</v>
      </c>
      <c r="S3319" s="10">
        <v>42499.039629629624</v>
      </c>
      <c r="T3319" s="10"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14">
        <v>2000</v>
      </c>
      <c r="E3320" s="14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v>126</v>
      </c>
      <c r="P3320" s="6">
        <v>78.5</v>
      </c>
      <c r="Q3320" t="str">
        <v>theater</v>
      </c>
      <c r="R3320" t="str">
        <v>plays</v>
      </c>
      <c r="S3320" s="10">
        <v>42431.302002314813</v>
      </c>
      <c r="T3320" s="10"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14">
        <v>500</v>
      </c>
      <c r="E3321" s="14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v>108</v>
      </c>
      <c r="P3321" s="6">
        <v>33.75</v>
      </c>
      <c r="Q3321" t="str">
        <v>theater</v>
      </c>
      <c r="R3321" t="str">
        <v>plays</v>
      </c>
      <c r="S3321" s="10">
        <v>41990.585486111115</v>
      </c>
      <c r="T3321" s="10"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14">
        <v>2500</v>
      </c>
      <c r="E3322" s="14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v>101</v>
      </c>
      <c r="P3322" s="6">
        <v>66.45</v>
      </c>
      <c r="Q3322" t="str">
        <v>theater</v>
      </c>
      <c r="R3322" t="str">
        <v>plays</v>
      </c>
      <c r="S3322" s="10">
        <v>42513.045798611114</v>
      </c>
      <c r="T3322" s="10"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14">
        <v>500</v>
      </c>
      <c r="E3323" s="14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v>107</v>
      </c>
      <c r="P3323" s="6">
        <v>35.799999999999997</v>
      </c>
      <c r="Q3323" t="str">
        <v>theater</v>
      </c>
      <c r="R3323" t="str">
        <v>plays</v>
      </c>
      <c r="S3323" s="10">
        <v>41914.100289351853</v>
      </c>
      <c r="T3323" s="10"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14">
        <v>3300</v>
      </c>
      <c r="E3324" s="1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v>102</v>
      </c>
      <c r="P3324" s="6">
        <v>145.65</v>
      </c>
      <c r="Q3324" t="str">
        <v>theater</v>
      </c>
      <c r="R3324" t="str">
        <v>plays</v>
      </c>
      <c r="S3324" s="10">
        <v>42521.010370370372</v>
      </c>
      <c r="T3324" s="10"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14">
        <v>1000</v>
      </c>
      <c r="E3325" s="14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v>126</v>
      </c>
      <c r="P3325" s="6">
        <v>25.69</v>
      </c>
      <c r="Q3325" t="str">
        <v>theater</v>
      </c>
      <c r="R3325" t="str">
        <v>plays</v>
      </c>
      <c r="S3325" s="10">
        <v>42608.36583333333</v>
      </c>
      <c r="T3325" s="10"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14">
        <v>1500</v>
      </c>
      <c r="E3326" s="14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v>102</v>
      </c>
      <c r="P3326" s="6">
        <v>152.5</v>
      </c>
      <c r="Q3326" t="str">
        <v>theater</v>
      </c>
      <c r="R3326" t="str">
        <v>plays</v>
      </c>
      <c r="S3326" s="10">
        <v>42512.58321759259</v>
      </c>
      <c r="T3326" s="10"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14">
        <v>400</v>
      </c>
      <c r="E3327" s="14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v>113</v>
      </c>
      <c r="P3327" s="6">
        <v>30</v>
      </c>
      <c r="Q3327" t="str">
        <v>theater</v>
      </c>
      <c r="R3327" t="str">
        <v>plays</v>
      </c>
      <c r="S3327" s="10">
        <v>42064.785613425927</v>
      </c>
      <c r="T3327" s="10"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14">
        <v>8000</v>
      </c>
      <c r="E3328" s="14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v>101</v>
      </c>
      <c r="P3328" s="6">
        <v>142.28</v>
      </c>
      <c r="Q3328" t="str">
        <v>theater</v>
      </c>
      <c r="R3328" t="str">
        <v>plays</v>
      </c>
      <c r="S3328" s="10">
        <v>42041.714178240742</v>
      </c>
      <c r="T3328" s="10"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14">
        <v>800</v>
      </c>
      <c r="E3329" s="14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v>101</v>
      </c>
      <c r="P3329" s="6">
        <v>24.55</v>
      </c>
      <c r="Q3329" t="str">
        <v>theater</v>
      </c>
      <c r="R3329" t="str">
        <v>plays</v>
      </c>
      <c r="S3329" s="10">
        <v>42468.374606481477</v>
      </c>
      <c r="T3329" s="10"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14">
        <v>1800</v>
      </c>
      <c r="E3330" s="14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v>146</v>
      </c>
      <c r="P3330" s="6">
        <v>292.77999999999997</v>
      </c>
      <c r="Q3330" t="str">
        <v>theater</v>
      </c>
      <c r="R3330" t="str">
        <v>plays</v>
      </c>
      <c r="S3330" s="10">
        <v>41822.57503472222</v>
      </c>
      <c r="T3330" s="10"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14">
        <v>1000</v>
      </c>
      <c r="E3331" s="14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v>117</v>
      </c>
      <c r="P3331" s="6">
        <v>44.92</v>
      </c>
      <c r="Q3331" t="str">
        <v>theater</v>
      </c>
      <c r="R3331" t="str">
        <v>plays</v>
      </c>
      <c r="S3331" s="10">
        <v>41837.323009259257</v>
      </c>
      <c r="T3331" s="10"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14">
        <v>1500</v>
      </c>
      <c r="E3332" s="14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v>106</v>
      </c>
      <c r="P3332" s="6">
        <v>23.1</v>
      </c>
      <c r="Q3332" t="str">
        <v>theater</v>
      </c>
      <c r="R3332" t="str">
        <v>plays</v>
      </c>
      <c r="S3332" s="10">
        <v>42065.887361111112</v>
      </c>
      <c r="T3332" s="10"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14">
        <v>5000</v>
      </c>
      <c r="E3333" s="14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v>105</v>
      </c>
      <c r="P3333" s="6">
        <v>80.400000000000006</v>
      </c>
      <c r="Q3333" t="str">
        <v>theater</v>
      </c>
      <c r="R3333" t="str">
        <v>plays</v>
      </c>
      <c r="S3333" s="10">
        <v>42248.697754629626</v>
      </c>
      <c r="T3333" s="10"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14">
        <v>6000</v>
      </c>
      <c r="E3334" s="1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v>100</v>
      </c>
      <c r="P3334" s="6">
        <v>72.290000000000006</v>
      </c>
      <c r="Q3334" t="str">
        <v>theater</v>
      </c>
      <c r="R3334" t="str">
        <v>plays</v>
      </c>
      <c r="S3334" s="10">
        <v>41809.860300925924</v>
      </c>
      <c r="T3334" s="10"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14">
        <v>3500</v>
      </c>
      <c r="E3335" s="14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v>105</v>
      </c>
      <c r="P3335" s="6">
        <v>32.97</v>
      </c>
      <c r="Q3335" t="str">
        <v>theater</v>
      </c>
      <c r="R3335" t="str">
        <v>plays</v>
      </c>
      <c r="S3335" s="10">
        <v>42148.676851851851</v>
      </c>
      <c r="T3335" s="10"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14">
        <v>3871</v>
      </c>
      <c r="E3336" s="14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v>139</v>
      </c>
      <c r="P3336" s="6">
        <v>116.65</v>
      </c>
      <c r="Q3336" t="str">
        <v>theater</v>
      </c>
      <c r="R3336" t="str">
        <v>plays</v>
      </c>
      <c r="S3336" s="10">
        <v>42185.521087962959</v>
      </c>
      <c r="T3336" s="10"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14">
        <v>5000</v>
      </c>
      <c r="E3337" s="14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v>100</v>
      </c>
      <c r="P3337" s="6">
        <v>79.62</v>
      </c>
      <c r="Q3337" t="str">
        <v>theater</v>
      </c>
      <c r="R3337" t="str">
        <v>plays</v>
      </c>
      <c r="S3337" s="10">
        <v>41827.674143518518</v>
      </c>
      <c r="T3337" s="10"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14">
        <v>250</v>
      </c>
      <c r="E3338" s="14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v>100</v>
      </c>
      <c r="P3338" s="6">
        <v>27.78</v>
      </c>
      <c r="Q3338" t="str">
        <v>theater</v>
      </c>
      <c r="R3338" t="str">
        <v>plays</v>
      </c>
      <c r="S3338" s="10">
        <v>42437.398680555561</v>
      </c>
      <c r="T3338" s="10"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14">
        <v>2500</v>
      </c>
      <c r="E3339" s="14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v>110</v>
      </c>
      <c r="P3339" s="6">
        <v>81.03</v>
      </c>
      <c r="Q3339" t="str">
        <v>theater</v>
      </c>
      <c r="R3339" t="str">
        <v>plays</v>
      </c>
      <c r="S3339" s="10">
        <v>41901.282025462962</v>
      </c>
      <c r="T3339" s="10"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14">
        <v>15000</v>
      </c>
      <c r="E3340" s="14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v>102</v>
      </c>
      <c r="P3340" s="6">
        <v>136.85</v>
      </c>
      <c r="Q3340" t="str">
        <v>theater</v>
      </c>
      <c r="R3340" t="str">
        <v>plays</v>
      </c>
      <c r="S3340" s="10">
        <v>42769.574999999997</v>
      </c>
      <c r="T3340" s="10"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14">
        <v>8000</v>
      </c>
      <c r="E3341" s="14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v>104</v>
      </c>
      <c r="P3341" s="6">
        <v>177.62</v>
      </c>
      <c r="Q3341" t="str">
        <v>theater</v>
      </c>
      <c r="R3341" t="str">
        <v>plays</v>
      </c>
      <c r="S3341" s="10">
        <v>42549.665717592594</v>
      </c>
      <c r="T3341" s="10"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14">
        <v>3000</v>
      </c>
      <c r="E3342" s="14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v>138</v>
      </c>
      <c r="P3342" s="6">
        <v>109.08</v>
      </c>
      <c r="Q3342" t="str">
        <v>theater</v>
      </c>
      <c r="R3342" t="str">
        <v>plays</v>
      </c>
      <c r="S3342" s="10">
        <v>42685.974004629628</v>
      </c>
      <c r="T3342" s="10"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14">
        <v>3350</v>
      </c>
      <c r="E3343" s="14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v>100</v>
      </c>
      <c r="P3343" s="6">
        <v>119.64</v>
      </c>
      <c r="Q3343" t="str">
        <v>theater</v>
      </c>
      <c r="R3343" t="str">
        <v>plays</v>
      </c>
      <c r="S3343" s="10">
        <v>42510.798854166671</v>
      </c>
      <c r="T3343" s="10"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14">
        <v>6000</v>
      </c>
      <c r="E3344" s="1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v>102</v>
      </c>
      <c r="P3344" s="6">
        <v>78.209999999999994</v>
      </c>
      <c r="Q3344" t="str">
        <v>theater</v>
      </c>
      <c r="R3344" t="str">
        <v>plays</v>
      </c>
      <c r="S3344" s="10">
        <v>42062.296412037031</v>
      </c>
      <c r="T3344" s="10"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14">
        <v>700</v>
      </c>
      <c r="E3345" s="14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v>171</v>
      </c>
      <c r="P3345" s="6">
        <v>52.17</v>
      </c>
      <c r="Q3345" t="str">
        <v>theater</v>
      </c>
      <c r="R3345" t="str">
        <v>plays</v>
      </c>
      <c r="S3345" s="10">
        <v>42452.916481481487</v>
      </c>
      <c r="T3345" s="10"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14">
        <v>4500</v>
      </c>
      <c r="E3346" s="14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v>101</v>
      </c>
      <c r="P3346" s="6">
        <v>114.13</v>
      </c>
      <c r="Q3346" t="str">
        <v>theater</v>
      </c>
      <c r="R3346" t="str">
        <v>plays</v>
      </c>
      <c r="S3346" s="10">
        <v>41851.200150462959</v>
      </c>
      <c r="T3346" s="10"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14">
        <v>500</v>
      </c>
      <c r="E3347" s="14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v>130</v>
      </c>
      <c r="P3347" s="6">
        <v>50</v>
      </c>
      <c r="Q3347" t="str">
        <v>theater</v>
      </c>
      <c r="R3347" t="str">
        <v>plays</v>
      </c>
      <c r="S3347" s="10">
        <v>42053.106111111112</v>
      </c>
      <c r="T3347" s="10"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14">
        <v>1500</v>
      </c>
      <c r="E3348" s="14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v>110</v>
      </c>
      <c r="P3348" s="6">
        <v>91.67</v>
      </c>
      <c r="Q3348" t="str">
        <v>theater</v>
      </c>
      <c r="R3348" t="str">
        <v>plays</v>
      </c>
      <c r="S3348" s="10">
        <v>42054.024421296301</v>
      </c>
      <c r="T3348" s="10"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14">
        <v>2000</v>
      </c>
      <c r="E3349" s="14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v>119</v>
      </c>
      <c r="P3349" s="6">
        <v>108.59</v>
      </c>
      <c r="Q3349" t="str">
        <v>theater</v>
      </c>
      <c r="R3349" t="str">
        <v>plays</v>
      </c>
      <c r="S3349" s="10">
        <v>42484.551550925928</v>
      </c>
      <c r="T3349" s="10"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14">
        <v>5500</v>
      </c>
      <c r="E3350" s="14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v>100</v>
      </c>
      <c r="P3350" s="6">
        <v>69.819999999999993</v>
      </c>
      <c r="Q3350" t="str">
        <v>theater</v>
      </c>
      <c r="R3350" t="str">
        <v>plays</v>
      </c>
      <c r="S3350" s="10">
        <v>42466.558796296296</v>
      </c>
      <c r="T3350" s="10"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14">
        <v>1000</v>
      </c>
      <c r="E3351" s="14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v>153</v>
      </c>
      <c r="P3351" s="6">
        <v>109.57</v>
      </c>
      <c r="Q3351" t="str">
        <v>theater</v>
      </c>
      <c r="R3351" t="str">
        <v>plays</v>
      </c>
      <c r="S3351" s="10">
        <v>42513.110787037032</v>
      </c>
      <c r="T3351" s="10"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14">
        <v>3500</v>
      </c>
      <c r="E3352" s="14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v>104</v>
      </c>
      <c r="P3352" s="6">
        <v>71.67</v>
      </c>
      <c r="Q3352" t="str">
        <v>theater</v>
      </c>
      <c r="R3352" t="str">
        <v>plays</v>
      </c>
      <c r="S3352" s="10">
        <v>42302.701516203699</v>
      </c>
      <c r="T3352" s="10"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14">
        <v>5000</v>
      </c>
      <c r="E3353" s="14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v>101</v>
      </c>
      <c r="P3353" s="6">
        <v>93.61</v>
      </c>
      <c r="Q3353" t="str">
        <v>theater</v>
      </c>
      <c r="R3353" t="str">
        <v>plays</v>
      </c>
      <c r="S3353" s="10">
        <v>41806.395428240743</v>
      </c>
      <c r="T3353" s="10"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14">
        <v>5000</v>
      </c>
      <c r="E3354" s="1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v>108</v>
      </c>
      <c r="P3354" s="6">
        <v>76.8</v>
      </c>
      <c r="Q3354" t="str">
        <v>theater</v>
      </c>
      <c r="R3354" t="str">
        <v>plays</v>
      </c>
      <c r="S3354" s="10">
        <v>42495.992800925931</v>
      </c>
      <c r="T3354" s="10"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14">
        <v>500</v>
      </c>
      <c r="E3355" s="14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v>315</v>
      </c>
      <c r="P3355" s="6">
        <v>35.799999999999997</v>
      </c>
      <c r="Q3355" t="str">
        <v>theater</v>
      </c>
      <c r="R3355" t="str">
        <v>plays</v>
      </c>
      <c r="S3355" s="10">
        <v>42479.432291666672</v>
      </c>
      <c r="T3355" s="10"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14">
        <v>3000</v>
      </c>
      <c r="E3356" s="14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v>102</v>
      </c>
      <c r="P3356" s="6">
        <v>55.6</v>
      </c>
      <c r="Q3356" t="str">
        <v>theater</v>
      </c>
      <c r="R3356" t="str">
        <v>plays</v>
      </c>
      <c r="S3356" s="10">
        <v>42270.7269212963</v>
      </c>
      <c r="T3356" s="10"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14">
        <v>1750</v>
      </c>
      <c r="E3357" s="14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v>126</v>
      </c>
      <c r="P3357" s="6">
        <v>147.33000000000001</v>
      </c>
      <c r="Q3357" t="str">
        <v>theater</v>
      </c>
      <c r="R3357" t="str">
        <v>plays</v>
      </c>
      <c r="S3357" s="10">
        <v>42489.619525462964</v>
      </c>
      <c r="T3357" s="10"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14">
        <v>1500</v>
      </c>
      <c r="E3358" s="14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v>101</v>
      </c>
      <c r="P3358" s="6">
        <v>56.33</v>
      </c>
      <c r="Q3358" t="str">
        <v>theater</v>
      </c>
      <c r="R3358" t="str">
        <v>plays</v>
      </c>
      <c r="S3358" s="10">
        <v>42536.815648148149</v>
      </c>
      <c r="T3358" s="10"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14">
        <v>2000</v>
      </c>
      <c r="E3359" s="14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v>101</v>
      </c>
      <c r="P3359" s="6">
        <v>96.19</v>
      </c>
      <c r="Q3359" t="str">
        <v>theater</v>
      </c>
      <c r="R3359" t="str">
        <v>plays</v>
      </c>
      <c r="S3359" s="10">
        <v>41822.417939814812</v>
      </c>
      <c r="T3359" s="10"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14">
        <v>10000</v>
      </c>
      <c r="E3360" s="14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v>103</v>
      </c>
      <c r="P3360" s="6">
        <v>63.57</v>
      </c>
      <c r="Q3360" t="str">
        <v>theater</v>
      </c>
      <c r="R3360" t="str">
        <v>plays</v>
      </c>
      <c r="S3360" s="10">
        <v>41932.311099537037</v>
      </c>
      <c r="T3360" s="10"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14">
        <v>4000</v>
      </c>
      <c r="E3361" s="14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v>106</v>
      </c>
      <c r="P3361" s="6">
        <v>184.78</v>
      </c>
      <c r="Q3361" t="str">
        <v>theater</v>
      </c>
      <c r="R3361" t="str">
        <v>plays</v>
      </c>
      <c r="S3361" s="10">
        <v>42746.057106481487</v>
      </c>
      <c r="T3361" s="10"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14">
        <v>9000</v>
      </c>
      <c r="E3362" s="14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v>101</v>
      </c>
      <c r="P3362" s="6">
        <v>126.72</v>
      </c>
      <c r="Q3362" t="str">
        <v>theater</v>
      </c>
      <c r="R3362" t="str">
        <v>plays</v>
      </c>
      <c r="S3362" s="10">
        <v>42697.082673611112</v>
      </c>
      <c r="T3362" s="10"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14">
        <v>5000</v>
      </c>
      <c r="E3363" s="14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v>113</v>
      </c>
      <c r="P3363" s="6">
        <v>83.43</v>
      </c>
      <c r="Q3363" t="str">
        <v>theater</v>
      </c>
      <c r="R3363" t="str">
        <v>plays</v>
      </c>
      <c r="S3363" s="10">
        <v>41866.025347222225</v>
      </c>
      <c r="T3363" s="10"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14">
        <v>500</v>
      </c>
      <c r="E3364" s="1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v>218</v>
      </c>
      <c r="P3364" s="6">
        <v>54.5</v>
      </c>
      <c r="Q3364" t="str">
        <v>theater</v>
      </c>
      <c r="R3364" t="str">
        <v>plays</v>
      </c>
      <c r="S3364" s="10">
        <v>42056.091631944444</v>
      </c>
      <c r="T3364" s="10"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14">
        <v>7750</v>
      </c>
      <c r="E3365" s="14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v>101</v>
      </c>
      <c r="P3365" s="6">
        <v>302.31</v>
      </c>
      <c r="Q3365" t="str">
        <v>theater</v>
      </c>
      <c r="R3365" t="str">
        <v>plays</v>
      </c>
      <c r="S3365" s="10">
        <v>41851.771354166667</v>
      </c>
      <c r="T3365" s="10"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14">
        <v>3000</v>
      </c>
      <c r="E3366" s="14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v>106</v>
      </c>
      <c r="P3366" s="6">
        <v>44.14</v>
      </c>
      <c r="Q3366" t="str">
        <v>theater</v>
      </c>
      <c r="R3366" t="str">
        <v>plays</v>
      </c>
      <c r="S3366" s="10">
        <v>42422.977418981478</v>
      </c>
      <c r="T3366" s="10"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14">
        <v>2500</v>
      </c>
      <c r="E3367" s="14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v>104</v>
      </c>
      <c r="P3367" s="6">
        <v>866.67</v>
      </c>
      <c r="Q3367" t="str">
        <v>theater</v>
      </c>
      <c r="R3367" t="str">
        <v>plays</v>
      </c>
      <c r="S3367" s="10">
        <v>42321.101759259262</v>
      </c>
      <c r="T3367" s="10"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14">
        <v>500</v>
      </c>
      <c r="E3368" s="14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v>221</v>
      </c>
      <c r="P3368" s="6">
        <v>61.39</v>
      </c>
      <c r="Q3368" t="str">
        <v>theater</v>
      </c>
      <c r="R3368" t="str">
        <v>plays</v>
      </c>
      <c r="S3368" s="10">
        <v>42107.067557870367</v>
      </c>
      <c r="T3368" s="10"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14">
        <v>750</v>
      </c>
      <c r="E3369" s="14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v>119</v>
      </c>
      <c r="P3369" s="6">
        <v>29.67</v>
      </c>
      <c r="Q3369" t="str">
        <v>theater</v>
      </c>
      <c r="R3369" t="str">
        <v>plays</v>
      </c>
      <c r="S3369" s="10">
        <v>42192.933958333335</v>
      </c>
      <c r="T3369" s="10"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14">
        <v>1000</v>
      </c>
      <c r="E3370" s="14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v>105</v>
      </c>
      <c r="P3370" s="6">
        <v>45.48</v>
      </c>
      <c r="Q3370" t="str">
        <v>theater</v>
      </c>
      <c r="R3370" t="str">
        <v>plays</v>
      </c>
      <c r="S3370" s="10">
        <v>41969.199756944443</v>
      </c>
      <c r="T3370" s="10"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14">
        <v>5000</v>
      </c>
      <c r="E3371" s="14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v>104</v>
      </c>
      <c r="P3371" s="6">
        <v>96.2</v>
      </c>
      <c r="Q3371" t="str">
        <v>theater</v>
      </c>
      <c r="R3371" t="str">
        <v>plays</v>
      </c>
      <c r="S3371" s="10">
        <v>42690.041435185187</v>
      </c>
      <c r="T3371" s="10"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14">
        <v>1500</v>
      </c>
      <c r="E3372" s="14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v>118</v>
      </c>
      <c r="P3372" s="6">
        <v>67.92</v>
      </c>
      <c r="Q3372" t="str">
        <v>theater</v>
      </c>
      <c r="R3372" t="str">
        <v>plays</v>
      </c>
      <c r="S3372" s="10">
        <v>42690.334317129629</v>
      </c>
      <c r="T3372" s="10"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14">
        <v>200</v>
      </c>
      <c r="E3373" s="14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v>139</v>
      </c>
      <c r="P3373" s="6">
        <v>30.78</v>
      </c>
      <c r="Q3373" t="str">
        <v>theater</v>
      </c>
      <c r="R3373" t="str">
        <v>plays</v>
      </c>
      <c r="S3373" s="10">
        <v>42312.874594907407</v>
      </c>
      <c r="T3373" s="10"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14">
        <v>1000</v>
      </c>
      <c r="E3374" s="1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v>104</v>
      </c>
      <c r="P3374" s="6">
        <v>38.33</v>
      </c>
      <c r="Q3374" t="str">
        <v>theater</v>
      </c>
      <c r="R3374" t="str">
        <v>plays</v>
      </c>
      <c r="S3374" s="10">
        <v>41855.548101851848</v>
      </c>
      <c r="T3374" s="10"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14">
        <v>2000</v>
      </c>
      <c r="E3375" s="14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v>100</v>
      </c>
      <c r="P3375" s="6">
        <v>66.83</v>
      </c>
      <c r="Q3375" t="str">
        <v>theater</v>
      </c>
      <c r="R3375" t="str">
        <v>plays</v>
      </c>
      <c r="S3375" s="10">
        <v>42179.854629629626</v>
      </c>
      <c r="T3375" s="10"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14">
        <v>3500</v>
      </c>
      <c r="E3376" s="14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v>107</v>
      </c>
      <c r="P3376" s="6">
        <v>71.73</v>
      </c>
      <c r="Q3376" t="str">
        <v>theater</v>
      </c>
      <c r="R3376" t="str">
        <v>plays</v>
      </c>
      <c r="S3376" s="10">
        <v>42275.731666666667</v>
      </c>
      <c r="T3376" s="10"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14">
        <v>3000</v>
      </c>
      <c r="E3377" s="14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v>100</v>
      </c>
      <c r="P3377" s="6">
        <v>176.47</v>
      </c>
      <c r="Q3377" t="str">
        <v>theater</v>
      </c>
      <c r="R3377" t="str">
        <v>plays</v>
      </c>
      <c r="S3377" s="10">
        <v>41765.610798611109</v>
      </c>
      <c r="T3377" s="10"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14">
        <v>8000</v>
      </c>
      <c r="E3378" s="14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v>100</v>
      </c>
      <c r="P3378" s="6">
        <v>421.11</v>
      </c>
      <c r="Q3378" t="str">
        <v>theater</v>
      </c>
      <c r="R3378" t="str">
        <v>plays</v>
      </c>
      <c r="S3378" s="10">
        <v>42059.701319444444</v>
      </c>
      <c r="T3378" s="10"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14">
        <v>8000</v>
      </c>
      <c r="E3379" s="14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v>101</v>
      </c>
      <c r="P3379" s="6">
        <v>104.99</v>
      </c>
      <c r="Q3379" t="str">
        <v>theater</v>
      </c>
      <c r="R3379" t="str">
        <v>plays</v>
      </c>
      <c r="S3379" s="10">
        <v>42053.732627314821</v>
      </c>
      <c r="T3379" s="10"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14">
        <v>550</v>
      </c>
      <c r="E3380" s="14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v>108</v>
      </c>
      <c r="P3380" s="6">
        <v>28.19</v>
      </c>
      <c r="Q3380" t="str">
        <v>theater</v>
      </c>
      <c r="R3380" t="str">
        <v>plays</v>
      </c>
      <c r="S3380" s="10">
        <v>41858.355393518519</v>
      </c>
      <c r="T3380" s="10"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14">
        <v>2000</v>
      </c>
      <c r="E3381" s="14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v>104</v>
      </c>
      <c r="P3381" s="6">
        <v>54.55</v>
      </c>
      <c r="Q3381" t="str">
        <v>theater</v>
      </c>
      <c r="R3381" t="str">
        <v>plays</v>
      </c>
      <c r="S3381" s="10">
        <v>42225.513888888891</v>
      </c>
      <c r="T3381" s="10"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14">
        <v>3000</v>
      </c>
      <c r="E3382" s="14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v>104</v>
      </c>
      <c r="P3382" s="6">
        <v>111.89</v>
      </c>
      <c r="Q3382" t="str">
        <v>theater</v>
      </c>
      <c r="R3382" t="str">
        <v>plays</v>
      </c>
      <c r="S3382" s="10">
        <v>41937.95344907407</v>
      </c>
      <c r="T3382" s="10"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14">
        <v>4000</v>
      </c>
      <c r="E3383" s="14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v>102</v>
      </c>
      <c r="P3383" s="6">
        <v>85.21</v>
      </c>
      <c r="Q3383" t="str">
        <v>theater</v>
      </c>
      <c r="R3383" t="str">
        <v>plays</v>
      </c>
      <c r="S3383" s="10">
        <v>42044.184988425928</v>
      </c>
      <c r="T3383" s="10"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14">
        <v>3500</v>
      </c>
      <c r="E3384" s="1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v>101</v>
      </c>
      <c r="P3384" s="6">
        <v>76.650000000000006</v>
      </c>
      <c r="Q3384" t="str">
        <v>theater</v>
      </c>
      <c r="R3384" t="str">
        <v>plays</v>
      </c>
      <c r="S3384" s="10">
        <v>42559.431203703702</v>
      </c>
      <c r="T3384" s="10"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14">
        <v>1750</v>
      </c>
      <c r="E3385" s="14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v>112</v>
      </c>
      <c r="P3385" s="6">
        <v>65.17</v>
      </c>
      <c r="Q3385" t="str">
        <v>theater</v>
      </c>
      <c r="R3385" t="str">
        <v>plays</v>
      </c>
      <c r="S3385" s="10">
        <v>42524.782638888893</v>
      </c>
      <c r="T3385" s="10"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14">
        <v>6000</v>
      </c>
      <c r="E3386" s="14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v>100</v>
      </c>
      <c r="P3386" s="6">
        <v>93.76</v>
      </c>
      <c r="Q3386" t="str">
        <v>theater</v>
      </c>
      <c r="R3386" t="str">
        <v>plays</v>
      </c>
      <c r="S3386" s="10">
        <v>42292.087592592594</v>
      </c>
      <c r="T3386" s="10"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14">
        <v>2000</v>
      </c>
      <c r="E3387" s="14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v>100</v>
      </c>
      <c r="P3387" s="6">
        <v>133.33000000000001</v>
      </c>
      <c r="Q3387" t="str">
        <v>theater</v>
      </c>
      <c r="R3387" t="str">
        <v>plays</v>
      </c>
      <c r="S3387" s="10">
        <v>41953.8675</v>
      </c>
      <c r="T3387" s="10"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14">
        <v>2000</v>
      </c>
      <c r="E3388" s="14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v>105</v>
      </c>
      <c r="P3388" s="6">
        <v>51.22</v>
      </c>
      <c r="Q3388" t="str">
        <v>theater</v>
      </c>
      <c r="R3388" t="str">
        <v>plays</v>
      </c>
      <c r="S3388" s="10">
        <v>41946.644745370373</v>
      </c>
      <c r="T3388" s="10"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14">
        <v>3000</v>
      </c>
      <c r="E3389" s="14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v>117</v>
      </c>
      <c r="P3389" s="6">
        <v>100.17</v>
      </c>
      <c r="Q3389" t="str">
        <v>theater</v>
      </c>
      <c r="R3389" t="str">
        <v>plays</v>
      </c>
      <c r="S3389" s="10">
        <v>41947.762592592589</v>
      </c>
      <c r="T3389" s="10"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14">
        <v>1500</v>
      </c>
      <c r="E3390" s="14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v>104</v>
      </c>
      <c r="P3390" s="6">
        <v>34.6</v>
      </c>
      <c r="Q3390" t="str">
        <v>theater</v>
      </c>
      <c r="R3390" t="str">
        <v>plays</v>
      </c>
      <c r="S3390" s="10">
        <v>42143.461122685185</v>
      </c>
      <c r="T3390" s="10"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14">
        <v>10000</v>
      </c>
      <c r="E3391" s="14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v>115</v>
      </c>
      <c r="P3391" s="6">
        <v>184.68</v>
      </c>
      <c r="Q3391" t="str">
        <v>theater</v>
      </c>
      <c r="R3391" t="str">
        <v>plays</v>
      </c>
      <c r="S3391" s="10">
        <v>42494.563449074078</v>
      </c>
      <c r="T3391" s="10"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14">
        <v>1500</v>
      </c>
      <c r="E3392" s="14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v>102</v>
      </c>
      <c r="P3392" s="6">
        <v>69.819999999999993</v>
      </c>
      <c r="Q3392" t="str">
        <v>theater</v>
      </c>
      <c r="R3392" t="str">
        <v>plays</v>
      </c>
      <c r="S3392" s="10">
        <v>41815.774826388886</v>
      </c>
      <c r="T3392" s="10"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14">
        <v>500</v>
      </c>
      <c r="E3393" s="14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v>223</v>
      </c>
      <c r="P3393" s="6">
        <v>61.94</v>
      </c>
      <c r="Q3393" t="str">
        <v>theater</v>
      </c>
      <c r="R3393" t="str">
        <v>plays</v>
      </c>
      <c r="S3393" s="10">
        <v>41830.545694444445</v>
      </c>
      <c r="T3393" s="10"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14">
        <v>500</v>
      </c>
      <c r="E3394" s="1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v>100</v>
      </c>
      <c r="P3394" s="6">
        <v>41.67</v>
      </c>
      <c r="Q3394" t="str">
        <v>theater</v>
      </c>
      <c r="R3394" t="str">
        <v>plays</v>
      </c>
      <c r="S3394" s="10">
        <v>42446.845543981486</v>
      </c>
      <c r="T3394" s="10"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14">
        <v>1500</v>
      </c>
      <c r="E3395" s="14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v>106</v>
      </c>
      <c r="P3395" s="6">
        <v>36.07</v>
      </c>
      <c r="Q3395" t="str">
        <v>theater</v>
      </c>
      <c r="R3395" t="str">
        <v>plays</v>
      </c>
      <c r="S3395" s="10">
        <v>41923.921643518523</v>
      </c>
      <c r="T3395" s="10"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14">
        <v>550</v>
      </c>
      <c r="E3396" s="14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v>142</v>
      </c>
      <c r="P3396" s="6">
        <v>29</v>
      </c>
      <c r="Q3396" t="str">
        <v>theater</v>
      </c>
      <c r="R3396" t="str">
        <v>plays</v>
      </c>
      <c r="S3396" s="10">
        <v>41817.59542824074</v>
      </c>
      <c r="T3396" s="10"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14">
        <v>500</v>
      </c>
      <c r="E3397" s="14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v>184</v>
      </c>
      <c r="P3397" s="6">
        <v>24.21</v>
      </c>
      <c r="Q3397" t="str">
        <v>theater</v>
      </c>
      <c r="R3397" t="str">
        <v>plays</v>
      </c>
      <c r="S3397" s="10">
        <v>42140.712314814817</v>
      </c>
      <c r="T3397" s="10"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14">
        <v>1500</v>
      </c>
      <c r="E3398" s="14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v>104</v>
      </c>
      <c r="P3398" s="6">
        <v>55.89</v>
      </c>
      <c r="Q3398" t="str">
        <v>theater</v>
      </c>
      <c r="R3398" t="str">
        <v>plays</v>
      </c>
      <c r="S3398" s="10">
        <v>41764.44663194444</v>
      </c>
      <c r="T3398" s="10"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14">
        <v>250</v>
      </c>
      <c r="E3399" s="14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v>112</v>
      </c>
      <c r="P3399" s="6">
        <v>11.67</v>
      </c>
      <c r="Q3399" t="str">
        <v>theater</v>
      </c>
      <c r="R3399" t="str">
        <v>plays</v>
      </c>
      <c r="S3399" s="10">
        <v>42378.478344907402</v>
      </c>
      <c r="T3399" s="10"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14">
        <v>4000</v>
      </c>
      <c r="E3400" s="14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v>111</v>
      </c>
      <c r="P3400" s="6">
        <v>68.349999999999994</v>
      </c>
      <c r="Q3400" t="str">
        <v>theater</v>
      </c>
      <c r="R3400" t="str">
        <v>plays</v>
      </c>
      <c r="S3400" s="10">
        <v>41941.75203703704</v>
      </c>
      <c r="T3400" s="10"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14">
        <v>1200</v>
      </c>
      <c r="E3401" s="14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v>104</v>
      </c>
      <c r="P3401" s="6">
        <v>27.07</v>
      </c>
      <c r="Q3401" t="str">
        <v>theater</v>
      </c>
      <c r="R3401" t="str">
        <v>plays</v>
      </c>
      <c r="S3401" s="10">
        <v>42026.920428240745</v>
      </c>
      <c r="T3401" s="10"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14">
        <v>10000</v>
      </c>
      <c r="E3402" s="14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v>100</v>
      </c>
      <c r="P3402" s="6">
        <v>118.13</v>
      </c>
      <c r="Q3402" t="str">
        <v>theater</v>
      </c>
      <c r="R3402" t="str">
        <v>plays</v>
      </c>
      <c r="S3402" s="10">
        <v>41834.953865740739</v>
      </c>
      <c r="T3402" s="10"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14">
        <v>2900</v>
      </c>
      <c r="E3403" s="14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v>102</v>
      </c>
      <c r="P3403" s="6">
        <v>44.76</v>
      </c>
      <c r="Q3403" t="str">
        <v>theater</v>
      </c>
      <c r="R3403" t="str">
        <v>plays</v>
      </c>
      <c r="S3403" s="10">
        <v>42193.723912037036</v>
      </c>
      <c r="T3403" s="10"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14">
        <v>15000</v>
      </c>
      <c r="E3404" s="1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v>110</v>
      </c>
      <c r="P3404" s="6">
        <v>99.79</v>
      </c>
      <c r="Q3404" t="str">
        <v>theater</v>
      </c>
      <c r="R3404" t="str">
        <v>plays</v>
      </c>
      <c r="S3404" s="10">
        <v>42290.61855324074</v>
      </c>
      <c r="T3404" s="10"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14">
        <v>2000</v>
      </c>
      <c r="E3405" s="14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v>100</v>
      </c>
      <c r="P3405" s="6">
        <v>117.65</v>
      </c>
      <c r="Q3405" t="str">
        <v>theater</v>
      </c>
      <c r="R3405" t="str">
        <v>plays</v>
      </c>
      <c r="S3405" s="10">
        <v>42150.462083333332</v>
      </c>
      <c r="T3405" s="10"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14">
        <v>500</v>
      </c>
      <c r="E3406" s="14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v>122</v>
      </c>
      <c r="P3406" s="6">
        <v>203.33</v>
      </c>
      <c r="Q3406" t="str">
        <v>theater</v>
      </c>
      <c r="R3406" t="str">
        <v>plays</v>
      </c>
      <c r="S3406" s="10">
        <v>42152.503495370373</v>
      </c>
      <c r="T3406" s="10"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14">
        <v>350</v>
      </c>
      <c r="E3407" s="14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v>138</v>
      </c>
      <c r="P3407" s="6">
        <v>28.32</v>
      </c>
      <c r="Q3407" t="str">
        <v>theater</v>
      </c>
      <c r="R3407" t="str">
        <v>plays</v>
      </c>
      <c r="S3407" s="10">
        <v>42410.017199074078</v>
      </c>
      <c r="T3407" s="10"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14">
        <v>10000</v>
      </c>
      <c r="E3408" s="14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v>100</v>
      </c>
      <c r="P3408" s="6">
        <v>110.23</v>
      </c>
      <c r="Q3408" t="str">
        <v>theater</v>
      </c>
      <c r="R3408" t="str">
        <v>plays</v>
      </c>
      <c r="S3408" s="10">
        <v>41791.492777777778</v>
      </c>
      <c r="T3408" s="10"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14">
        <v>2000</v>
      </c>
      <c r="E3409" s="14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v>107</v>
      </c>
      <c r="P3409" s="6">
        <v>31.97</v>
      </c>
      <c r="Q3409" t="str">
        <v>theater</v>
      </c>
      <c r="R3409" t="str">
        <v>plays</v>
      </c>
      <c r="S3409" s="10">
        <v>41796.422326388885</v>
      </c>
      <c r="T3409" s="10"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14">
        <v>500</v>
      </c>
      <c r="E3410" s="14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v>211</v>
      </c>
      <c r="P3410" s="6">
        <v>58.61</v>
      </c>
      <c r="Q3410" t="str">
        <v>theater</v>
      </c>
      <c r="R3410" t="str">
        <v>plays</v>
      </c>
      <c r="S3410" s="10">
        <v>41808.991944444446</v>
      </c>
      <c r="T3410" s="10"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14">
        <v>500</v>
      </c>
      <c r="E3411" s="14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v>124</v>
      </c>
      <c r="P3411" s="6">
        <v>29.43</v>
      </c>
      <c r="Q3411" t="str">
        <v>theater</v>
      </c>
      <c r="R3411" t="str">
        <v>plays</v>
      </c>
      <c r="S3411" s="10">
        <v>42544.814328703709</v>
      </c>
      <c r="T3411" s="10"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14">
        <v>3000</v>
      </c>
      <c r="E3412" s="14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v>109</v>
      </c>
      <c r="P3412" s="6">
        <v>81.38</v>
      </c>
      <c r="Q3412" t="str">
        <v>theater</v>
      </c>
      <c r="R3412" t="str">
        <v>plays</v>
      </c>
      <c r="S3412" s="10">
        <v>42500.041550925926</v>
      </c>
      <c r="T3412" s="10"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14">
        <v>15000</v>
      </c>
      <c r="E3413" s="14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v>104</v>
      </c>
      <c r="P3413" s="6">
        <v>199.17</v>
      </c>
      <c r="Q3413" t="str">
        <v>theater</v>
      </c>
      <c r="R3413" t="str">
        <v>plays</v>
      </c>
      <c r="S3413" s="10">
        <v>42265.022824074069</v>
      </c>
      <c r="T3413" s="10"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14">
        <v>3000</v>
      </c>
      <c r="E3414" s="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v>100</v>
      </c>
      <c r="P3414" s="6">
        <v>115.38</v>
      </c>
      <c r="Q3414" t="str">
        <v>theater</v>
      </c>
      <c r="R3414" t="str">
        <v>plays</v>
      </c>
      <c r="S3414" s="10">
        <v>41879.959050925929</v>
      </c>
      <c r="T3414" s="10"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14">
        <v>500</v>
      </c>
      <c r="E3415" s="14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v>130</v>
      </c>
      <c r="P3415" s="6">
        <v>46.43</v>
      </c>
      <c r="Q3415" t="str">
        <v>theater</v>
      </c>
      <c r="R3415" t="str">
        <v>plays</v>
      </c>
      <c r="S3415" s="10">
        <v>42053.733078703706</v>
      </c>
      <c r="T3415" s="10"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14">
        <v>3000</v>
      </c>
      <c r="E3416" s="14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v>104</v>
      </c>
      <c r="P3416" s="6">
        <v>70.569999999999993</v>
      </c>
      <c r="Q3416" t="str">
        <v>theater</v>
      </c>
      <c r="R3416" t="str">
        <v>plays</v>
      </c>
      <c r="S3416" s="10">
        <v>42675.832465277781</v>
      </c>
      <c r="T3416" s="10"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14">
        <v>200</v>
      </c>
      <c r="E3417" s="14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v>100</v>
      </c>
      <c r="P3417" s="6">
        <v>22.22</v>
      </c>
      <c r="Q3417" t="str">
        <v>theater</v>
      </c>
      <c r="R3417" t="str">
        <v>plays</v>
      </c>
      <c r="S3417" s="10">
        <v>42467.144166666665</v>
      </c>
      <c r="T3417" s="10"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14">
        <v>4000</v>
      </c>
      <c r="E3418" s="14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v>120</v>
      </c>
      <c r="P3418" s="6">
        <v>159.47</v>
      </c>
      <c r="Q3418" t="str">
        <v>theater</v>
      </c>
      <c r="R3418" t="str">
        <v>plays</v>
      </c>
      <c r="S3418" s="10">
        <v>42089.412557870368</v>
      </c>
      <c r="T3418" s="10"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14">
        <v>1700</v>
      </c>
      <c r="E3419" s="14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v>100</v>
      </c>
      <c r="P3419" s="6">
        <v>37.78</v>
      </c>
      <c r="Q3419" t="str">
        <v>theater</v>
      </c>
      <c r="R3419" t="str">
        <v>plays</v>
      </c>
      <c r="S3419" s="10">
        <v>41894.91375</v>
      </c>
      <c r="T3419" s="10"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14">
        <v>4000</v>
      </c>
      <c r="E3420" s="14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v>101</v>
      </c>
      <c r="P3420" s="6">
        <v>72.05</v>
      </c>
      <c r="Q3420" t="str">
        <v>theater</v>
      </c>
      <c r="R3420" t="str">
        <v>plays</v>
      </c>
      <c r="S3420" s="10">
        <v>41752.83457175926</v>
      </c>
      <c r="T3420" s="10"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14">
        <v>2750</v>
      </c>
      <c r="E3421" s="14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v>107</v>
      </c>
      <c r="P3421" s="6">
        <v>63.7</v>
      </c>
      <c r="Q3421" t="str">
        <v>theater</v>
      </c>
      <c r="R3421" t="str">
        <v>plays</v>
      </c>
      <c r="S3421" s="10">
        <v>42448.821585648147</v>
      </c>
      <c r="T3421" s="10"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14">
        <v>700</v>
      </c>
      <c r="E3422" s="14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v>138</v>
      </c>
      <c r="P3422" s="6">
        <v>28.41</v>
      </c>
      <c r="Q3422" t="str">
        <v>theater</v>
      </c>
      <c r="R3422" t="str">
        <v>plays</v>
      </c>
      <c r="S3422" s="10">
        <v>42405.090300925927</v>
      </c>
      <c r="T3422" s="10"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14">
        <v>10000</v>
      </c>
      <c r="E3423" s="14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v>101</v>
      </c>
      <c r="P3423" s="6">
        <v>103.21</v>
      </c>
      <c r="Q3423" t="str">
        <v>theater</v>
      </c>
      <c r="R3423" t="str">
        <v>plays</v>
      </c>
      <c r="S3423" s="10">
        <v>42037.791238425925</v>
      </c>
      <c r="T3423" s="10"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14">
        <v>3000</v>
      </c>
      <c r="E3424" s="1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v>109</v>
      </c>
      <c r="P3424" s="6">
        <v>71.150000000000006</v>
      </c>
      <c r="Q3424" t="str">
        <v>theater</v>
      </c>
      <c r="R3424" t="str">
        <v>plays</v>
      </c>
      <c r="S3424" s="10">
        <v>42323.562222222223</v>
      </c>
      <c r="T3424" s="10"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14">
        <v>250</v>
      </c>
      <c r="E3425" s="14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v>140</v>
      </c>
      <c r="P3425" s="6">
        <v>35</v>
      </c>
      <c r="Q3425" t="str">
        <v>theater</v>
      </c>
      <c r="R3425" t="str">
        <v>plays</v>
      </c>
      <c r="S3425" s="10">
        <v>42088.911354166667</v>
      </c>
      <c r="T3425" s="10"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14">
        <v>6000</v>
      </c>
      <c r="E3426" s="14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v>104</v>
      </c>
      <c r="P3426" s="6">
        <v>81.78</v>
      </c>
      <c r="Q3426" t="str">
        <v>theater</v>
      </c>
      <c r="R3426" t="str">
        <v>plays</v>
      </c>
      <c r="S3426" s="10">
        <v>42018.676898148144</v>
      </c>
      <c r="T3426" s="10"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14">
        <v>30000</v>
      </c>
      <c r="E3427" s="14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v>103</v>
      </c>
      <c r="P3427" s="6">
        <v>297.02999999999997</v>
      </c>
      <c r="Q3427" t="str">
        <v>theater</v>
      </c>
      <c r="R3427" t="str">
        <v>plays</v>
      </c>
      <c r="S3427" s="10">
        <v>41884.617314814815</v>
      </c>
      <c r="T3427" s="10"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14">
        <v>3750</v>
      </c>
      <c r="E3428" s="14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v>108</v>
      </c>
      <c r="P3428" s="6">
        <v>46.61</v>
      </c>
      <c r="Q3428" t="str">
        <v>theater</v>
      </c>
      <c r="R3428" t="str">
        <v>plays</v>
      </c>
      <c r="S3428" s="10">
        <v>41884.056747685187</v>
      </c>
      <c r="T3428" s="10"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14">
        <v>1500</v>
      </c>
      <c r="E3429" s="14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v>100</v>
      </c>
      <c r="P3429" s="6">
        <v>51.72</v>
      </c>
      <c r="Q3429" t="str">
        <v>theater</v>
      </c>
      <c r="R3429" t="str">
        <v>plays</v>
      </c>
      <c r="S3429" s="10">
        <v>41792.645277777774</v>
      </c>
      <c r="T3429" s="10"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14">
        <v>2000</v>
      </c>
      <c r="E3430" s="14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v>103</v>
      </c>
      <c r="P3430" s="6">
        <v>40.29</v>
      </c>
      <c r="Q3430" t="str">
        <v>theater</v>
      </c>
      <c r="R3430" t="str">
        <v>plays</v>
      </c>
      <c r="S3430" s="10">
        <v>42038.720451388886</v>
      </c>
      <c r="T3430" s="10"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14">
        <v>150</v>
      </c>
      <c r="E3431" s="14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v>130</v>
      </c>
      <c r="P3431" s="6">
        <v>16.25</v>
      </c>
      <c r="Q3431" t="str">
        <v>theater</v>
      </c>
      <c r="R3431" t="str">
        <v>plays</v>
      </c>
      <c r="S3431" s="10">
        <v>42662.021539351852</v>
      </c>
      <c r="T3431" s="10"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14">
        <v>2000</v>
      </c>
      <c r="E3432" s="14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v>109</v>
      </c>
      <c r="P3432" s="6">
        <v>30.15</v>
      </c>
      <c r="Q3432" t="str">
        <v>theater</v>
      </c>
      <c r="R3432" t="str">
        <v>plays</v>
      </c>
      <c r="S3432" s="10">
        <v>41820.945613425924</v>
      </c>
      <c r="T3432" s="10"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14">
        <v>2000</v>
      </c>
      <c r="E3433" s="14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v>100</v>
      </c>
      <c r="P3433" s="6">
        <v>95.24</v>
      </c>
      <c r="Q3433" t="str">
        <v>theater</v>
      </c>
      <c r="R3433" t="str">
        <v>plays</v>
      </c>
      <c r="S3433" s="10">
        <v>41839.730937500004</v>
      </c>
      <c r="T3433" s="10"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14">
        <v>2000</v>
      </c>
      <c r="E3434" s="1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v>110</v>
      </c>
      <c r="P3434" s="6">
        <v>52.21</v>
      </c>
      <c r="Q3434" t="str">
        <v>theater</v>
      </c>
      <c r="R3434" t="str">
        <v>plays</v>
      </c>
      <c r="S3434" s="10">
        <v>42380.581180555557</v>
      </c>
      <c r="T3434" s="10"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14">
        <v>9500</v>
      </c>
      <c r="E3435" s="14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v>100</v>
      </c>
      <c r="P3435" s="6">
        <v>134.15</v>
      </c>
      <c r="Q3435" t="str">
        <v>theater</v>
      </c>
      <c r="R3435" t="str">
        <v>plays</v>
      </c>
      <c r="S3435" s="10">
        <v>41776.063136574077</v>
      </c>
      <c r="T3435" s="10"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14">
        <v>10000</v>
      </c>
      <c r="E3436" s="14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v>106</v>
      </c>
      <c r="P3436" s="6">
        <v>62.83</v>
      </c>
      <c r="Q3436" t="str">
        <v>theater</v>
      </c>
      <c r="R3436" t="str">
        <v>plays</v>
      </c>
      <c r="S3436" s="10">
        <v>41800.380428240744</v>
      </c>
      <c r="T3436" s="10"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14">
        <v>1000</v>
      </c>
      <c r="E3437" s="14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v>112</v>
      </c>
      <c r="P3437" s="6">
        <v>58.95</v>
      </c>
      <c r="Q3437" t="str">
        <v>theater</v>
      </c>
      <c r="R3437" t="str">
        <v>plays</v>
      </c>
      <c r="S3437" s="10">
        <v>42572.61681712963</v>
      </c>
      <c r="T3437" s="10"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14">
        <v>5000</v>
      </c>
      <c r="E3438" s="14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v>106</v>
      </c>
      <c r="P3438" s="6">
        <v>143.11000000000001</v>
      </c>
      <c r="Q3438" t="str">
        <v>theater</v>
      </c>
      <c r="R3438" t="str">
        <v>plays</v>
      </c>
      <c r="S3438" s="10">
        <v>41851.541585648149</v>
      </c>
      <c r="T3438" s="10"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14">
        <v>3000</v>
      </c>
      <c r="E3439" s="14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v>101</v>
      </c>
      <c r="P3439" s="6">
        <v>84.17</v>
      </c>
      <c r="Q3439" t="str">
        <v>theater</v>
      </c>
      <c r="R3439" t="str">
        <v>plays</v>
      </c>
      <c r="S3439" s="10">
        <v>42205.710879629631</v>
      </c>
      <c r="T3439" s="10"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14">
        <v>2500</v>
      </c>
      <c r="E3440" s="14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v>104</v>
      </c>
      <c r="P3440" s="6">
        <v>186.07</v>
      </c>
      <c r="Q3440" t="str">
        <v>theater</v>
      </c>
      <c r="R3440" t="str">
        <v>plays</v>
      </c>
      <c r="S3440" s="10">
        <v>42100.927858796291</v>
      </c>
      <c r="T3440" s="10"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14">
        <v>1200</v>
      </c>
      <c r="E3441" s="14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v>135</v>
      </c>
      <c r="P3441" s="6">
        <v>89.79</v>
      </c>
      <c r="Q3441" t="str">
        <v>theater</v>
      </c>
      <c r="R3441" t="str">
        <v>plays</v>
      </c>
      <c r="S3441" s="10">
        <v>42374.911226851851</v>
      </c>
      <c r="T3441" s="10"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14">
        <v>5000</v>
      </c>
      <c r="E3442" s="14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v>105</v>
      </c>
      <c r="P3442" s="6">
        <v>64.16</v>
      </c>
      <c r="Q3442" t="str">
        <v>theater</v>
      </c>
      <c r="R3442" t="str">
        <v>plays</v>
      </c>
      <c r="S3442" s="10">
        <v>41809.12300925926</v>
      </c>
      <c r="T3442" s="10"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14">
        <v>2500</v>
      </c>
      <c r="E3443" s="14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v>103</v>
      </c>
      <c r="P3443" s="6">
        <v>59.65</v>
      </c>
      <c r="Q3443" t="str">
        <v>theater</v>
      </c>
      <c r="R3443" t="str">
        <v>plays</v>
      </c>
      <c r="S3443" s="10">
        <v>42294.429641203707</v>
      </c>
      <c r="T3443" s="10"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14">
        <v>250</v>
      </c>
      <c r="E3444" s="1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v>100</v>
      </c>
      <c r="P3444" s="6">
        <v>31.25</v>
      </c>
      <c r="Q3444" t="str">
        <v>theater</v>
      </c>
      <c r="R3444" t="str">
        <v>plays</v>
      </c>
      <c r="S3444" s="10">
        <v>42124.841111111105</v>
      </c>
      <c r="T3444" s="10"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14">
        <v>1000</v>
      </c>
      <c r="E3445" s="14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v>186</v>
      </c>
      <c r="P3445" s="6">
        <v>41.22</v>
      </c>
      <c r="Q3445" t="str">
        <v>theater</v>
      </c>
      <c r="R3445" t="str">
        <v>plays</v>
      </c>
      <c r="S3445" s="10">
        <v>41861.524837962963</v>
      </c>
      <c r="T3445" s="10"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14">
        <v>300</v>
      </c>
      <c r="E3446" s="14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v>289</v>
      </c>
      <c r="P3446" s="6">
        <v>43.35</v>
      </c>
      <c r="Q3446" t="str">
        <v>theater</v>
      </c>
      <c r="R3446" t="str">
        <v>plays</v>
      </c>
      <c r="S3446" s="10">
        <v>42521.291504629626</v>
      </c>
      <c r="T3446" s="10"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14">
        <v>2000</v>
      </c>
      <c r="E3447" s="14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v>100</v>
      </c>
      <c r="P3447" s="6">
        <v>64.52</v>
      </c>
      <c r="Q3447" t="str">
        <v>theater</v>
      </c>
      <c r="R3447" t="str">
        <v>plays</v>
      </c>
      <c r="S3447" s="10">
        <v>42272.530509259261</v>
      </c>
      <c r="T3447" s="10"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14">
        <v>1000</v>
      </c>
      <c r="E3448" s="14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v>108</v>
      </c>
      <c r="P3448" s="6">
        <v>43.28</v>
      </c>
      <c r="Q3448" t="str">
        <v>theater</v>
      </c>
      <c r="R3448" t="str">
        <v>plays</v>
      </c>
      <c r="S3448" s="10">
        <v>42016.832465277781</v>
      </c>
      <c r="T3448" s="10"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14">
        <v>1000</v>
      </c>
      <c r="E3449" s="14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v>108</v>
      </c>
      <c r="P3449" s="6">
        <v>77</v>
      </c>
      <c r="Q3449" t="str">
        <v>theater</v>
      </c>
      <c r="R3449" t="str">
        <v>plays</v>
      </c>
      <c r="S3449" s="10">
        <v>42402.889027777783</v>
      </c>
      <c r="T3449" s="10"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14">
        <v>2100</v>
      </c>
      <c r="E3450" s="14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v>110</v>
      </c>
      <c r="P3450" s="6">
        <v>51.22</v>
      </c>
      <c r="Q3450" t="str">
        <v>theater</v>
      </c>
      <c r="R3450" t="str">
        <v>plays</v>
      </c>
      <c r="S3450" s="10">
        <v>41960.119085648148</v>
      </c>
      <c r="T3450" s="10"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14">
        <v>800</v>
      </c>
      <c r="E3451" s="14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v>171</v>
      </c>
      <c r="P3451" s="6">
        <v>68.25</v>
      </c>
      <c r="Q3451" t="str">
        <v>theater</v>
      </c>
      <c r="R3451" t="str">
        <v>plays</v>
      </c>
      <c r="S3451" s="10">
        <v>42532.052523148144</v>
      </c>
      <c r="T3451" s="10"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14">
        <v>500</v>
      </c>
      <c r="E3452" s="14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v>152</v>
      </c>
      <c r="P3452" s="6">
        <v>19.489999999999998</v>
      </c>
      <c r="Q3452" t="str">
        <v>theater</v>
      </c>
      <c r="R3452" t="str">
        <v>plays</v>
      </c>
      <c r="S3452" s="10">
        <v>42036.704525462963</v>
      </c>
      <c r="T3452" s="10"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14">
        <v>650</v>
      </c>
      <c r="E3453" s="14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v>101</v>
      </c>
      <c r="P3453" s="6">
        <v>41.13</v>
      </c>
      <c r="Q3453" t="str">
        <v>theater</v>
      </c>
      <c r="R3453" t="str">
        <v>plays</v>
      </c>
      <c r="S3453" s="10">
        <v>42088.723692129628</v>
      </c>
      <c r="T3453" s="10"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14">
        <v>1000</v>
      </c>
      <c r="E3454" s="1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v>153</v>
      </c>
      <c r="P3454" s="6">
        <v>41.41</v>
      </c>
      <c r="Q3454" t="str">
        <v>theater</v>
      </c>
      <c r="R3454" t="str">
        <v>plays</v>
      </c>
      <c r="S3454" s="10">
        <v>41820.639189814814</v>
      </c>
      <c r="T3454" s="10"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14">
        <v>300</v>
      </c>
      <c r="E3455" s="14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v>128</v>
      </c>
      <c r="P3455" s="6">
        <v>27.5</v>
      </c>
      <c r="Q3455" t="str">
        <v>theater</v>
      </c>
      <c r="R3455" t="str">
        <v>plays</v>
      </c>
      <c r="S3455" s="10">
        <v>42535.97865740741</v>
      </c>
      <c r="T3455" s="10"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14">
        <v>700</v>
      </c>
      <c r="E3456" s="14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v>101</v>
      </c>
      <c r="P3456" s="6">
        <v>33.57</v>
      </c>
      <c r="Q3456" t="str">
        <v>theater</v>
      </c>
      <c r="R3456" t="str">
        <v>plays</v>
      </c>
      <c r="S3456" s="10">
        <v>41821.698599537034</v>
      </c>
      <c r="T3456" s="10"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14">
        <v>10000</v>
      </c>
      <c r="E3457" s="14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v>101</v>
      </c>
      <c r="P3457" s="6">
        <v>145.87</v>
      </c>
      <c r="Q3457" t="str">
        <v>theater</v>
      </c>
      <c r="R3457" t="str">
        <v>plays</v>
      </c>
      <c r="S3457" s="10">
        <v>42626.7503125</v>
      </c>
      <c r="T3457" s="10"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14">
        <v>3000</v>
      </c>
      <c r="E3458" s="14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v>191</v>
      </c>
      <c r="P3458" s="6">
        <v>358.69</v>
      </c>
      <c r="Q3458" t="str">
        <v>theater</v>
      </c>
      <c r="R3458" t="str">
        <v>plays</v>
      </c>
      <c r="S3458" s="10">
        <v>41821.205636574072</v>
      </c>
      <c r="T3458" s="10"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14">
        <v>2000</v>
      </c>
      <c r="E3459" s="14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v>140</v>
      </c>
      <c r="P3459" s="6">
        <v>50.98</v>
      </c>
      <c r="Q3459" t="str">
        <v>theater</v>
      </c>
      <c r="R3459" t="str">
        <v>plays</v>
      </c>
      <c r="S3459" s="10">
        <v>42016.706678240742</v>
      </c>
      <c r="T3459" s="10"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14">
        <v>978</v>
      </c>
      <c r="E3460" s="14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v>124</v>
      </c>
      <c r="P3460" s="6">
        <v>45.04</v>
      </c>
      <c r="Q3460" t="str">
        <v>theater</v>
      </c>
      <c r="R3460" t="str">
        <v>plays</v>
      </c>
      <c r="S3460" s="10">
        <v>42011.202581018515</v>
      </c>
      <c r="T3460" s="10"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14">
        <v>500</v>
      </c>
      <c r="E3461" s="14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v>126</v>
      </c>
      <c r="P3461" s="6">
        <v>17.53</v>
      </c>
      <c r="Q3461" t="str">
        <v>theater</v>
      </c>
      <c r="R3461" t="str">
        <v>plays</v>
      </c>
      <c r="S3461" s="10">
        <v>42480.479861111111</v>
      </c>
      <c r="T3461" s="10"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14">
        <v>500</v>
      </c>
      <c r="E3462" s="14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v>190</v>
      </c>
      <c r="P3462" s="6">
        <v>50</v>
      </c>
      <c r="Q3462" t="str">
        <v>theater</v>
      </c>
      <c r="R3462" t="str">
        <v>plays</v>
      </c>
      <c r="S3462" s="10">
        <v>41852.527222222219</v>
      </c>
      <c r="T3462" s="10"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14">
        <v>500</v>
      </c>
      <c r="E3463" s="14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v>139</v>
      </c>
      <c r="P3463" s="6">
        <v>57.92</v>
      </c>
      <c r="Q3463" t="str">
        <v>theater</v>
      </c>
      <c r="R3463" t="str">
        <v>plays</v>
      </c>
      <c r="S3463" s="10">
        <v>42643.632858796293</v>
      </c>
      <c r="T3463" s="10"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14">
        <v>250</v>
      </c>
      <c r="E3464" s="1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v>202</v>
      </c>
      <c r="P3464" s="6">
        <v>29.71</v>
      </c>
      <c r="Q3464" t="str">
        <v>theater</v>
      </c>
      <c r="R3464" t="str">
        <v>plays</v>
      </c>
      <c r="S3464" s="10">
        <v>42179.898472222223</v>
      </c>
      <c r="T3464" s="10"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14">
        <v>10000</v>
      </c>
      <c r="E3465" s="14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v>103</v>
      </c>
      <c r="P3465" s="6">
        <v>90.68</v>
      </c>
      <c r="Q3465" t="str">
        <v>theater</v>
      </c>
      <c r="R3465" t="str">
        <v>plays</v>
      </c>
      <c r="S3465" s="10">
        <v>42612.918807870374</v>
      </c>
      <c r="T3465" s="10"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14">
        <v>5000</v>
      </c>
      <c r="E3466" s="14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v>102</v>
      </c>
      <c r="P3466" s="6">
        <v>55.01</v>
      </c>
      <c r="Q3466" t="str">
        <v>theater</v>
      </c>
      <c r="R3466" t="str">
        <v>plays</v>
      </c>
      <c r="S3466" s="10">
        <v>42575.130057870367</v>
      </c>
      <c r="T3466" s="10"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14">
        <v>2000</v>
      </c>
      <c r="E3467" s="14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v>103</v>
      </c>
      <c r="P3467" s="6">
        <v>57.22</v>
      </c>
      <c r="Q3467" t="str">
        <v>theater</v>
      </c>
      <c r="R3467" t="str">
        <v>plays</v>
      </c>
      <c r="S3467" s="10">
        <v>42200.625833333332</v>
      </c>
      <c r="T3467" s="10"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14">
        <v>3500</v>
      </c>
      <c r="E3468" s="14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v>127</v>
      </c>
      <c r="P3468" s="6">
        <v>72.95</v>
      </c>
      <c r="Q3468" t="str">
        <v>theater</v>
      </c>
      <c r="R3468" t="str">
        <v>plays</v>
      </c>
      <c r="S3468" s="10">
        <v>42420.019097222219</v>
      </c>
      <c r="T3468" s="10"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14">
        <v>3000</v>
      </c>
      <c r="E3469" s="14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v>101</v>
      </c>
      <c r="P3469" s="6">
        <v>64.47</v>
      </c>
      <c r="Q3469" t="str">
        <v>theater</v>
      </c>
      <c r="R3469" t="str">
        <v>plays</v>
      </c>
      <c r="S3469" s="10">
        <v>42053.671666666662</v>
      </c>
      <c r="T3469" s="10"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14">
        <v>10000</v>
      </c>
      <c r="E3470" s="14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v>122</v>
      </c>
      <c r="P3470" s="6">
        <v>716.35</v>
      </c>
      <c r="Q3470" t="str">
        <v>theater</v>
      </c>
      <c r="R3470" t="str">
        <v>plays</v>
      </c>
      <c r="S3470" s="10">
        <v>42605.765381944439</v>
      </c>
      <c r="T3470" s="10"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14">
        <v>2800</v>
      </c>
      <c r="E3471" s="14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v>113</v>
      </c>
      <c r="P3471" s="6">
        <v>50.4</v>
      </c>
      <c r="Q3471" t="str">
        <v>theater</v>
      </c>
      <c r="R3471" t="str">
        <v>plays</v>
      </c>
      <c r="S3471" s="10">
        <v>42458.641724537039</v>
      </c>
      <c r="T3471" s="10"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14">
        <v>250</v>
      </c>
      <c r="E3472" s="14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v>150</v>
      </c>
      <c r="P3472" s="6">
        <v>41.67</v>
      </c>
      <c r="Q3472" t="str">
        <v>theater</v>
      </c>
      <c r="R3472" t="str">
        <v>plays</v>
      </c>
      <c r="S3472" s="10">
        <v>42529.022013888884</v>
      </c>
      <c r="T3472" s="10"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14">
        <v>500</v>
      </c>
      <c r="E3473" s="14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v>215</v>
      </c>
      <c r="P3473" s="6">
        <v>35.770000000000003</v>
      </c>
      <c r="Q3473" t="str">
        <v>theater</v>
      </c>
      <c r="R3473" t="str">
        <v>plays</v>
      </c>
      <c r="S3473" s="10">
        <v>41841.820486111108</v>
      </c>
      <c r="T3473" s="10"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14">
        <v>2000</v>
      </c>
      <c r="E3474" s="1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v>102</v>
      </c>
      <c r="P3474" s="6">
        <v>88.74</v>
      </c>
      <c r="Q3474" t="str">
        <v>theater</v>
      </c>
      <c r="R3474" t="str">
        <v>plays</v>
      </c>
      <c r="S3474" s="10">
        <v>41928.170497685183</v>
      </c>
      <c r="T3474" s="10"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14">
        <v>4900</v>
      </c>
      <c r="E3475" s="14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v>100</v>
      </c>
      <c r="P3475" s="6">
        <v>148.47999999999999</v>
      </c>
      <c r="Q3475" t="str">
        <v>theater</v>
      </c>
      <c r="R3475" t="str">
        <v>plays</v>
      </c>
      <c r="S3475" s="10">
        <v>42062.834444444445</v>
      </c>
      <c r="T3475" s="10"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14">
        <v>2000</v>
      </c>
      <c r="E3476" s="14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v>101</v>
      </c>
      <c r="P3476" s="6">
        <v>51.79</v>
      </c>
      <c r="Q3476" t="str">
        <v>theater</v>
      </c>
      <c r="R3476" t="str">
        <v>plays</v>
      </c>
      <c r="S3476" s="10">
        <v>42541.501516203702</v>
      </c>
      <c r="T3476" s="10"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14">
        <v>300</v>
      </c>
      <c r="E3477" s="14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v>113</v>
      </c>
      <c r="P3477" s="6">
        <v>20</v>
      </c>
      <c r="Q3477" t="str">
        <v>theater</v>
      </c>
      <c r="R3477" t="str">
        <v>plays</v>
      </c>
      <c r="S3477" s="10">
        <v>41918.880833333329</v>
      </c>
      <c r="T3477" s="10"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14">
        <v>300</v>
      </c>
      <c r="E3478" s="14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v>104</v>
      </c>
      <c r="P3478" s="6">
        <v>52</v>
      </c>
      <c r="Q3478" t="str">
        <v>theater</v>
      </c>
      <c r="R3478" t="str">
        <v>plays</v>
      </c>
      <c r="S3478" s="10">
        <v>41921.279976851853</v>
      </c>
      <c r="T3478" s="10"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14">
        <v>1800</v>
      </c>
      <c r="E3479" s="14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v>115</v>
      </c>
      <c r="P3479" s="6">
        <v>53.23</v>
      </c>
      <c r="Q3479" t="str">
        <v>theater</v>
      </c>
      <c r="R3479" t="str">
        <v>plays</v>
      </c>
      <c r="S3479" s="10">
        <v>42128.736608796295</v>
      </c>
      <c r="T3479" s="10"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14">
        <v>2000</v>
      </c>
      <c r="E3480" s="14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v>113</v>
      </c>
      <c r="P3480" s="6">
        <v>39.6</v>
      </c>
      <c r="Q3480" t="str">
        <v>theater</v>
      </c>
      <c r="R3480" t="str">
        <v>plays</v>
      </c>
      <c r="S3480" s="10">
        <v>42053.916921296302</v>
      </c>
      <c r="T3480" s="10"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14">
        <v>1500</v>
      </c>
      <c r="E3481" s="14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v>128</v>
      </c>
      <c r="P3481" s="6">
        <v>34.25</v>
      </c>
      <c r="Q3481" t="str">
        <v>theater</v>
      </c>
      <c r="R3481" t="str">
        <v>plays</v>
      </c>
      <c r="S3481" s="10">
        <v>41781.855092592588</v>
      </c>
      <c r="T3481" s="10"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14">
        <v>1500</v>
      </c>
      <c r="E3482" s="14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v>143</v>
      </c>
      <c r="P3482" s="6">
        <v>164.62</v>
      </c>
      <c r="Q3482" t="str">
        <v>theater</v>
      </c>
      <c r="R3482" t="str">
        <v>plays</v>
      </c>
      <c r="S3482" s="10">
        <v>42171.317442129628</v>
      </c>
      <c r="T3482" s="10"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14">
        <v>10000</v>
      </c>
      <c r="E3483" s="14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v>119</v>
      </c>
      <c r="P3483" s="6">
        <v>125.05</v>
      </c>
      <c r="Q3483" t="str">
        <v>theater</v>
      </c>
      <c r="R3483" t="str">
        <v>plays</v>
      </c>
      <c r="S3483" s="10">
        <v>41989.24754629629</v>
      </c>
      <c r="T3483" s="10"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14">
        <v>3000</v>
      </c>
      <c r="E3484" s="1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v>138</v>
      </c>
      <c r="P3484" s="6">
        <v>51.88</v>
      </c>
      <c r="Q3484" t="str">
        <v>theater</v>
      </c>
      <c r="R3484" t="str">
        <v>plays</v>
      </c>
      <c r="S3484" s="10">
        <v>41796.771597222221</v>
      </c>
      <c r="T3484" s="10"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14">
        <v>3350</v>
      </c>
      <c r="E3485" s="14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v>160</v>
      </c>
      <c r="P3485" s="6">
        <v>40.29</v>
      </c>
      <c r="Q3485" t="str">
        <v>theater</v>
      </c>
      <c r="R3485" t="str">
        <v>plays</v>
      </c>
      <c r="S3485" s="10">
        <v>41793.668761574074</v>
      </c>
      <c r="T3485" s="10"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14">
        <v>2500</v>
      </c>
      <c r="E3486" s="14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v>114</v>
      </c>
      <c r="P3486" s="6">
        <v>64.91</v>
      </c>
      <c r="Q3486" t="str">
        <v>theater</v>
      </c>
      <c r="R3486" t="str">
        <v>plays</v>
      </c>
      <c r="S3486" s="10">
        <v>42506.760405092587</v>
      </c>
      <c r="T3486" s="10"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14">
        <v>1650</v>
      </c>
      <c r="E3487" s="14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v>101</v>
      </c>
      <c r="P3487" s="6">
        <v>55.33</v>
      </c>
      <c r="Q3487" t="str">
        <v>theater</v>
      </c>
      <c r="R3487" t="str">
        <v>plays</v>
      </c>
      <c r="S3487" s="10">
        <v>42372.693055555559</v>
      </c>
      <c r="T3487" s="10"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14">
        <v>3000</v>
      </c>
      <c r="E3488" s="14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v>155</v>
      </c>
      <c r="P3488" s="6">
        <v>83.14</v>
      </c>
      <c r="Q3488" t="str">
        <v>theater</v>
      </c>
      <c r="R3488" t="str">
        <v>plays</v>
      </c>
      <c r="S3488" s="10">
        <v>42126.87501157407</v>
      </c>
      <c r="T3488" s="10"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14">
        <v>2000</v>
      </c>
      <c r="E3489" s="14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v>128</v>
      </c>
      <c r="P3489" s="6">
        <v>38.71</v>
      </c>
      <c r="Q3489" t="str">
        <v>theater</v>
      </c>
      <c r="R3489" t="str">
        <v>plays</v>
      </c>
      <c r="S3489" s="10">
        <v>42149.940416666665</v>
      </c>
      <c r="T3489" s="10"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14">
        <v>3000</v>
      </c>
      <c r="E3490" s="14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v>121</v>
      </c>
      <c r="P3490" s="6">
        <v>125.38</v>
      </c>
      <c r="Q3490" t="str">
        <v>theater</v>
      </c>
      <c r="R3490" t="str">
        <v>plays</v>
      </c>
      <c r="S3490" s="10">
        <v>42087.768055555556</v>
      </c>
      <c r="T3490" s="10"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14">
        <v>5000</v>
      </c>
      <c r="E3491" s="14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v>113</v>
      </c>
      <c r="P3491" s="6">
        <v>78.260000000000005</v>
      </c>
      <c r="Q3491" t="str">
        <v>theater</v>
      </c>
      <c r="R3491" t="str">
        <v>plays</v>
      </c>
      <c r="S3491" s="10">
        <v>41753.635775462964</v>
      </c>
      <c r="T3491" s="10"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14">
        <v>1000</v>
      </c>
      <c r="E3492" s="14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v>128</v>
      </c>
      <c r="P3492" s="6">
        <v>47.22</v>
      </c>
      <c r="Q3492" t="str">
        <v>theater</v>
      </c>
      <c r="R3492" t="str">
        <v>plays</v>
      </c>
      <c r="S3492" s="10">
        <v>42443.802361111113</v>
      </c>
      <c r="T3492" s="10"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14">
        <v>500</v>
      </c>
      <c r="E3493" s="14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v>158</v>
      </c>
      <c r="P3493" s="6">
        <v>79.099999999999994</v>
      </c>
      <c r="Q3493" t="str">
        <v>theater</v>
      </c>
      <c r="R3493" t="str">
        <v>plays</v>
      </c>
      <c r="S3493" s="10">
        <v>42121.249814814815</v>
      </c>
      <c r="T3493" s="10"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14">
        <v>3800</v>
      </c>
      <c r="E3494" s="1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v>105</v>
      </c>
      <c r="P3494" s="6">
        <v>114.29</v>
      </c>
      <c r="Q3494" t="str">
        <v>theater</v>
      </c>
      <c r="R3494" t="str">
        <v>plays</v>
      </c>
      <c r="S3494" s="10">
        <v>42268.009224537032</v>
      </c>
      <c r="T3494" s="10"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14">
        <v>1500</v>
      </c>
      <c r="E3495" s="14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v>100</v>
      </c>
      <c r="P3495" s="6">
        <v>51.72</v>
      </c>
      <c r="Q3495" t="str">
        <v>theater</v>
      </c>
      <c r="R3495" t="str">
        <v>plays</v>
      </c>
      <c r="S3495" s="10">
        <v>41848.866157407407</v>
      </c>
      <c r="T3495" s="10"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14">
        <v>400</v>
      </c>
      <c r="E3496" s="14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v>100</v>
      </c>
      <c r="P3496" s="6">
        <v>30.77</v>
      </c>
      <c r="Q3496" t="str">
        <v>theater</v>
      </c>
      <c r="R3496" t="str">
        <v>plays</v>
      </c>
      <c r="S3496" s="10">
        <v>42689.214988425927</v>
      </c>
      <c r="T3496" s="10"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14">
        <v>5000</v>
      </c>
      <c r="E3497" s="14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v>107</v>
      </c>
      <c r="P3497" s="6">
        <v>74.209999999999994</v>
      </c>
      <c r="Q3497" t="str">
        <v>theater</v>
      </c>
      <c r="R3497" t="str">
        <v>plays</v>
      </c>
      <c r="S3497" s="10">
        <v>41915.762835648151</v>
      </c>
      <c r="T3497" s="10"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14">
        <v>3000</v>
      </c>
      <c r="E3498" s="14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v>124</v>
      </c>
      <c r="P3498" s="6">
        <v>47.85</v>
      </c>
      <c r="Q3498" t="str">
        <v>theater</v>
      </c>
      <c r="R3498" t="str">
        <v>plays</v>
      </c>
      <c r="S3498" s="10">
        <v>42584.846828703703</v>
      </c>
      <c r="T3498" s="10"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14">
        <v>1551</v>
      </c>
      <c r="E3499" s="14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v>109</v>
      </c>
      <c r="P3499" s="6">
        <v>34.409999999999997</v>
      </c>
      <c r="Q3499" t="str">
        <v>theater</v>
      </c>
      <c r="R3499" t="str">
        <v>plays</v>
      </c>
      <c r="S3499" s="10">
        <v>42511.741944444439</v>
      </c>
      <c r="T3499" s="10"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14">
        <v>1650</v>
      </c>
      <c r="E3500" s="14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v>102</v>
      </c>
      <c r="P3500" s="6">
        <v>40.24</v>
      </c>
      <c r="Q3500" t="str">
        <v>theater</v>
      </c>
      <c r="R3500" t="str">
        <v>plays</v>
      </c>
      <c r="S3500" s="10">
        <v>42459.15861111111</v>
      </c>
      <c r="T3500" s="10"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14">
        <v>2000</v>
      </c>
      <c r="E3501" s="14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v>106</v>
      </c>
      <c r="P3501" s="6">
        <v>60.29</v>
      </c>
      <c r="Q3501" t="str">
        <v>theater</v>
      </c>
      <c r="R3501" t="str">
        <v>plays</v>
      </c>
      <c r="S3501" s="10">
        <v>42132.036168981482</v>
      </c>
      <c r="T3501" s="10"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14">
        <v>1000</v>
      </c>
      <c r="E3502" s="14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v>106</v>
      </c>
      <c r="P3502" s="6">
        <v>25.31</v>
      </c>
      <c r="Q3502" t="str">
        <v>theater</v>
      </c>
      <c r="R3502" t="str">
        <v>plays</v>
      </c>
      <c r="S3502" s="10">
        <v>42419.91942129629</v>
      </c>
      <c r="T3502" s="10"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14">
        <v>1500</v>
      </c>
      <c r="E3503" s="14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v>101</v>
      </c>
      <c r="P3503" s="6">
        <v>35.950000000000003</v>
      </c>
      <c r="Q3503" t="str">
        <v>theater</v>
      </c>
      <c r="R3503" t="str">
        <v>plays</v>
      </c>
      <c r="S3503" s="10">
        <v>42233.763831018514</v>
      </c>
      <c r="T3503" s="10"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14">
        <v>4000</v>
      </c>
      <c r="E3504" s="1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v>105</v>
      </c>
      <c r="P3504" s="6">
        <v>136</v>
      </c>
      <c r="Q3504" t="str">
        <v>theater</v>
      </c>
      <c r="R3504" t="str">
        <v>plays</v>
      </c>
      <c r="S3504" s="10">
        <v>42430.839398148149</v>
      </c>
      <c r="T3504" s="10"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14">
        <v>2500</v>
      </c>
      <c r="E3505" s="14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v>108</v>
      </c>
      <c r="P3505" s="6">
        <v>70.760000000000005</v>
      </c>
      <c r="Q3505" t="str">
        <v>theater</v>
      </c>
      <c r="R3505" t="str">
        <v>plays</v>
      </c>
      <c r="S3505" s="10">
        <v>42545.478333333333</v>
      </c>
      <c r="T3505" s="10"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14">
        <v>1000</v>
      </c>
      <c r="E3506" s="14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v>100</v>
      </c>
      <c r="P3506" s="6">
        <v>125</v>
      </c>
      <c r="Q3506" t="str">
        <v>theater</v>
      </c>
      <c r="R3506" t="str">
        <v>plays</v>
      </c>
      <c r="S3506" s="10">
        <v>42297.748738425929</v>
      </c>
      <c r="T3506" s="10"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14">
        <v>2500</v>
      </c>
      <c r="E3507" s="14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v>104</v>
      </c>
      <c r="P3507" s="6">
        <v>66.510000000000005</v>
      </c>
      <c r="Q3507" t="str">
        <v>theater</v>
      </c>
      <c r="R3507" t="str">
        <v>plays</v>
      </c>
      <c r="S3507" s="10">
        <v>41760.935706018521</v>
      </c>
      <c r="T3507" s="10"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14">
        <v>3000</v>
      </c>
      <c r="E3508" s="14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v>102</v>
      </c>
      <c r="P3508" s="6">
        <v>105</v>
      </c>
      <c r="Q3508" t="str">
        <v>theater</v>
      </c>
      <c r="R3508" t="str">
        <v>plays</v>
      </c>
      <c r="S3508" s="10">
        <v>41829.734259259261</v>
      </c>
      <c r="T3508" s="10"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14">
        <v>10000</v>
      </c>
      <c r="E3509" s="14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v>104</v>
      </c>
      <c r="P3509" s="6">
        <v>145</v>
      </c>
      <c r="Q3509" t="str">
        <v>theater</v>
      </c>
      <c r="R3509" t="str">
        <v>plays</v>
      </c>
      <c r="S3509" s="10">
        <v>42491.92288194444</v>
      </c>
      <c r="T3509" s="10"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14">
        <v>100</v>
      </c>
      <c r="E3510" s="14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v>180</v>
      </c>
      <c r="P3510" s="6">
        <v>12</v>
      </c>
      <c r="Q3510" t="str">
        <v>theater</v>
      </c>
      <c r="R3510" t="str">
        <v>plays</v>
      </c>
      <c r="S3510" s="10">
        <v>42477.729780092588</v>
      </c>
      <c r="T3510" s="10"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14">
        <v>3000</v>
      </c>
      <c r="E3511" s="14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v>106</v>
      </c>
      <c r="P3511" s="6">
        <v>96.67</v>
      </c>
      <c r="Q3511" t="str">
        <v>theater</v>
      </c>
      <c r="R3511" t="str">
        <v>plays</v>
      </c>
      <c r="S3511" s="10">
        <v>41950.859560185185</v>
      </c>
      <c r="T3511" s="10"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14">
        <v>900</v>
      </c>
      <c r="E3512" s="14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v>101</v>
      </c>
      <c r="P3512" s="6">
        <v>60.33</v>
      </c>
      <c r="Q3512" t="str">
        <v>theater</v>
      </c>
      <c r="R3512" t="str">
        <v>plays</v>
      </c>
      <c r="S3512" s="10">
        <v>41802.62090277778</v>
      </c>
      <c r="T3512" s="10"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14">
        <v>1500</v>
      </c>
      <c r="E3513" s="14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v>101</v>
      </c>
      <c r="P3513" s="6">
        <v>79.89</v>
      </c>
      <c r="Q3513" t="str">
        <v>theater</v>
      </c>
      <c r="R3513" t="str">
        <v>plays</v>
      </c>
      <c r="S3513" s="10">
        <v>41927.873784722222</v>
      </c>
      <c r="T3513" s="10"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14">
        <v>1000</v>
      </c>
      <c r="E3514" s="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v>100</v>
      </c>
      <c r="P3514" s="6">
        <v>58.82</v>
      </c>
      <c r="Q3514" t="str">
        <v>theater</v>
      </c>
      <c r="R3514" t="str">
        <v>plays</v>
      </c>
      <c r="S3514" s="10">
        <v>42057.536944444444</v>
      </c>
      <c r="T3514" s="10"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14">
        <v>2800</v>
      </c>
      <c r="E3515" s="14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v>118</v>
      </c>
      <c r="P3515" s="6">
        <v>75.34</v>
      </c>
      <c r="Q3515" t="str">
        <v>theater</v>
      </c>
      <c r="R3515" t="str">
        <v>plays</v>
      </c>
      <c r="S3515" s="10">
        <v>41781.096203703702</v>
      </c>
      <c r="T3515" s="10"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14">
        <v>500</v>
      </c>
      <c r="E3516" s="14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v>110</v>
      </c>
      <c r="P3516" s="6">
        <v>55</v>
      </c>
      <c r="Q3516" t="str">
        <v>theater</v>
      </c>
      <c r="R3516" t="str">
        <v>plays</v>
      </c>
      <c r="S3516" s="10">
        <v>42020.846666666665</v>
      </c>
      <c r="T3516" s="10"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14">
        <v>3000</v>
      </c>
      <c r="E3517" s="14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v>103</v>
      </c>
      <c r="P3517" s="6">
        <v>66.959999999999994</v>
      </c>
      <c r="Q3517" t="str">
        <v>theater</v>
      </c>
      <c r="R3517" t="str">
        <v>plays</v>
      </c>
      <c r="S3517" s="10">
        <v>42125.772812499999</v>
      </c>
      <c r="T3517" s="10"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14">
        <v>2500</v>
      </c>
      <c r="E3518" s="14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v>100</v>
      </c>
      <c r="P3518" s="6">
        <v>227.27</v>
      </c>
      <c r="Q3518" t="str">
        <v>theater</v>
      </c>
      <c r="R3518" t="str">
        <v>plays</v>
      </c>
      <c r="S3518" s="10">
        <v>41856.010069444441</v>
      </c>
      <c r="T3518" s="10"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14">
        <v>4000</v>
      </c>
      <c r="E3519" s="14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v>100</v>
      </c>
      <c r="P3519" s="6">
        <v>307.69</v>
      </c>
      <c r="Q3519" t="str">
        <v>theater</v>
      </c>
      <c r="R3519" t="str">
        <v>plays</v>
      </c>
      <c r="S3519" s="10">
        <v>41794.817523148151</v>
      </c>
      <c r="T3519" s="10"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14">
        <v>1500</v>
      </c>
      <c r="E3520" s="14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v>110</v>
      </c>
      <c r="P3520" s="6">
        <v>50.02</v>
      </c>
      <c r="Q3520" t="str">
        <v>theater</v>
      </c>
      <c r="R3520" t="str">
        <v>plays</v>
      </c>
      <c r="S3520" s="10">
        <v>41893.783553240741</v>
      </c>
      <c r="T3520" s="10"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14">
        <v>2000</v>
      </c>
      <c r="E3521" s="14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v>101</v>
      </c>
      <c r="P3521" s="6">
        <v>72.39</v>
      </c>
      <c r="Q3521" t="str">
        <v>theater</v>
      </c>
      <c r="R3521" t="str">
        <v>plays</v>
      </c>
      <c r="S3521" s="10">
        <v>42037.598958333328</v>
      </c>
      <c r="T3521" s="10"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14">
        <v>2000</v>
      </c>
      <c r="E3522" s="14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v>101</v>
      </c>
      <c r="P3522" s="6">
        <v>95.95</v>
      </c>
      <c r="Q3522" t="str">
        <v>theater</v>
      </c>
      <c r="R3522" t="str">
        <v>plays</v>
      </c>
      <c r="S3522" s="10">
        <v>42227.824212962965</v>
      </c>
      <c r="T3522" s="10"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14">
        <v>350</v>
      </c>
      <c r="E3523" s="14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v>169</v>
      </c>
      <c r="P3523" s="6">
        <v>45.62</v>
      </c>
      <c r="Q3523" t="str">
        <v>theater</v>
      </c>
      <c r="R3523" t="str">
        <v>plays</v>
      </c>
      <c r="S3523" s="10">
        <v>41881.361342592594</v>
      </c>
      <c r="T3523" s="10"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14">
        <v>1395</v>
      </c>
      <c r="E3524" s="1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v>100</v>
      </c>
      <c r="P3524" s="6">
        <v>41.03</v>
      </c>
      <c r="Q3524" t="str">
        <v>theater</v>
      </c>
      <c r="R3524" t="str">
        <v>plays</v>
      </c>
      <c r="S3524" s="10">
        <v>42234.789884259255</v>
      </c>
      <c r="T3524" s="10"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14">
        <v>4000</v>
      </c>
      <c r="E3525" s="14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v>114</v>
      </c>
      <c r="P3525" s="6">
        <v>56.83</v>
      </c>
      <c r="Q3525" t="str">
        <v>theater</v>
      </c>
      <c r="R3525" t="str">
        <v>plays</v>
      </c>
      <c r="S3525" s="10">
        <v>42581.397546296299</v>
      </c>
      <c r="T3525" s="10"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14">
        <v>10000</v>
      </c>
      <c r="E3526" s="14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v>102</v>
      </c>
      <c r="P3526" s="6">
        <v>137.24</v>
      </c>
      <c r="Q3526" t="str">
        <v>theater</v>
      </c>
      <c r="R3526" t="str">
        <v>plays</v>
      </c>
      <c r="S3526" s="10">
        <v>41880.76357638889</v>
      </c>
      <c r="T3526" s="10"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14">
        <v>500</v>
      </c>
      <c r="E3527" s="14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v>106</v>
      </c>
      <c r="P3527" s="6">
        <v>75.709999999999994</v>
      </c>
      <c r="Q3527" t="str">
        <v>theater</v>
      </c>
      <c r="R3527" t="str">
        <v>plays</v>
      </c>
      <c r="S3527" s="10">
        <v>42214.6956712963</v>
      </c>
      <c r="T3527" s="10"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14">
        <v>3300</v>
      </c>
      <c r="E3528" s="14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v>102</v>
      </c>
      <c r="P3528" s="6">
        <v>99</v>
      </c>
      <c r="Q3528" t="str">
        <v>theater</v>
      </c>
      <c r="R3528" t="str">
        <v>plays</v>
      </c>
      <c r="S3528" s="10">
        <v>42460.335312499999</v>
      </c>
      <c r="T3528" s="10"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14">
        <v>6000</v>
      </c>
      <c r="E3529" s="14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v>117</v>
      </c>
      <c r="P3529" s="6">
        <v>81.569999999999993</v>
      </c>
      <c r="Q3529" t="str">
        <v>theater</v>
      </c>
      <c r="R3529" t="str">
        <v>plays</v>
      </c>
      <c r="S3529" s="10">
        <v>42167.023206018523</v>
      </c>
      <c r="T3529" s="10"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14">
        <v>1650</v>
      </c>
      <c r="E3530" s="14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v>101</v>
      </c>
      <c r="P3530" s="6">
        <v>45.11</v>
      </c>
      <c r="Q3530" t="str">
        <v>theater</v>
      </c>
      <c r="R3530" t="str">
        <v>plays</v>
      </c>
      <c r="S3530" s="10">
        <v>42733.50136574074</v>
      </c>
      <c r="T3530" s="10"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14">
        <v>500</v>
      </c>
      <c r="E3531" s="14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v>132</v>
      </c>
      <c r="P3531" s="6">
        <v>36.67</v>
      </c>
      <c r="Q3531" t="str">
        <v>theater</v>
      </c>
      <c r="R3531" t="str">
        <v>plays</v>
      </c>
      <c r="S3531" s="10">
        <v>42177.761782407411</v>
      </c>
      <c r="T3531" s="10"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14">
        <v>2750</v>
      </c>
      <c r="E3532" s="14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v>100</v>
      </c>
      <c r="P3532" s="6">
        <v>125</v>
      </c>
      <c r="Q3532" t="str">
        <v>theater</v>
      </c>
      <c r="R3532" t="str">
        <v>plays</v>
      </c>
      <c r="S3532" s="10">
        <v>42442.623344907406</v>
      </c>
      <c r="T3532" s="10"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14">
        <v>1000</v>
      </c>
      <c r="E3533" s="14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v>128</v>
      </c>
      <c r="P3533" s="6">
        <v>49.23</v>
      </c>
      <c r="Q3533" t="str">
        <v>theater</v>
      </c>
      <c r="R3533" t="str">
        <v>plays</v>
      </c>
      <c r="S3533" s="10">
        <v>42521.654328703706</v>
      </c>
      <c r="T3533" s="10"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14">
        <v>960</v>
      </c>
      <c r="E3534" s="1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v>119</v>
      </c>
      <c r="P3534" s="6">
        <v>42.3</v>
      </c>
      <c r="Q3534" t="str">
        <v>theater</v>
      </c>
      <c r="R3534" t="str">
        <v>plays</v>
      </c>
      <c r="S3534" s="10">
        <v>41884.599849537037</v>
      </c>
      <c r="T3534" s="10"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14">
        <v>500</v>
      </c>
      <c r="E3535" s="14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v>126</v>
      </c>
      <c r="P3535" s="6">
        <v>78.88</v>
      </c>
      <c r="Q3535" t="str">
        <v>theater</v>
      </c>
      <c r="R3535" t="str">
        <v>plays</v>
      </c>
      <c r="S3535" s="10">
        <v>42289.761192129634</v>
      </c>
      <c r="T3535" s="10"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14">
        <v>5000</v>
      </c>
      <c r="E3536" s="14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v>156</v>
      </c>
      <c r="P3536" s="6">
        <v>38.28</v>
      </c>
      <c r="Q3536" t="str">
        <v>theater</v>
      </c>
      <c r="R3536" t="str">
        <v>plays</v>
      </c>
      <c r="S3536" s="10">
        <v>42243.6252662037</v>
      </c>
      <c r="T3536" s="10"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14">
        <v>2000</v>
      </c>
      <c r="E3537" s="14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v>103</v>
      </c>
      <c r="P3537" s="6">
        <v>44.85</v>
      </c>
      <c r="Q3537" t="str">
        <v>theater</v>
      </c>
      <c r="R3537" t="str">
        <v>plays</v>
      </c>
      <c r="S3537" s="10">
        <v>42248.640162037031</v>
      </c>
      <c r="T3537" s="10"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14">
        <v>150</v>
      </c>
      <c r="E3538" s="14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v>153</v>
      </c>
      <c r="P3538" s="6">
        <v>13.53</v>
      </c>
      <c r="Q3538" t="str">
        <v>theater</v>
      </c>
      <c r="R3538" t="str">
        <v>plays</v>
      </c>
      <c r="S3538" s="10">
        <v>42328.727141203708</v>
      </c>
      <c r="T3538" s="10"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14">
        <v>675</v>
      </c>
      <c r="E3539" s="14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v>180</v>
      </c>
      <c r="P3539" s="6">
        <v>43.5</v>
      </c>
      <c r="Q3539" t="str">
        <v>theater</v>
      </c>
      <c r="R3539" t="str">
        <v>plays</v>
      </c>
      <c r="S3539" s="10">
        <v>41923.354351851849</v>
      </c>
      <c r="T3539" s="10"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14">
        <v>2000</v>
      </c>
      <c r="E3540" s="14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v>128</v>
      </c>
      <c r="P3540" s="6">
        <v>30.95</v>
      </c>
      <c r="Q3540" t="str">
        <v>theater</v>
      </c>
      <c r="R3540" t="str">
        <v>plays</v>
      </c>
      <c r="S3540" s="10">
        <v>42571.420601851853</v>
      </c>
      <c r="T3540" s="10"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14">
        <v>600</v>
      </c>
      <c r="E3541" s="14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v>120</v>
      </c>
      <c r="P3541" s="6">
        <v>55.23</v>
      </c>
      <c r="Q3541" t="str">
        <v>theater</v>
      </c>
      <c r="R3541" t="str">
        <v>plays</v>
      </c>
      <c r="S3541" s="10">
        <v>42600.756041666667</v>
      </c>
      <c r="T3541" s="10"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14">
        <v>300</v>
      </c>
      <c r="E3542" s="14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v>123</v>
      </c>
      <c r="P3542" s="6">
        <v>46.13</v>
      </c>
      <c r="Q3542" t="str">
        <v>theater</v>
      </c>
      <c r="R3542" t="str">
        <v>plays</v>
      </c>
      <c r="S3542" s="10">
        <v>42517.003368055557</v>
      </c>
      <c r="T3542" s="10"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14">
        <v>1200</v>
      </c>
      <c r="E3543" s="14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v>105</v>
      </c>
      <c r="P3543" s="6">
        <v>39.380000000000003</v>
      </c>
      <c r="Q3543" t="str">
        <v>theater</v>
      </c>
      <c r="R3543" t="str">
        <v>plays</v>
      </c>
      <c r="S3543" s="10">
        <v>42222.730034722219</v>
      </c>
      <c r="T3543" s="10"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14">
        <v>5500</v>
      </c>
      <c r="E3544" s="1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v>102</v>
      </c>
      <c r="P3544" s="6">
        <v>66.150000000000006</v>
      </c>
      <c r="Q3544" t="str">
        <v>theater</v>
      </c>
      <c r="R3544" t="str">
        <v>plays</v>
      </c>
      <c r="S3544" s="10">
        <v>41829.599791666667</v>
      </c>
      <c r="T3544" s="10"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14">
        <v>1500</v>
      </c>
      <c r="E3545" s="14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v>105</v>
      </c>
      <c r="P3545" s="6">
        <v>54.14</v>
      </c>
      <c r="Q3545" t="str">
        <v>theater</v>
      </c>
      <c r="R3545" t="str">
        <v>plays</v>
      </c>
      <c r="S3545" s="10">
        <v>42150.755312499998</v>
      </c>
      <c r="T3545" s="10"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14">
        <v>2500</v>
      </c>
      <c r="E3546" s="14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v>100</v>
      </c>
      <c r="P3546" s="6">
        <v>104.17</v>
      </c>
      <c r="Q3546" t="str">
        <v>theater</v>
      </c>
      <c r="R3546" t="str">
        <v>plays</v>
      </c>
      <c r="S3546" s="10">
        <v>42040.831678240742</v>
      </c>
      <c r="T3546" s="10"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14">
        <v>250</v>
      </c>
      <c r="E3547" s="14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v>100</v>
      </c>
      <c r="P3547" s="6">
        <v>31.38</v>
      </c>
      <c r="Q3547" t="str">
        <v>theater</v>
      </c>
      <c r="R3547" t="str">
        <v>plays</v>
      </c>
      <c r="S3547" s="10">
        <v>42075.807395833333</v>
      </c>
      <c r="T3547" s="10"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14">
        <v>1100</v>
      </c>
      <c r="E3548" s="14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v>102</v>
      </c>
      <c r="P3548" s="6">
        <v>59.21</v>
      </c>
      <c r="Q3548" t="str">
        <v>theater</v>
      </c>
      <c r="R3548" t="str">
        <v>plays</v>
      </c>
      <c r="S3548" s="10">
        <v>42073.660694444443</v>
      </c>
      <c r="T3548" s="10"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14">
        <v>35000</v>
      </c>
      <c r="E3549" s="14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v>114</v>
      </c>
      <c r="P3549" s="6">
        <v>119.18</v>
      </c>
      <c r="Q3549" t="str">
        <v>theater</v>
      </c>
      <c r="R3549" t="str">
        <v>plays</v>
      </c>
      <c r="S3549" s="10">
        <v>42480.078715277778</v>
      </c>
      <c r="T3549" s="10"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14">
        <v>2100</v>
      </c>
      <c r="E3550" s="14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v>102</v>
      </c>
      <c r="P3550" s="6">
        <v>164.62</v>
      </c>
      <c r="Q3550" t="str">
        <v>theater</v>
      </c>
      <c r="R3550" t="str">
        <v>plays</v>
      </c>
      <c r="S3550" s="10">
        <v>42411.942291666666</v>
      </c>
      <c r="T3550" s="10"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14">
        <v>1000</v>
      </c>
      <c r="E3551" s="14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v>102</v>
      </c>
      <c r="P3551" s="6">
        <v>24.29</v>
      </c>
      <c r="Q3551" t="str">
        <v>theater</v>
      </c>
      <c r="R3551" t="str">
        <v>plays</v>
      </c>
      <c r="S3551" s="10">
        <v>42223.394363425927</v>
      </c>
      <c r="T3551" s="10"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14">
        <v>2500</v>
      </c>
      <c r="E3552" s="14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v>105</v>
      </c>
      <c r="P3552" s="6">
        <v>40.94</v>
      </c>
      <c r="Q3552" t="str">
        <v>theater</v>
      </c>
      <c r="R3552" t="str">
        <v>plays</v>
      </c>
      <c r="S3552" s="10">
        <v>42462.893495370372</v>
      </c>
      <c r="T3552" s="10"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14">
        <v>1500</v>
      </c>
      <c r="E3553" s="14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v>102</v>
      </c>
      <c r="P3553" s="6">
        <v>61.1</v>
      </c>
      <c r="Q3553" t="str">
        <v>theater</v>
      </c>
      <c r="R3553" t="str">
        <v>plays</v>
      </c>
      <c r="S3553" s="10">
        <v>41753.515856481477</v>
      </c>
      <c r="T3553" s="10"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14">
        <v>773</v>
      </c>
      <c r="E3554" s="1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v>100</v>
      </c>
      <c r="P3554" s="6">
        <v>38.65</v>
      </c>
      <c r="Q3554" t="str">
        <v>theater</v>
      </c>
      <c r="R3554" t="str">
        <v>plays</v>
      </c>
      <c r="S3554" s="10">
        <v>41788.587083333332</v>
      </c>
      <c r="T3554" s="10"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14">
        <v>5500</v>
      </c>
      <c r="E3555" s="14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v>106</v>
      </c>
      <c r="P3555" s="6">
        <v>56.2</v>
      </c>
      <c r="Q3555" t="str">
        <v>theater</v>
      </c>
      <c r="R3555" t="str">
        <v>plays</v>
      </c>
      <c r="S3555" s="10">
        <v>42196.028703703705</v>
      </c>
      <c r="T3555" s="10"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14">
        <v>5000</v>
      </c>
      <c r="E3556" s="14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v>113</v>
      </c>
      <c r="P3556" s="6">
        <v>107</v>
      </c>
      <c r="Q3556" t="str">
        <v>theater</v>
      </c>
      <c r="R3556" t="str">
        <v>plays</v>
      </c>
      <c r="S3556" s="10">
        <v>42016.050451388888</v>
      </c>
      <c r="T3556" s="10"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14">
        <v>2400</v>
      </c>
      <c r="E3557" s="14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v>100</v>
      </c>
      <c r="P3557" s="6">
        <v>171.43</v>
      </c>
      <c r="Q3557" t="str">
        <v>theater</v>
      </c>
      <c r="R3557" t="str">
        <v>plays</v>
      </c>
      <c r="S3557" s="10">
        <v>42661.442060185189</v>
      </c>
      <c r="T3557" s="10"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14">
        <v>2200</v>
      </c>
      <c r="E3558" s="14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v>100</v>
      </c>
      <c r="P3558" s="6">
        <v>110.5</v>
      </c>
      <c r="Q3558" t="str">
        <v>theater</v>
      </c>
      <c r="R3558" t="str">
        <v>plays</v>
      </c>
      <c r="S3558" s="10">
        <v>41808.649583333332</v>
      </c>
      <c r="T3558" s="10"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14">
        <v>100000</v>
      </c>
      <c r="E3559" s="14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v>100</v>
      </c>
      <c r="P3559" s="6">
        <v>179.28</v>
      </c>
      <c r="Q3559" t="str">
        <v>theater</v>
      </c>
      <c r="R3559" t="str">
        <v>plays</v>
      </c>
      <c r="S3559" s="10">
        <v>41730.276747685188</v>
      </c>
      <c r="T3559" s="10"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14">
        <v>350</v>
      </c>
      <c r="E3560" s="14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v>144</v>
      </c>
      <c r="P3560" s="6">
        <v>22.91</v>
      </c>
      <c r="Q3560" t="str">
        <v>theater</v>
      </c>
      <c r="R3560" t="str">
        <v>plays</v>
      </c>
      <c r="S3560" s="10">
        <v>42139.816840277781</v>
      </c>
      <c r="T3560" s="10"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14">
        <v>1000</v>
      </c>
      <c r="E3561" s="14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v>104</v>
      </c>
      <c r="P3561" s="6">
        <v>43.13</v>
      </c>
      <c r="Q3561" t="str">
        <v>theater</v>
      </c>
      <c r="R3561" t="str">
        <v>plays</v>
      </c>
      <c r="S3561" s="10">
        <v>42194.096157407403</v>
      </c>
      <c r="T3561" s="10"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14">
        <v>3200</v>
      </c>
      <c r="E3562" s="14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v>108</v>
      </c>
      <c r="P3562" s="6">
        <v>46.89</v>
      </c>
      <c r="Q3562" t="str">
        <v>theater</v>
      </c>
      <c r="R3562" t="str">
        <v>plays</v>
      </c>
      <c r="S3562" s="10">
        <v>42115.889652777783</v>
      </c>
      <c r="T3562" s="10"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14">
        <v>2500</v>
      </c>
      <c r="E3563" s="14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v>102</v>
      </c>
      <c r="P3563" s="6">
        <v>47.41</v>
      </c>
      <c r="Q3563" t="str">
        <v>theater</v>
      </c>
      <c r="R3563" t="str">
        <v>plays</v>
      </c>
      <c r="S3563" s="10">
        <v>42203.680300925931</v>
      </c>
      <c r="T3563" s="10"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14">
        <v>315</v>
      </c>
      <c r="E3564" s="1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v>149</v>
      </c>
      <c r="P3564" s="6">
        <v>15.13</v>
      </c>
      <c r="Q3564" t="str">
        <v>theater</v>
      </c>
      <c r="R3564" t="str">
        <v>plays</v>
      </c>
      <c r="S3564" s="10">
        <v>42433.761886574073</v>
      </c>
      <c r="T3564" s="10"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14">
        <v>500</v>
      </c>
      <c r="E3565" s="14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v>105</v>
      </c>
      <c r="P3565" s="6">
        <v>21.1</v>
      </c>
      <c r="Q3565" t="str">
        <v>theater</v>
      </c>
      <c r="R3565" t="str">
        <v>plays</v>
      </c>
      <c r="S3565" s="10">
        <v>42555.671944444446</v>
      </c>
      <c r="T3565" s="10"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14">
        <v>1000</v>
      </c>
      <c r="E3566" s="14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v>101</v>
      </c>
      <c r="P3566" s="6">
        <v>59.12</v>
      </c>
      <c r="Q3566" t="str">
        <v>theater</v>
      </c>
      <c r="R3566" t="str">
        <v>plays</v>
      </c>
      <c r="S3566" s="10">
        <v>42236.623252314821</v>
      </c>
      <c r="T3566" s="10"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14">
        <v>900</v>
      </c>
      <c r="E3567" s="14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v>131</v>
      </c>
      <c r="P3567" s="6">
        <v>97.92</v>
      </c>
      <c r="Q3567" t="str">
        <v>theater</v>
      </c>
      <c r="R3567" t="str">
        <v>plays</v>
      </c>
      <c r="S3567" s="10">
        <v>41974.743148148147</v>
      </c>
      <c r="T3567" s="10"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14">
        <v>2000</v>
      </c>
      <c r="E3568" s="14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v>105</v>
      </c>
      <c r="P3568" s="6">
        <v>55.13</v>
      </c>
      <c r="Q3568" t="str">
        <v>theater</v>
      </c>
      <c r="R3568" t="str">
        <v>plays</v>
      </c>
      <c r="S3568" s="10">
        <v>41997.507905092592</v>
      </c>
      <c r="T3568" s="10"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14">
        <v>1000</v>
      </c>
      <c r="E3569" s="14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v>109</v>
      </c>
      <c r="P3569" s="6">
        <v>26.54</v>
      </c>
      <c r="Q3569" t="str">
        <v>theater</v>
      </c>
      <c r="R3569" t="str">
        <v>plays</v>
      </c>
      <c r="S3569" s="10">
        <v>42135.810694444444</v>
      </c>
      <c r="T3569" s="10"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14">
        <v>1000</v>
      </c>
      <c r="E3570" s="14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v>111</v>
      </c>
      <c r="P3570" s="6">
        <v>58.42</v>
      </c>
      <c r="Q3570" t="str">
        <v>theater</v>
      </c>
      <c r="R3570" t="str">
        <v>plays</v>
      </c>
      <c r="S3570" s="10">
        <v>41869.740671296298</v>
      </c>
      <c r="T3570" s="10"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14">
        <v>5000</v>
      </c>
      <c r="E3571" s="14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v>100</v>
      </c>
      <c r="P3571" s="6">
        <v>122.54</v>
      </c>
      <c r="Q3571" t="str">
        <v>theater</v>
      </c>
      <c r="R3571" t="str">
        <v>plays</v>
      </c>
      <c r="S3571" s="10">
        <v>41982.688611111109</v>
      </c>
      <c r="T3571" s="10"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14">
        <v>2000</v>
      </c>
      <c r="E3572" s="14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v>114</v>
      </c>
      <c r="P3572" s="6">
        <v>87.96</v>
      </c>
      <c r="Q3572" t="str">
        <v>theater</v>
      </c>
      <c r="R3572" t="str">
        <v>plays</v>
      </c>
      <c r="S3572" s="10">
        <v>41976.331979166673</v>
      </c>
      <c r="T3572" s="10"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14">
        <v>1500</v>
      </c>
      <c r="E3573" s="14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v>122</v>
      </c>
      <c r="P3573" s="6">
        <v>73.239999999999995</v>
      </c>
      <c r="Q3573" t="str">
        <v>theater</v>
      </c>
      <c r="R3573" t="str">
        <v>plays</v>
      </c>
      <c r="S3573" s="10">
        <v>41912.858946759261</v>
      </c>
      <c r="T3573" s="10"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14">
        <v>500</v>
      </c>
      <c r="E3574" s="1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v>100</v>
      </c>
      <c r="P3574" s="6">
        <v>55.56</v>
      </c>
      <c r="Q3574" t="str">
        <v>theater</v>
      </c>
      <c r="R3574" t="str">
        <v>plays</v>
      </c>
      <c r="S3574" s="10">
        <v>42146.570393518516</v>
      </c>
      <c r="T3574" s="10"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14">
        <v>3000</v>
      </c>
      <c r="E3575" s="14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v>103</v>
      </c>
      <c r="P3575" s="6">
        <v>39.54</v>
      </c>
      <c r="Q3575" t="str">
        <v>theater</v>
      </c>
      <c r="R3575" t="str">
        <v>plays</v>
      </c>
      <c r="S3575" s="10">
        <v>41921.375532407408</v>
      </c>
      <c r="T3575" s="10"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14">
        <v>5800</v>
      </c>
      <c r="E3576" s="14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v>106</v>
      </c>
      <c r="P3576" s="6">
        <v>136.78</v>
      </c>
      <c r="Q3576" t="str">
        <v>theater</v>
      </c>
      <c r="R3576" t="str">
        <v>plays</v>
      </c>
      <c r="S3576" s="10">
        <v>41926.942685185182</v>
      </c>
      <c r="T3576" s="10"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14">
        <v>10000</v>
      </c>
      <c r="E3577" s="14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v>101</v>
      </c>
      <c r="P3577" s="6">
        <v>99.34</v>
      </c>
      <c r="Q3577" t="str">
        <v>theater</v>
      </c>
      <c r="R3577" t="str">
        <v>plays</v>
      </c>
      <c r="S3577" s="10">
        <v>42561.783877314811</v>
      </c>
      <c r="T3577" s="10"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14">
        <v>100</v>
      </c>
      <c r="E3578" s="14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v>100</v>
      </c>
      <c r="P3578" s="6">
        <v>20</v>
      </c>
      <c r="Q3578" t="str">
        <v>theater</v>
      </c>
      <c r="R3578" t="str">
        <v>plays</v>
      </c>
      <c r="S3578" s="10">
        <v>42649.54923611111</v>
      </c>
      <c r="T3578" s="10"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14">
        <v>600</v>
      </c>
      <c r="E3579" s="14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v>130</v>
      </c>
      <c r="P3579" s="6">
        <v>28.89</v>
      </c>
      <c r="Q3579" t="str">
        <v>theater</v>
      </c>
      <c r="R3579" t="str">
        <v>plays</v>
      </c>
      <c r="S3579" s="10">
        <v>42093.786840277782</v>
      </c>
      <c r="T3579" s="10"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14">
        <v>1500</v>
      </c>
      <c r="E3580" s="14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v>100</v>
      </c>
      <c r="P3580" s="6">
        <v>40.549999999999997</v>
      </c>
      <c r="Q3580" t="str">
        <v>theater</v>
      </c>
      <c r="R3580" t="str">
        <v>plays</v>
      </c>
      <c r="S3580" s="10">
        <v>42460.733530092592</v>
      </c>
      <c r="T3580" s="10"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14">
        <v>500</v>
      </c>
      <c r="E3581" s="14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v>100</v>
      </c>
      <c r="P3581" s="6">
        <v>35.71</v>
      </c>
      <c r="Q3581" t="str">
        <v>theater</v>
      </c>
      <c r="R3581" t="str">
        <v>plays</v>
      </c>
      <c r="S3581" s="10">
        <v>42430.762222222227</v>
      </c>
      <c r="T3581" s="10"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14">
        <v>900</v>
      </c>
      <c r="E3582" s="14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v>114</v>
      </c>
      <c r="P3582" s="6">
        <v>37.96</v>
      </c>
      <c r="Q3582" t="str">
        <v>theater</v>
      </c>
      <c r="R3582" t="str">
        <v>plays</v>
      </c>
      <c r="S3582" s="10">
        <v>42026.176180555558</v>
      </c>
      <c r="T3582" s="10"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14">
        <v>1500</v>
      </c>
      <c r="E3583" s="14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v>100</v>
      </c>
      <c r="P3583" s="6">
        <v>33.33</v>
      </c>
      <c r="Q3583" t="str">
        <v>theater</v>
      </c>
      <c r="R3583" t="str">
        <v>plays</v>
      </c>
      <c r="S3583" s="10">
        <v>41836.471180555556</v>
      </c>
      <c r="T3583" s="10"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14">
        <v>1000</v>
      </c>
      <c r="E3584" s="1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v>287</v>
      </c>
      <c r="P3584" s="6">
        <v>58.57</v>
      </c>
      <c r="Q3584" t="str">
        <v>theater</v>
      </c>
      <c r="R3584" t="str">
        <v>plays</v>
      </c>
      <c r="S3584" s="10">
        <v>42451.095856481479</v>
      </c>
      <c r="T3584" s="10"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14">
        <v>3000</v>
      </c>
      <c r="E3585" s="14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v>109</v>
      </c>
      <c r="P3585" s="6">
        <v>135.63</v>
      </c>
      <c r="Q3585" t="str">
        <v>theater</v>
      </c>
      <c r="R3585" t="str">
        <v>plays</v>
      </c>
      <c r="S3585" s="10">
        <v>42418.425983796296</v>
      </c>
      <c r="T3585" s="10"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14">
        <v>3000</v>
      </c>
      <c r="E3586" s="14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v>116</v>
      </c>
      <c r="P3586" s="6">
        <v>30.94</v>
      </c>
      <c r="Q3586" t="str">
        <v>theater</v>
      </c>
      <c r="R3586" t="str">
        <v>plays</v>
      </c>
      <c r="S3586" s="10">
        <v>42168.316481481481</v>
      </c>
      <c r="T3586" s="10"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14">
        <v>3400</v>
      </c>
      <c r="E3587" s="14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v>119</v>
      </c>
      <c r="P3587" s="6">
        <v>176.09</v>
      </c>
      <c r="Q3587" t="str">
        <v>theater</v>
      </c>
      <c r="R3587" t="str">
        <v>plays</v>
      </c>
      <c r="S3587" s="10">
        <v>41964.716319444444</v>
      </c>
      <c r="T3587" s="10"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14">
        <v>7500</v>
      </c>
      <c r="E3588" s="14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v>109</v>
      </c>
      <c r="P3588" s="6">
        <v>151.97999999999999</v>
      </c>
      <c r="Q3588" t="str">
        <v>theater</v>
      </c>
      <c r="R3588" t="str">
        <v>plays</v>
      </c>
      <c r="S3588" s="10">
        <v>42576.697569444441</v>
      </c>
      <c r="T3588" s="10"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14">
        <v>500</v>
      </c>
      <c r="E3589" s="14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v>127</v>
      </c>
      <c r="P3589" s="6">
        <v>22.61</v>
      </c>
      <c r="Q3589" t="str">
        <v>theater</v>
      </c>
      <c r="R3589" t="str">
        <v>plays</v>
      </c>
      <c r="S3589" s="10">
        <v>42503.539976851855</v>
      </c>
      <c r="T3589" s="10"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14">
        <v>200</v>
      </c>
      <c r="E3590" s="14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v>101</v>
      </c>
      <c r="P3590" s="6">
        <v>18.27</v>
      </c>
      <c r="Q3590" t="str">
        <v>theater</v>
      </c>
      <c r="R3590" t="str">
        <v>plays</v>
      </c>
      <c r="S3590" s="10">
        <v>42101.828819444447</v>
      </c>
      <c r="T3590" s="10"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14">
        <v>4000</v>
      </c>
      <c r="E3591" s="14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v>128</v>
      </c>
      <c r="P3591" s="6">
        <v>82.26</v>
      </c>
      <c r="Q3591" t="str">
        <v>theater</v>
      </c>
      <c r="R3591" t="str">
        <v>plays</v>
      </c>
      <c r="S3591" s="10">
        <v>42125.647534722222</v>
      </c>
      <c r="T3591" s="10"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14">
        <v>5000</v>
      </c>
      <c r="E3592" s="14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v>100</v>
      </c>
      <c r="P3592" s="6">
        <v>68.53</v>
      </c>
      <c r="Q3592" t="str">
        <v>theater</v>
      </c>
      <c r="R3592" t="str">
        <v>plays</v>
      </c>
      <c r="S3592" s="10">
        <v>41902.333726851852</v>
      </c>
      <c r="T3592" s="10"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14">
        <v>700</v>
      </c>
      <c r="E3593" s="14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v>175</v>
      </c>
      <c r="P3593" s="6">
        <v>68.06</v>
      </c>
      <c r="Q3593" t="str">
        <v>theater</v>
      </c>
      <c r="R3593" t="str">
        <v>plays</v>
      </c>
      <c r="S3593" s="10">
        <v>42003.948425925926</v>
      </c>
      <c r="T3593" s="10"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14">
        <v>2000</v>
      </c>
      <c r="E3594" s="1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v>127</v>
      </c>
      <c r="P3594" s="6">
        <v>72.709999999999994</v>
      </c>
      <c r="Q3594" t="str">
        <v>theater</v>
      </c>
      <c r="R3594" t="str">
        <v>plays</v>
      </c>
      <c r="S3594" s="10">
        <v>41988.829942129625</v>
      </c>
      <c r="T3594" s="10"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14">
        <v>3000</v>
      </c>
      <c r="E3595" s="14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v>111</v>
      </c>
      <c r="P3595" s="6">
        <v>77.19</v>
      </c>
      <c r="Q3595" t="str">
        <v>theater</v>
      </c>
      <c r="R3595" t="str">
        <v>plays</v>
      </c>
      <c r="S3595" s="10">
        <v>41974.898599537039</v>
      </c>
      <c r="T3595" s="10"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14">
        <v>1600</v>
      </c>
      <c r="E3596" s="14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v>126</v>
      </c>
      <c r="P3596" s="6">
        <v>55.97</v>
      </c>
      <c r="Q3596" t="str">
        <v>theater</v>
      </c>
      <c r="R3596" t="str">
        <v>plays</v>
      </c>
      <c r="S3596" s="10">
        <v>42592.066921296297</v>
      </c>
      <c r="T3596" s="10"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14">
        <v>2600</v>
      </c>
      <c r="E3597" s="14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v>119</v>
      </c>
      <c r="P3597" s="6">
        <v>49.69</v>
      </c>
      <c r="Q3597" t="str">
        <v>theater</v>
      </c>
      <c r="R3597" t="str">
        <v>plays</v>
      </c>
      <c r="S3597" s="10">
        <v>42050.008368055554</v>
      </c>
      <c r="T3597" s="10"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14">
        <v>1100</v>
      </c>
      <c r="E3598" s="14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v>108</v>
      </c>
      <c r="P3598" s="6">
        <v>79</v>
      </c>
      <c r="Q3598" t="str">
        <v>theater</v>
      </c>
      <c r="R3598" t="str">
        <v>plays</v>
      </c>
      <c r="S3598" s="10">
        <v>41856.715069444443</v>
      </c>
      <c r="T3598" s="10"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14">
        <v>2500</v>
      </c>
      <c r="E3599" s="14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v>103</v>
      </c>
      <c r="P3599" s="6">
        <v>77.73</v>
      </c>
      <c r="Q3599" t="str">
        <v>theater</v>
      </c>
      <c r="R3599" t="str">
        <v>plays</v>
      </c>
      <c r="S3599" s="10">
        <v>42417.585532407407</v>
      </c>
      <c r="T3599" s="10"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14">
        <v>1000</v>
      </c>
      <c r="E3600" s="14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v>110</v>
      </c>
      <c r="P3600" s="6">
        <v>40.78</v>
      </c>
      <c r="Q3600" t="str">
        <v>theater</v>
      </c>
      <c r="R3600" t="str">
        <v>plays</v>
      </c>
      <c r="S3600" s="10">
        <v>41866.79886574074</v>
      </c>
      <c r="T3600" s="10"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14">
        <v>500</v>
      </c>
      <c r="E3601" s="14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v>202</v>
      </c>
      <c r="P3601" s="6">
        <v>59.41</v>
      </c>
      <c r="Q3601" t="str">
        <v>theater</v>
      </c>
      <c r="R3601" t="str">
        <v>plays</v>
      </c>
      <c r="S3601" s="10">
        <v>42220.79487268519</v>
      </c>
      <c r="T3601" s="10"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14">
        <v>10</v>
      </c>
      <c r="E3602" s="14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v>130</v>
      </c>
      <c r="P3602" s="6">
        <v>3.25</v>
      </c>
      <c r="Q3602" t="str">
        <v>theater</v>
      </c>
      <c r="R3602" t="str">
        <v>plays</v>
      </c>
      <c r="S3602" s="10">
        <v>42628.849120370374</v>
      </c>
      <c r="T3602" s="10"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14">
        <v>2000</v>
      </c>
      <c r="E3603" s="14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v>104</v>
      </c>
      <c r="P3603" s="6">
        <v>39.380000000000003</v>
      </c>
      <c r="Q3603" t="str">
        <v>theater</v>
      </c>
      <c r="R3603" t="str">
        <v>plays</v>
      </c>
      <c r="S3603" s="10">
        <v>41990.99863425926</v>
      </c>
      <c r="T3603" s="10"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14">
        <v>4000</v>
      </c>
      <c r="E3604" s="1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v>100</v>
      </c>
      <c r="P3604" s="6">
        <v>81.67</v>
      </c>
      <c r="Q3604" t="str">
        <v>theater</v>
      </c>
      <c r="R3604" t="str">
        <v>plays</v>
      </c>
      <c r="S3604" s="10">
        <v>42447.894432870366</v>
      </c>
      <c r="T3604" s="10"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14">
        <v>1500</v>
      </c>
      <c r="E3605" s="14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v>171</v>
      </c>
      <c r="P3605" s="6">
        <v>44.91</v>
      </c>
      <c r="Q3605" t="str">
        <v>theater</v>
      </c>
      <c r="R3605" t="str">
        <v>plays</v>
      </c>
      <c r="S3605" s="10">
        <v>42283.864351851851</v>
      </c>
      <c r="T3605" s="10"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14">
        <v>3000</v>
      </c>
      <c r="E3606" s="14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v>113</v>
      </c>
      <c r="P3606" s="6">
        <v>49.06</v>
      </c>
      <c r="Q3606" t="str">
        <v>theater</v>
      </c>
      <c r="R3606" t="str">
        <v>plays</v>
      </c>
      <c r="S3606" s="10">
        <v>42483.015694444446</v>
      </c>
      <c r="T3606" s="10"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14">
        <v>250</v>
      </c>
      <c r="E3607" s="14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v>184</v>
      </c>
      <c r="P3607" s="6">
        <v>30.67</v>
      </c>
      <c r="Q3607" t="str">
        <v>theater</v>
      </c>
      <c r="R3607" t="str">
        <v>plays</v>
      </c>
      <c r="S3607" s="10">
        <v>42383.793124999997</v>
      </c>
      <c r="T3607" s="10"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14">
        <v>3000</v>
      </c>
      <c r="E3608" s="14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v>130</v>
      </c>
      <c r="P3608" s="6">
        <v>61.06</v>
      </c>
      <c r="Q3608" t="str">
        <v>theater</v>
      </c>
      <c r="R3608" t="str">
        <v>plays</v>
      </c>
      <c r="S3608" s="10">
        <v>42566.604826388888</v>
      </c>
      <c r="T3608" s="10"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14">
        <v>550</v>
      </c>
      <c r="E3609" s="14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v>105</v>
      </c>
      <c r="P3609" s="6">
        <v>29</v>
      </c>
      <c r="Q3609" t="str">
        <v>theater</v>
      </c>
      <c r="R3609" t="str">
        <v>plays</v>
      </c>
      <c r="S3609" s="10">
        <v>42338.963912037041</v>
      </c>
      <c r="T3609" s="10"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14">
        <v>800</v>
      </c>
      <c r="E3610" s="14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v>100</v>
      </c>
      <c r="P3610" s="6">
        <v>29.63</v>
      </c>
      <c r="Q3610" t="str">
        <v>theater</v>
      </c>
      <c r="R3610" t="str">
        <v>plays</v>
      </c>
      <c r="S3610" s="10">
        <v>42506.709375000006</v>
      </c>
      <c r="T3610" s="10"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14">
        <v>1960</v>
      </c>
      <c r="E3611" s="14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v>153</v>
      </c>
      <c r="P3611" s="6">
        <v>143.1</v>
      </c>
      <c r="Q3611" t="str">
        <v>theater</v>
      </c>
      <c r="R3611" t="str">
        <v>plays</v>
      </c>
      <c r="S3611" s="10">
        <v>42429.991724537031</v>
      </c>
      <c r="T3611" s="10"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14">
        <v>1000</v>
      </c>
      <c r="E3612" s="14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v>162</v>
      </c>
      <c r="P3612" s="6">
        <v>52.35</v>
      </c>
      <c r="Q3612" t="str">
        <v>theater</v>
      </c>
      <c r="R3612" t="str">
        <v>plays</v>
      </c>
      <c r="S3612" s="10">
        <v>42203.432129629626</v>
      </c>
      <c r="T3612" s="10"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14">
        <v>2500</v>
      </c>
      <c r="E3613" s="14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v>136</v>
      </c>
      <c r="P3613" s="6">
        <v>66.67</v>
      </c>
      <c r="Q3613" t="str">
        <v>theater</v>
      </c>
      <c r="R3613" t="str">
        <v>plays</v>
      </c>
      <c r="S3613" s="10">
        <v>42072.370381944449</v>
      </c>
      <c r="T3613" s="10"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14">
        <v>5000</v>
      </c>
      <c r="E3614" s="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v>144</v>
      </c>
      <c r="P3614" s="6">
        <v>126.67</v>
      </c>
      <c r="Q3614" t="str">
        <v>theater</v>
      </c>
      <c r="R3614" t="str">
        <v>plays</v>
      </c>
      <c r="S3614" s="10">
        <v>41789.726979166669</v>
      </c>
      <c r="T3614" s="10"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14">
        <v>1250</v>
      </c>
      <c r="E3615" s="14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v>100</v>
      </c>
      <c r="P3615" s="6">
        <v>62.5</v>
      </c>
      <c r="Q3615" t="str">
        <v>theater</v>
      </c>
      <c r="R3615" t="str">
        <v>plays</v>
      </c>
      <c r="S3615" s="10">
        <v>41788.58997685185</v>
      </c>
      <c r="T3615" s="10"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14">
        <v>2500</v>
      </c>
      <c r="E3616" s="14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v>101</v>
      </c>
      <c r="P3616" s="6">
        <v>35.49</v>
      </c>
      <c r="Q3616" t="str">
        <v>theater</v>
      </c>
      <c r="R3616" t="str">
        <v>plays</v>
      </c>
      <c r="S3616" s="10">
        <v>42144.041851851856</v>
      </c>
      <c r="T3616" s="10"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14">
        <v>2500</v>
      </c>
      <c r="E3617" s="14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v>107</v>
      </c>
      <c r="P3617" s="6">
        <v>37.08</v>
      </c>
      <c r="Q3617" t="str">
        <v>theater</v>
      </c>
      <c r="R3617" t="str">
        <v>plays</v>
      </c>
      <c r="S3617" s="10">
        <v>42318.593703703707</v>
      </c>
      <c r="T3617" s="10"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14">
        <v>2500</v>
      </c>
      <c r="E3618" s="14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v>125</v>
      </c>
      <c r="P3618" s="6">
        <v>69.33</v>
      </c>
      <c r="Q3618" t="str">
        <v>theater</v>
      </c>
      <c r="R3618" t="str">
        <v>plays</v>
      </c>
      <c r="S3618" s="10">
        <v>42052.949814814812</v>
      </c>
      <c r="T3618" s="10"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14">
        <v>740</v>
      </c>
      <c r="E3619" s="14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v>119</v>
      </c>
      <c r="P3619" s="6">
        <v>17.25</v>
      </c>
      <c r="Q3619" t="str">
        <v>theater</v>
      </c>
      <c r="R3619" t="str">
        <v>plays</v>
      </c>
      <c r="S3619" s="10">
        <v>42779.610289351855</v>
      </c>
      <c r="T3619" s="10"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14">
        <v>2000</v>
      </c>
      <c r="E3620" s="14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v>101</v>
      </c>
      <c r="P3620" s="6">
        <v>36.07</v>
      </c>
      <c r="Q3620" t="str">
        <v>theater</v>
      </c>
      <c r="R3620" t="str">
        <v>plays</v>
      </c>
      <c r="S3620" s="10">
        <v>42128.627893518518</v>
      </c>
      <c r="T3620" s="10"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14">
        <v>1000</v>
      </c>
      <c r="E3621" s="14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v>113</v>
      </c>
      <c r="P3621" s="6">
        <v>66.47</v>
      </c>
      <c r="Q3621" t="str">
        <v>theater</v>
      </c>
      <c r="R3621" t="str">
        <v>plays</v>
      </c>
      <c r="S3621" s="10">
        <v>42661.132245370376</v>
      </c>
      <c r="T3621" s="10"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14">
        <v>10500</v>
      </c>
      <c r="E3622" s="14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v>105</v>
      </c>
      <c r="P3622" s="6">
        <v>56.07</v>
      </c>
      <c r="Q3622" t="str">
        <v>theater</v>
      </c>
      <c r="R3622" t="str">
        <v>plays</v>
      </c>
      <c r="S3622" s="10">
        <v>42037.938206018516</v>
      </c>
      <c r="T3622" s="10"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14">
        <v>3000</v>
      </c>
      <c r="E3623" s="14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v>110</v>
      </c>
      <c r="P3623" s="6">
        <v>47.03</v>
      </c>
      <c r="Q3623" t="str">
        <v>theater</v>
      </c>
      <c r="R3623" t="str">
        <v>plays</v>
      </c>
      <c r="S3623" s="10">
        <v>42619.935694444444</v>
      </c>
      <c r="T3623" s="10"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14">
        <v>1000</v>
      </c>
      <c r="E3624" s="1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v>100</v>
      </c>
      <c r="P3624" s="6">
        <v>47.67</v>
      </c>
      <c r="Q3624" t="str">
        <v>theater</v>
      </c>
      <c r="R3624" t="str">
        <v>plays</v>
      </c>
      <c r="S3624" s="10">
        <v>41877.221886574072</v>
      </c>
      <c r="T3624" s="10"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14">
        <v>2500</v>
      </c>
      <c r="E3625" s="14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v>120</v>
      </c>
      <c r="P3625" s="6">
        <v>88.24</v>
      </c>
      <c r="Q3625" t="str">
        <v>theater</v>
      </c>
      <c r="R3625" t="str">
        <v>plays</v>
      </c>
      <c r="S3625" s="10">
        <v>41828.736921296295</v>
      </c>
      <c r="T3625" s="10"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14">
        <v>3000</v>
      </c>
      <c r="E3626" s="14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v>105</v>
      </c>
      <c r="P3626" s="6">
        <v>80.72</v>
      </c>
      <c r="Q3626" t="str">
        <v>theater</v>
      </c>
      <c r="R3626" t="str">
        <v>plays</v>
      </c>
      <c r="S3626" s="10">
        <v>42545.774189814809</v>
      </c>
      <c r="T3626" s="10"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14">
        <v>3000</v>
      </c>
      <c r="E3627" s="14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v>103</v>
      </c>
      <c r="P3627" s="6">
        <v>39.49</v>
      </c>
      <c r="Q3627" t="str">
        <v>theater</v>
      </c>
      <c r="R3627" t="str">
        <v>plays</v>
      </c>
      <c r="S3627" s="10">
        <v>42157.652511574073</v>
      </c>
      <c r="T3627" s="10"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14">
        <v>4000</v>
      </c>
      <c r="E3628" s="14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v>102</v>
      </c>
      <c r="P3628" s="6">
        <v>84.85</v>
      </c>
      <c r="Q3628" t="str">
        <v>theater</v>
      </c>
      <c r="R3628" t="str">
        <v>plays</v>
      </c>
      <c r="S3628" s="10">
        <v>41846.667326388888</v>
      </c>
      <c r="T3628" s="10"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14">
        <v>2000</v>
      </c>
      <c r="E3629" s="14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v>100</v>
      </c>
      <c r="P3629" s="6">
        <v>68.97</v>
      </c>
      <c r="Q3629" t="str">
        <v>theater</v>
      </c>
      <c r="R3629" t="str">
        <v>plays</v>
      </c>
      <c r="S3629" s="10">
        <v>42460.741747685184</v>
      </c>
      <c r="T3629" s="10"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14">
        <v>100000</v>
      </c>
      <c r="E3630" s="14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v>0</v>
      </c>
      <c r="P3630" s="6">
        <v>0</v>
      </c>
      <c r="Q3630" t="str">
        <v>theater</v>
      </c>
      <c r="R3630" t="str">
        <v>musical</v>
      </c>
      <c r="S3630" s="10">
        <v>42291.833287037036</v>
      </c>
      <c r="T3630" s="10"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14">
        <v>1000000</v>
      </c>
      <c r="E3631" s="14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v>0</v>
      </c>
      <c r="P3631" s="6">
        <v>1</v>
      </c>
      <c r="Q3631" t="str">
        <v>theater</v>
      </c>
      <c r="R3631" t="str">
        <v>musical</v>
      </c>
      <c r="S3631" s="10">
        <v>42437.094490740739</v>
      </c>
      <c r="T3631" s="10"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14">
        <v>3000</v>
      </c>
      <c r="E3632" s="14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v>0</v>
      </c>
      <c r="P3632" s="6">
        <v>1</v>
      </c>
      <c r="Q3632" t="str">
        <v>theater</v>
      </c>
      <c r="R3632" t="str">
        <v>musical</v>
      </c>
      <c r="S3632" s="10">
        <v>41942.84710648148</v>
      </c>
      <c r="T3632" s="10"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14">
        <v>17100</v>
      </c>
      <c r="E3633" s="14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v>51</v>
      </c>
      <c r="P3633" s="6">
        <v>147.88</v>
      </c>
      <c r="Q3633" t="str">
        <v>theater</v>
      </c>
      <c r="R3633" t="str">
        <v>musical</v>
      </c>
      <c r="S3633" s="10">
        <v>41880.753437499996</v>
      </c>
      <c r="T3633" s="10"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14">
        <v>500</v>
      </c>
      <c r="E3634" s="1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v>20</v>
      </c>
      <c r="P3634" s="6">
        <v>100</v>
      </c>
      <c r="Q3634" t="str">
        <v>theater</v>
      </c>
      <c r="R3634" t="str">
        <v>musical</v>
      </c>
      <c r="S3634" s="10">
        <v>41946.936909722222</v>
      </c>
      <c r="T3634" s="10"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14">
        <v>5000</v>
      </c>
      <c r="E3635" s="14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v>35</v>
      </c>
      <c r="P3635" s="6">
        <v>56.84</v>
      </c>
      <c r="Q3635" t="str">
        <v>theater</v>
      </c>
      <c r="R3635" t="str">
        <v>musical</v>
      </c>
      <c r="S3635" s="10">
        <v>42649.623460648145</v>
      </c>
      <c r="T3635" s="10"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14">
        <v>75000</v>
      </c>
      <c r="E3636" s="14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v>4</v>
      </c>
      <c r="P3636" s="6">
        <v>176.94</v>
      </c>
      <c r="Q3636" t="str">
        <v>theater</v>
      </c>
      <c r="R3636" t="str">
        <v>musical</v>
      </c>
      <c r="S3636" s="10">
        <v>42701.166365740741</v>
      </c>
      <c r="T3636" s="10"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14">
        <v>3500</v>
      </c>
      <c r="E3637" s="14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v>36</v>
      </c>
      <c r="P3637" s="6">
        <v>127.6</v>
      </c>
      <c r="Q3637" t="str">
        <v>theater</v>
      </c>
      <c r="R3637" t="str">
        <v>musical</v>
      </c>
      <c r="S3637" s="10">
        <v>42450.88282407407</v>
      </c>
      <c r="T3637" s="10"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14">
        <v>150000</v>
      </c>
      <c r="E3638" s="14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v>0</v>
      </c>
      <c r="P3638" s="6">
        <v>0</v>
      </c>
      <c r="Q3638" t="str">
        <v>theater</v>
      </c>
      <c r="R3638" t="str">
        <v>musical</v>
      </c>
      <c r="S3638" s="10">
        <v>42226.694780092599</v>
      </c>
      <c r="T3638" s="10"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14">
        <v>3000</v>
      </c>
      <c r="E3639" s="14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v>31</v>
      </c>
      <c r="P3639" s="6">
        <v>66.14</v>
      </c>
      <c r="Q3639" t="str">
        <v>theater</v>
      </c>
      <c r="R3639" t="str">
        <v>musical</v>
      </c>
      <c r="S3639" s="10">
        <v>41975.700636574074</v>
      </c>
      <c r="T3639" s="10"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14">
        <v>3300</v>
      </c>
      <c r="E3640" s="14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v>7</v>
      </c>
      <c r="P3640" s="6">
        <v>108</v>
      </c>
      <c r="Q3640" t="str">
        <v>theater</v>
      </c>
      <c r="R3640" t="str">
        <v>musical</v>
      </c>
      <c r="S3640" s="10">
        <v>42053.672824074078</v>
      </c>
      <c r="T3640" s="10"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14">
        <v>25000</v>
      </c>
      <c r="E3641" s="14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v>0</v>
      </c>
      <c r="P3641" s="6">
        <v>1</v>
      </c>
      <c r="Q3641" t="str">
        <v>theater</v>
      </c>
      <c r="R3641" t="str">
        <v>musical</v>
      </c>
      <c r="S3641" s="10">
        <v>42590.677152777775</v>
      </c>
      <c r="T3641" s="10"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14">
        <v>1000</v>
      </c>
      <c r="E3642" s="14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v>6</v>
      </c>
      <c r="P3642" s="6">
        <v>18.329999999999998</v>
      </c>
      <c r="Q3642" t="str">
        <v>theater</v>
      </c>
      <c r="R3642" t="str">
        <v>musical</v>
      </c>
      <c r="S3642" s="10">
        <v>42104.781597222223</v>
      </c>
      <c r="T3642" s="10"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14">
        <v>3000</v>
      </c>
      <c r="E3643" s="14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v>0</v>
      </c>
      <c r="P3643" s="6">
        <v>0</v>
      </c>
      <c r="Q3643" t="str">
        <v>theater</v>
      </c>
      <c r="R3643" t="str">
        <v>musical</v>
      </c>
      <c r="S3643" s="10">
        <v>41899.627071759263</v>
      </c>
      <c r="T3643" s="10"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14">
        <v>700</v>
      </c>
      <c r="E3644" s="1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v>2</v>
      </c>
      <c r="P3644" s="6">
        <v>7.5</v>
      </c>
      <c r="Q3644" t="str">
        <v>theater</v>
      </c>
      <c r="R3644" t="str">
        <v>musical</v>
      </c>
      <c r="S3644" s="10">
        <v>42297.816284722227</v>
      </c>
      <c r="T3644" s="10"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14">
        <v>25000</v>
      </c>
      <c r="E3645" s="14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v>0</v>
      </c>
      <c r="P3645" s="6">
        <v>0</v>
      </c>
      <c r="Q3645" t="str">
        <v>theater</v>
      </c>
      <c r="R3645" t="str">
        <v>musical</v>
      </c>
      <c r="S3645" s="10">
        <v>42285.143969907411</v>
      </c>
      <c r="T3645" s="10"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14">
        <v>5000</v>
      </c>
      <c r="E3646" s="14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v>16</v>
      </c>
      <c r="P3646" s="6">
        <v>68.42</v>
      </c>
      <c r="Q3646" t="str">
        <v>theater</v>
      </c>
      <c r="R3646" t="str">
        <v>musical</v>
      </c>
      <c r="S3646" s="10">
        <v>42409.241747685184</v>
      </c>
      <c r="T3646" s="10"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14">
        <v>1000</v>
      </c>
      <c r="E3647" s="14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v>0</v>
      </c>
      <c r="P3647" s="6">
        <v>1</v>
      </c>
      <c r="Q3647" t="str">
        <v>theater</v>
      </c>
      <c r="R3647" t="str">
        <v>musical</v>
      </c>
      <c r="S3647" s="10">
        <v>42665.970347222217</v>
      </c>
      <c r="T3647" s="10"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14">
        <v>10000</v>
      </c>
      <c r="E3648" s="14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v>5</v>
      </c>
      <c r="P3648" s="6">
        <v>60.13</v>
      </c>
      <c r="Q3648" t="str">
        <v>theater</v>
      </c>
      <c r="R3648" t="str">
        <v>musical</v>
      </c>
      <c r="S3648" s="10">
        <v>42140.421319444446</v>
      </c>
      <c r="T3648" s="10"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14">
        <v>500</v>
      </c>
      <c r="E3649" s="14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v>6</v>
      </c>
      <c r="P3649" s="6">
        <v>15</v>
      </c>
      <c r="Q3649" t="str">
        <v>theater</v>
      </c>
      <c r="R3649" t="str">
        <v>musical</v>
      </c>
      <c r="S3649" s="10">
        <v>42598.749155092592</v>
      </c>
      <c r="T3649" s="10"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14">
        <v>40000</v>
      </c>
      <c r="E3650" s="14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v>100</v>
      </c>
      <c r="P3650" s="6">
        <v>550.04</v>
      </c>
      <c r="Q3650" t="str">
        <v>theater</v>
      </c>
      <c r="R3650" t="str">
        <v>plays</v>
      </c>
      <c r="S3650" s="10">
        <v>41887.292187500003</v>
      </c>
      <c r="T3650" s="10"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14">
        <v>750</v>
      </c>
      <c r="E3651" s="14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v>104</v>
      </c>
      <c r="P3651" s="6">
        <v>97.5</v>
      </c>
      <c r="Q3651" t="str">
        <v>theater</v>
      </c>
      <c r="R3651" t="str">
        <v>plays</v>
      </c>
      <c r="S3651" s="10">
        <v>41780.712893518517</v>
      </c>
      <c r="T3651" s="10"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14">
        <v>500</v>
      </c>
      <c r="E3652" s="14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v>100</v>
      </c>
      <c r="P3652" s="6">
        <v>29.41</v>
      </c>
      <c r="Q3652" t="str">
        <v>theater</v>
      </c>
      <c r="R3652" t="str">
        <v>plays</v>
      </c>
      <c r="S3652" s="10">
        <v>42381.478981481487</v>
      </c>
      <c r="T3652" s="10"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14">
        <v>500</v>
      </c>
      <c r="E3653" s="14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v>104</v>
      </c>
      <c r="P3653" s="6">
        <v>57.78</v>
      </c>
      <c r="Q3653" t="str">
        <v>theater</v>
      </c>
      <c r="R3653" t="str">
        <v>plays</v>
      </c>
      <c r="S3653" s="10">
        <v>41828.646319444444</v>
      </c>
      <c r="T3653" s="10"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14">
        <v>300</v>
      </c>
      <c r="E3654" s="1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v>251</v>
      </c>
      <c r="P3654" s="6">
        <v>44.24</v>
      </c>
      <c r="Q3654" t="str">
        <v>theater</v>
      </c>
      <c r="R3654" t="str">
        <v>plays</v>
      </c>
      <c r="S3654" s="10">
        <v>42596.644699074073</v>
      </c>
      <c r="T3654" s="10"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14">
        <v>2000</v>
      </c>
      <c r="E3655" s="14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v>101</v>
      </c>
      <c r="P3655" s="6">
        <v>60.91</v>
      </c>
      <c r="Q3655" t="str">
        <v>theater</v>
      </c>
      <c r="R3655" t="str">
        <v>plays</v>
      </c>
      <c r="S3655" s="10">
        <v>42191.363506944443</v>
      </c>
      <c r="T3655" s="10"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14">
        <v>1500</v>
      </c>
      <c r="E3656" s="14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v>174</v>
      </c>
      <c r="P3656" s="6">
        <v>68.84</v>
      </c>
      <c r="Q3656" t="str">
        <v>theater</v>
      </c>
      <c r="R3656" t="str">
        <v>plays</v>
      </c>
      <c r="S3656" s="10">
        <v>42440.416504629626</v>
      </c>
      <c r="T3656" s="10"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14">
        <v>5000</v>
      </c>
      <c r="E3657" s="14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v>116</v>
      </c>
      <c r="P3657" s="6">
        <v>73.58</v>
      </c>
      <c r="Q3657" t="str">
        <v>theater</v>
      </c>
      <c r="R3657" t="str">
        <v>plays</v>
      </c>
      <c r="S3657" s="10">
        <v>42173.803217592591</v>
      </c>
      <c r="T3657" s="10"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14">
        <v>5000</v>
      </c>
      <c r="E3658" s="14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v>106</v>
      </c>
      <c r="P3658" s="6">
        <v>115.02</v>
      </c>
      <c r="Q3658" t="str">
        <v>theater</v>
      </c>
      <c r="R3658" t="str">
        <v>plays</v>
      </c>
      <c r="S3658" s="10">
        <v>42737.910138888896</v>
      </c>
      <c r="T3658" s="10"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14">
        <v>2000</v>
      </c>
      <c r="E3659" s="14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v>111</v>
      </c>
      <c r="P3659" s="6">
        <v>110.75</v>
      </c>
      <c r="Q3659" t="str">
        <v>theater</v>
      </c>
      <c r="R3659" t="str">
        <v>plays</v>
      </c>
      <c r="S3659" s="10">
        <v>42499.629849537043</v>
      </c>
      <c r="T3659" s="10"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14">
        <v>1500</v>
      </c>
      <c r="E3660" s="14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v>101</v>
      </c>
      <c r="P3660" s="6">
        <v>75.5</v>
      </c>
      <c r="Q3660" t="str">
        <v>theater</v>
      </c>
      <c r="R3660" t="str">
        <v>plays</v>
      </c>
      <c r="S3660" s="10">
        <v>41775.858564814815</v>
      </c>
      <c r="T3660" s="10"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14">
        <v>3000</v>
      </c>
      <c r="E3661" s="14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v>102</v>
      </c>
      <c r="P3661" s="6">
        <v>235.46</v>
      </c>
      <c r="Q3661" t="str">
        <v>theater</v>
      </c>
      <c r="R3661" t="str">
        <v>plays</v>
      </c>
      <c r="S3661" s="10">
        <v>42055.277199074073</v>
      </c>
      <c r="T3661" s="10"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14">
        <v>250</v>
      </c>
      <c r="E3662" s="14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v>100</v>
      </c>
      <c r="P3662" s="6">
        <v>11.36</v>
      </c>
      <c r="Q3662" t="str">
        <v>theater</v>
      </c>
      <c r="R3662" t="str">
        <v>plays</v>
      </c>
      <c r="S3662" s="10">
        <v>41971.881076388891</v>
      </c>
      <c r="T3662" s="10"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14">
        <v>3000</v>
      </c>
      <c r="E3663" s="14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v>111</v>
      </c>
      <c r="P3663" s="6">
        <v>92.5</v>
      </c>
      <c r="Q3663" t="str">
        <v>theater</v>
      </c>
      <c r="R3663" t="str">
        <v>plays</v>
      </c>
      <c r="S3663" s="10">
        <v>42447.896666666667</v>
      </c>
      <c r="T3663" s="10"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14">
        <v>8000</v>
      </c>
      <c r="E3664" s="1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v>101</v>
      </c>
      <c r="P3664" s="6">
        <v>202.85</v>
      </c>
      <c r="Q3664" t="str">
        <v>theater</v>
      </c>
      <c r="R3664" t="str">
        <v>plays</v>
      </c>
      <c r="S3664" s="10">
        <v>42064.220069444447</v>
      </c>
      <c r="T3664" s="10"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14">
        <v>225</v>
      </c>
      <c r="E3665" s="14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v>104</v>
      </c>
      <c r="P3665" s="6">
        <v>26</v>
      </c>
      <c r="Q3665" t="str">
        <v>theater</v>
      </c>
      <c r="R3665" t="str">
        <v>plays</v>
      </c>
      <c r="S3665" s="10">
        <v>42665.451736111107</v>
      </c>
      <c r="T3665" s="10"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14">
        <v>800</v>
      </c>
      <c r="E3666" s="14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v>109</v>
      </c>
      <c r="P3666" s="6">
        <v>46.05</v>
      </c>
      <c r="Q3666" t="str">
        <v>theater</v>
      </c>
      <c r="R3666" t="str">
        <v>plays</v>
      </c>
      <c r="S3666" s="10">
        <v>42523.248715277776</v>
      </c>
      <c r="T3666" s="10"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14">
        <v>620</v>
      </c>
      <c r="E3667" s="14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v>115</v>
      </c>
      <c r="P3667" s="6">
        <v>51</v>
      </c>
      <c r="Q3667" t="str">
        <v>theater</v>
      </c>
      <c r="R3667" t="str">
        <v>plays</v>
      </c>
      <c r="S3667" s="10">
        <v>42294.808124999996</v>
      </c>
      <c r="T3667" s="10"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14">
        <v>1200</v>
      </c>
      <c r="E3668" s="14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v>100</v>
      </c>
      <c r="P3668" s="6">
        <v>31.58</v>
      </c>
      <c r="Q3668" t="str">
        <v>theater</v>
      </c>
      <c r="R3668" t="str">
        <v>plays</v>
      </c>
      <c r="S3668" s="10">
        <v>41822.90488425926</v>
      </c>
      <c r="T3668" s="10"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14">
        <v>3000</v>
      </c>
      <c r="E3669" s="14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v>103</v>
      </c>
      <c r="P3669" s="6">
        <v>53.36</v>
      </c>
      <c r="Q3669" t="str">
        <v>theater</v>
      </c>
      <c r="R3669" t="str">
        <v>plays</v>
      </c>
      <c r="S3669" s="10">
        <v>42173.970127314817</v>
      </c>
      <c r="T3669" s="10"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14">
        <v>1000</v>
      </c>
      <c r="E3670" s="14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v>104</v>
      </c>
      <c r="P3670" s="6">
        <v>36.96</v>
      </c>
      <c r="Q3670" t="str">
        <v>theater</v>
      </c>
      <c r="R3670" t="str">
        <v>plays</v>
      </c>
      <c r="S3670" s="10">
        <v>42185.556157407409</v>
      </c>
      <c r="T3670" s="10"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14">
        <v>1000</v>
      </c>
      <c r="E3671" s="14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v>138</v>
      </c>
      <c r="P3671" s="6">
        <v>81.290000000000006</v>
      </c>
      <c r="Q3671" t="str">
        <v>theater</v>
      </c>
      <c r="R3671" t="str">
        <v>plays</v>
      </c>
      <c r="S3671" s="10">
        <v>42136.675196759257</v>
      </c>
      <c r="T3671" s="10"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14">
        <v>220</v>
      </c>
      <c r="E3672" s="14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v>110</v>
      </c>
      <c r="P3672" s="6">
        <v>20.079999999999998</v>
      </c>
      <c r="Q3672" t="str">
        <v>theater</v>
      </c>
      <c r="R3672" t="str">
        <v>plays</v>
      </c>
      <c r="S3672" s="10">
        <v>42142.514016203699</v>
      </c>
      <c r="T3672" s="10"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14">
        <v>3500</v>
      </c>
      <c r="E3673" s="14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v>101</v>
      </c>
      <c r="P3673" s="6">
        <v>88.25</v>
      </c>
      <c r="Q3673" t="str">
        <v>theater</v>
      </c>
      <c r="R3673" t="str">
        <v>plays</v>
      </c>
      <c r="S3673" s="10">
        <v>41820.62809027778</v>
      </c>
      <c r="T3673" s="10"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14">
        <v>3000</v>
      </c>
      <c r="E3674" s="1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v>102</v>
      </c>
      <c r="P3674" s="6">
        <v>53.44</v>
      </c>
      <c r="Q3674" t="str">
        <v>theater</v>
      </c>
      <c r="R3674" t="str">
        <v>plays</v>
      </c>
      <c r="S3674" s="10">
        <v>41878.946574074071</v>
      </c>
      <c r="T3674" s="10"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14">
        <v>4000</v>
      </c>
      <c r="E3675" s="14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v>114</v>
      </c>
      <c r="P3675" s="6">
        <v>39.869999999999997</v>
      </c>
      <c r="Q3675" t="str">
        <v>theater</v>
      </c>
      <c r="R3675" t="str">
        <v>plays</v>
      </c>
      <c r="S3675" s="10">
        <v>41914.295104166667</v>
      </c>
      <c r="T3675" s="10"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14">
        <v>4500</v>
      </c>
      <c r="E3676" s="14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v>100</v>
      </c>
      <c r="P3676" s="6">
        <v>145.16</v>
      </c>
      <c r="Q3676" t="str">
        <v>theater</v>
      </c>
      <c r="R3676" t="str">
        <v>plays</v>
      </c>
      <c r="S3676" s="10">
        <v>42556.873020833329</v>
      </c>
      <c r="T3676" s="10"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14">
        <v>50</v>
      </c>
      <c r="E3677" s="14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v>140</v>
      </c>
      <c r="P3677" s="6">
        <v>23.33</v>
      </c>
      <c r="Q3677" t="str">
        <v>theater</v>
      </c>
      <c r="R3677" t="str">
        <v>plays</v>
      </c>
      <c r="S3677" s="10">
        <v>42493.597013888888</v>
      </c>
      <c r="T3677" s="10"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14">
        <v>800</v>
      </c>
      <c r="E3678" s="14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v>129</v>
      </c>
      <c r="P3678" s="6">
        <v>64.38</v>
      </c>
      <c r="Q3678" t="str">
        <v>theater</v>
      </c>
      <c r="R3678" t="str">
        <v>plays</v>
      </c>
      <c r="S3678" s="10">
        <v>41876.815787037034</v>
      </c>
      <c r="T3678" s="10"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14">
        <v>12000</v>
      </c>
      <c r="E3679" s="14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v>103</v>
      </c>
      <c r="P3679" s="6">
        <v>62.05</v>
      </c>
      <c r="Q3679" t="str">
        <v>theater</v>
      </c>
      <c r="R3679" t="str">
        <v>plays</v>
      </c>
      <c r="S3679" s="10">
        <v>41802.574282407404</v>
      </c>
      <c r="T3679" s="10"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14">
        <v>2000</v>
      </c>
      <c r="E3680" s="14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v>103</v>
      </c>
      <c r="P3680" s="6">
        <v>66.13</v>
      </c>
      <c r="Q3680" t="str">
        <v>theater</v>
      </c>
      <c r="R3680" t="str">
        <v>plays</v>
      </c>
      <c r="S3680" s="10">
        <v>42120.531226851846</v>
      </c>
      <c r="T3680" s="10"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14">
        <v>2000</v>
      </c>
      <c r="E3681" s="14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v>110</v>
      </c>
      <c r="P3681" s="6">
        <v>73.400000000000006</v>
      </c>
      <c r="Q3681" t="str">
        <v>theater</v>
      </c>
      <c r="R3681" t="str">
        <v>plays</v>
      </c>
      <c r="S3681" s="10">
        <v>41786.761354166665</v>
      </c>
      <c r="T3681" s="10"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14">
        <v>3000</v>
      </c>
      <c r="E3682" s="14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v>113</v>
      </c>
      <c r="P3682" s="6">
        <v>99.5</v>
      </c>
      <c r="Q3682" t="str">
        <v>theater</v>
      </c>
      <c r="R3682" t="str">
        <v>plays</v>
      </c>
      <c r="S3682" s="10">
        <v>42627.454097222217</v>
      </c>
      <c r="T3682" s="10"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14">
        <v>1000</v>
      </c>
      <c r="E3683" s="14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v>112</v>
      </c>
      <c r="P3683" s="6">
        <v>62.17</v>
      </c>
      <c r="Q3683" t="str">
        <v>theater</v>
      </c>
      <c r="R3683" t="str">
        <v>plays</v>
      </c>
      <c r="S3683" s="10">
        <v>42374.651504629626</v>
      </c>
      <c r="T3683" s="10"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14">
        <v>3000</v>
      </c>
      <c r="E3684" s="1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v>139</v>
      </c>
      <c r="P3684" s="6">
        <v>62.33</v>
      </c>
      <c r="Q3684" t="str">
        <v>theater</v>
      </c>
      <c r="R3684" t="str">
        <v>plays</v>
      </c>
      <c r="S3684" s="10">
        <v>41772.685393518521</v>
      </c>
      <c r="T3684" s="10"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14">
        <v>3500</v>
      </c>
      <c r="E3685" s="14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v>111</v>
      </c>
      <c r="P3685" s="6">
        <v>58.79</v>
      </c>
      <c r="Q3685" t="str">
        <v>theater</v>
      </c>
      <c r="R3685" t="str">
        <v>plays</v>
      </c>
      <c r="S3685" s="10">
        <v>42633.116851851853</v>
      </c>
      <c r="T3685" s="10"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14">
        <v>750</v>
      </c>
      <c r="E3686" s="14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v>139</v>
      </c>
      <c r="P3686" s="6">
        <v>45.35</v>
      </c>
      <c r="Q3686" t="str">
        <v>theater</v>
      </c>
      <c r="R3686" t="str">
        <v>plays</v>
      </c>
      <c r="S3686" s="10">
        <v>42219.180393518516</v>
      </c>
      <c r="T3686" s="10"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14">
        <v>5000</v>
      </c>
      <c r="E3687" s="14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v>106</v>
      </c>
      <c r="P3687" s="6">
        <v>41.94</v>
      </c>
      <c r="Q3687" t="str">
        <v>theater</v>
      </c>
      <c r="R3687" t="str">
        <v>plays</v>
      </c>
      <c r="S3687" s="10">
        <v>41753.593275462961</v>
      </c>
      <c r="T3687" s="10"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14">
        <v>350</v>
      </c>
      <c r="E3688" s="14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v>101</v>
      </c>
      <c r="P3688" s="6">
        <v>59.17</v>
      </c>
      <c r="Q3688" t="str">
        <v>theater</v>
      </c>
      <c r="R3688" t="str">
        <v>plays</v>
      </c>
      <c r="S3688" s="10">
        <v>42230.662731481483</v>
      </c>
      <c r="T3688" s="10"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14">
        <v>5000</v>
      </c>
      <c r="E3689" s="14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v>100</v>
      </c>
      <c r="P3689" s="6">
        <v>200.49</v>
      </c>
      <c r="Q3689" t="str">
        <v>theater</v>
      </c>
      <c r="R3689" t="str">
        <v>plays</v>
      </c>
      <c r="S3689" s="10">
        <v>41787.218229166669</v>
      </c>
      <c r="T3689" s="10"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14">
        <v>3000</v>
      </c>
      <c r="E3690" s="14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v>109</v>
      </c>
      <c r="P3690" s="6">
        <v>83.97</v>
      </c>
      <c r="Q3690" t="str">
        <v>theater</v>
      </c>
      <c r="R3690" t="str">
        <v>plays</v>
      </c>
      <c r="S3690" s="10">
        <v>41829.787083333329</v>
      </c>
      <c r="T3690" s="10"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14">
        <v>3000</v>
      </c>
      <c r="E3691" s="14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v>118</v>
      </c>
      <c r="P3691" s="6">
        <v>57.26</v>
      </c>
      <c r="Q3691" t="str">
        <v>theater</v>
      </c>
      <c r="R3691" t="str">
        <v>plays</v>
      </c>
      <c r="S3691" s="10">
        <v>42147.826840277776</v>
      </c>
      <c r="T3691" s="10"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14">
        <v>1500</v>
      </c>
      <c r="E3692" s="14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v>120</v>
      </c>
      <c r="P3692" s="6">
        <v>58.06</v>
      </c>
      <c r="Q3692" t="str">
        <v>theater</v>
      </c>
      <c r="R3692" t="str">
        <v>plays</v>
      </c>
      <c r="S3692" s="10">
        <v>41940.598182870373</v>
      </c>
      <c r="T3692" s="10"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14">
        <v>40000</v>
      </c>
      <c r="E3693" s="14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v>128</v>
      </c>
      <c r="P3693" s="6">
        <v>186.8</v>
      </c>
      <c r="Q3693" t="str">
        <v>theater</v>
      </c>
      <c r="R3693" t="str">
        <v>plays</v>
      </c>
      <c r="S3693" s="10">
        <v>42020.700567129628</v>
      </c>
      <c r="T3693" s="10"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14">
        <v>1000</v>
      </c>
      <c r="E3694" s="1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v>126</v>
      </c>
      <c r="P3694" s="6">
        <v>74.12</v>
      </c>
      <c r="Q3694" t="str">
        <v>theater</v>
      </c>
      <c r="R3694" t="str">
        <v>plays</v>
      </c>
      <c r="S3694" s="10">
        <v>41891.96503472222</v>
      </c>
      <c r="T3694" s="10"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14">
        <v>333</v>
      </c>
      <c r="E3695" s="14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v>129</v>
      </c>
      <c r="P3695" s="6">
        <v>30.71</v>
      </c>
      <c r="Q3695" t="str">
        <v>theater</v>
      </c>
      <c r="R3695" t="str">
        <v>plays</v>
      </c>
      <c r="S3695" s="10">
        <v>42309.191307870366</v>
      </c>
      <c r="T3695" s="10"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14">
        <v>3500</v>
      </c>
      <c r="E3696" s="14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v>107</v>
      </c>
      <c r="P3696" s="6">
        <v>62.67</v>
      </c>
      <c r="Q3696" t="str">
        <v>theater</v>
      </c>
      <c r="R3696" t="str">
        <v>plays</v>
      </c>
      <c r="S3696" s="10">
        <v>42490.133877314816</v>
      </c>
      <c r="T3696" s="10"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14">
        <v>4000</v>
      </c>
      <c r="E3697" s="14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v>100</v>
      </c>
      <c r="P3697" s="6">
        <v>121.36</v>
      </c>
      <c r="Q3697" t="str">
        <v>theater</v>
      </c>
      <c r="R3697" t="str">
        <v>plays</v>
      </c>
      <c r="S3697" s="10">
        <v>41995.870486111111</v>
      </c>
      <c r="T3697" s="10"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14">
        <v>2000</v>
      </c>
      <c r="E3698" s="14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v>155</v>
      </c>
      <c r="P3698" s="6">
        <v>39.74</v>
      </c>
      <c r="Q3698" t="str">
        <v>theater</v>
      </c>
      <c r="R3698" t="str">
        <v>plays</v>
      </c>
      <c r="S3698" s="10">
        <v>41988.617083333331</v>
      </c>
      <c r="T3698" s="10"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14">
        <v>2000</v>
      </c>
      <c r="E3699" s="14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v>108</v>
      </c>
      <c r="P3699" s="6">
        <v>72</v>
      </c>
      <c r="Q3699" t="str">
        <v>theater</v>
      </c>
      <c r="R3699" t="str">
        <v>plays</v>
      </c>
      <c r="S3699" s="10">
        <v>42479.465833333335</v>
      </c>
      <c r="T3699" s="10"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14">
        <v>5000</v>
      </c>
      <c r="E3700" s="14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v>111</v>
      </c>
      <c r="P3700" s="6">
        <v>40.630000000000003</v>
      </c>
      <c r="Q3700" t="str">
        <v>theater</v>
      </c>
      <c r="R3700" t="str">
        <v>plays</v>
      </c>
      <c r="S3700" s="10">
        <v>42401.806562500002</v>
      </c>
      <c r="T3700" s="10"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14">
        <v>2500</v>
      </c>
      <c r="E3701" s="14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v>101</v>
      </c>
      <c r="P3701" s="6">
        <v>63</v>
      </c>
      <c r="Q3701" t="str">
        <v>theater</v>
      </c>
      <c r="R3701" t="str">
        <v>plays</v>
      </c>
      <c r="S3701" s="10">
        <v>41897.602037037039</v>
      </c>
      <c r="T3701" s="10"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14">
        <v>500</v>
      </c>
      <c r="E3702" s="14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v>121</v>
      </c>
      <c r="P3702" s="6">
        <v>33.67</v>
      </c>
      <c r="Q3702" t="str">
        <v>theater</v>
      </c>
      <c r="R3702" t="str">
        <v>plays</v>
      </c>
      <c r="S3702" s="10">
        <v>41882.585648148146</v>
      </c>
      <c r="T3702" s="10"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14">
        <v>1500</v>
      </c>
      <c r="E3703" s="14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v>100</v>
      </c>
      <c r="P3703" s="6">
        <v>38.590000000000003</v>
      </c>
      <c r="Q3703" t="str">
        <v>theater</v>
      </c>
      <c r="R3703" t="str">
        <v>plays</v>
      </c>
      <c r="S3703" s="10">
        <v>42129.541585648149</v>
      </c>
      <c r="T3703" s="10"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14">
        <v>3000</v>
      </c>
      <c r="E3704" s="1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v>109</v>
      </c>
      <c r="P3704" s="6">
        <v>155.94999999999999</v>
      </c>
      <c r="Q3704" t="str">
        <v>theater</v>
      </c>
      <c r="R3704" t="str">
        <v>plays</v>
      </c>
      <c r="S3704" s="10">
        <v>42524.53800925926</v>
      </c>
      <c r="T3704" s="10"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14">
        <v>1050</v>
      </c>
      <c r="E3705" s="14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v>123</v>
      </c>
      <c r="P3705" s="6">
        <v>43.2</v>
      </c>
      <c r="Q3705" t="str">
        <v>theater</v>
      </c>
      <c r="R3705" t="str">
        <v>plays</v>
      </c>
      <c r="S3705" s="10">
        <v>42556.504490740743</v>
      </c>
      <c r="T3705" s="10"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14">
        <v>300</v>
      </c>
      <c r="E3706" s="14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v>136</v>
      </c>
      <c r="P3706" s="6">
        <v>15.15</v>
      </c>
      <c r="Q3706" t="str">
        <v>theater</v>
      </c>
      <c r="R3706" t="str">
        <v>plays</v>
      </c>
      <c r="S3706" s="10">
        <v>42461.689745370371</v>
      </c>
      <c r="T3706" s="10"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14">
        <v>2827</v>
      </c>
      <c r="E3707" s="14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v>103</v>
      </c>
      <c r="P3707" s="6">
        <v>83.57</v>
      </c>
      <c r="Q3707" t="str">
        <v>theater</v>
      </c>
      <c r="R3707" t="str">
        <v>plays</v>
      </c>
      <c r="S3707" s="10">
        <v>41792.542986111112</v>
      </c>
      <c r="T3707" s="10"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14">
        <v>1500</v>
      </c>
      <c r="E3708" s="14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v>121</v>
      </c>
      <c r="P3708" s="6">
        <v>140</v>
      </c>
      <c r="Q3708" t="str">
        <v>theater</v>
      </c>
      <c r="R3708" t="str">
        <v>plays</v>
      </c>
      <c r="S3708" s="10">
        <v>41879.913761574076</v>
      </c>
      <c r="T3708" s="10"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14">
        <v>1000</v>
      </c>
      <c r="E3709" s="14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v>186</v>
      </c>
      <c r="P3709" s="6">
        <v>80.87</v>
      </c>
      <c r="Q3709" t="str">
        <v>theater</v>
      </c>
      <c r="R3709" t="str">
        <v>plays</v>
      </c>
      <c r="S3709" s="10">
        <v>42552.048356481479</v>
      </c>
      <c r="T3709" s="10"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14">
        <v>700</v>
      </c>
      <c r="E3710" s="14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v>300</v>
      </c>
      <c r="P3710" s="6">
        <v>53.85</v>
      </c>
      <c r="Q3710" t="str">
        <v>theater</v>
      </c>
      <c r="R3710" t="str">
        <v>plays</v>
      </c>
      <c r="S3710" s="10">
        <v>41810.142199074071</v>
      </c>
      <c r="T3710" s="10"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14">
        <v>1000</v>
      </c>
      <c r="E3711" s="14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v>108</v>
      </c>
      <c r="P3711" s="6">
        <v>30.93</v>
      </c>
      <c r="Q3711" t="str">
        <v>theater</v>
      </c>
      <c r="R3711" t="str">
        <v>plays</v>
      </c>
      <c r="S3711" s="10">
        <v>41785.707708333335</v>
      </c>
      <c r="T3711" s="10"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14">
        <v>1300</v>
      </c>
      <c r="E3712" s="14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v>141</v>
      </c>
      <c r="P3712" s="6">
        <v>67.959999999999994</v>
      </c>
      <c r="Q3712" t="str">
        <v>theater</v>
      </c>
      <c r="R3712" t="str">
        <v>plays</v>
      </c>
      <c r="S3712" s="10">
        <v>42072.576249999998</v>
      </c>
      <c r="T3712" s="10"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14">
        <v>500</v>
      </c>
      <c r="E3713" s="14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v>114</v>
      </c>
      <c r="P3713" s="6">
        <v>27.14</v>
      </c>
      <c r="Q3713" t="str">
        <v>theater</v>
      </c>
      <c r="R3713" t="str">
        <v>plays</v>
      </c>
      <c r="S3713" s="10">
        <v>41779.724224537036</v>
      </c>
      <c r="T3713" s="10"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14">
        <v>7500</v>
      </c>
      <c r="E3714" s="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v>154</v>
      </c>
      <c r="P3714" s="6">
        <v>110.87</v>
      </c>
      <c r="Q3714" t="str">
        <v>theater</v>
      </c>
      <c r="R3714" t="str">
        <v>plays</v>
      </c>
      <c r="S3714" s="10">
        <v>42134.172071759262</v>
      </c>
      <c r="T3714" s="10"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14">
        <v>2000</v>
      </c>
      <c r="E3715" s="14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v>102</v>
      </c>
      <c r="P3715" s="6">
        <v>106.84</v>
      </c>
      <c r="Q3715" t="str">
        <v>theater</v>
      </c>
      <c r="R3715" t="str">
        <v>plays</v>
      </c>
      <c r="S3715" s="10">
        <v>42505.738032407404</v>
      </c>
      <c r="T3715" s="10"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14">
        <v>10000</v>
      </c>
      <c r="E3716" s="14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v>102</v>
      </c>
      <c r="P3716" s="6">
        <v>105.52</v>
      </c>
      <c r="Q3716" t="str">
        <v>theater</v>
      </c>
      <c r="R3716" t="str">
        <v>plays</v>
      </c>
      <c r="S3716" s="10">
        <v>42118.556331018524</v>
      </c>
      <c r="T3716" s="10"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14">
        <v>3500</v>
      </c>
      <c r="E3717" s="14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v>103</v>
      </c>
      <c r="P3717" s="6">
        <v>132.96</v>
      </c>
      <c r="Q3717" t="str">
        <v>theater</v>
      </c>
      <c r="R3717" t="str">
        <v>plays</v>
      </c>
      <c r="S3717" s="10">
        <v>42036.995590277773</v>
      </c>
      <c r="T3717" s="10"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14">
        <v>800</v>
      </c>
      <c r="E3718" s="14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v>156</v>
      </c>
      <c r="P3718" s="6">
        <v>51.92</v>
      </c>
      <c r="Q3718" t="str">
        <v>theater</v>
      </c>
      <c r="R3718" t="str">
        <v>plays</v>
      </c>
      <c r="S3718" s="10">
        <v>42360.887835648144</v>
      </c>
      <c r="T3718" s="10"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14">
        <v>4000</v>
      </c>
      <c r="E3719" s="14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v>101</v>
      </c>
      <c r="P3719" s="6">
        <v>310</v>
      </c>
      <c r="Q3719" t="str">
        <v>theater</v>
      </c>
      <c r="R3719" t="str">
        <v>plays</v>
      </c>
      <c r="S3719" s="10">
        <v>42102.866307870368</v>
      </c>
      <c r="T3719" s="10"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14">
        <v>500</v>
      </c>
      <c r="E3720" s="14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v>239</v>
      </c>
      <c r="P3720" s="6">
        <v>26.02</v>
      </c>
      <c r="Q3720" t="str">
        <v>theater</v>
      </c>
      <c r="R3720" t="str">
        <v>plays</v>
      </c>
      <c r="S3720" s="10">
        <v>42032.716145833328</v>
      </c>
      <c r="T3720" s="10"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14">
        <v>200</v>
      </c>
      <c r="E3721" s="14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v>210</v>
      </c>
      <c r="P3721" s="6">
        <v>105</v>
      </c>
      <c r="Q3721" t="str">
        <v>theater</v>
      </c>
      <c r="R3721" t="str">
        <v>plays</v>
      </c>
      <c r="S3721" s="10">
        <v>42147.729930555557</v>
      </c>
      <c r="T3721" s="10"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14">
        <v>3300</v>
      </c>
      <c r="E3722" s="14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v>105</v>
      </c>
      <c r="P3722" s="6">
        <v>86.23</v>
      </c>
      <c r="Q3722" t="str">
        <v>theater</v>
      </c>
      <c r="R3722" t="str">
        <v>plays</v>
      </c>
      <c r="S3722" s="10">
        <v>42165.993125000001</v>
      </c>
      <c r="T3722" s="10"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14">
        <v>5000</v>
      </c>
      <c r="E3723" s="14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v>101</v>
      </c>
      <c r="P3723" s="6">
        <v>114.55</v>
      </c>
      <c r="Q3723" t="str">
        <v>theater</v>
      </c>
      <c r="R3723" t="str">
        <v>plays</v>
      </c>
      <c r="S3723" s="10">
        <v>41927.936157407406</v>
      </c>
      <c r="T3723" s="10"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14">
        <v>1500</v>
      </c>
      <c r="E3724" s="1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v>111</v>
      </c>
      <c r="P3724" s="6">
        <v>47.66</v>
      </c>
      <c r="Q3724" t="str">
        <v>theater</v>
      </c>
      <c r="R3724" t="str">
        <v>plays</v>
      </c>
      <c r="S3724" s="10">
        <v>42381.671840277777</v>
      </c>
      <c r="T3724" s="10"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14">
        <v>4500</v>
      </c>
      <c r="E3725" s="14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v>102</v>
      </c>
      <c r="P3725" s="6">
        <v>72.89</v>
      </c>
      <c r="Q3725" t="str">
        <v>theater</v>
      </c>
      <c r="R3725" t="str">
        <v>plays</v>
      </c>
      <c r="S3725" s="10">
        <v>41943.753032407411</v>
      </c>
      <c r="T3725" s="10"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14">
        <v>4300</v>
      </c>
      <c r="E3726" s="14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v>103</v>
      </c>
      <c r="P3726" s="6">
        <v>49.55</v>
      </c>
      <c r="Q3726" t="str">
        <v>theater</v>
      </c>
      <c r="R3726" t="str">
        <v>plays</v>
      </c>
      <c r="S3726" s="10">
        <v>42465.491435185191</v>
      </c>
      <c r="T3726" s="10"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14">
        <v>300</v>
      </c>
      <c r="E3727" s="14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v>127</v>
      </c>
      <c r="P3727" s="6">
        <v>25.4</v>
      </c>
      <c r="Q3727" t="str">
        <v>theater</v>
      </c>
      <c r="R3727" t="str">
        <v>plays</v>
      </c>
      <c r="S3727" s="10">
        <v>42401.945219907408</v>
      </c>
      <c r="T3727" s="10"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14">
        <v>850</v>
      </c>
      <c r="E3728" s="14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v>339</v>
      </c>
      <c r="P3728" s="6">
        <v>62.59</v>
      </c>
      <c r="Q3728" t="str">
        <v>theater</v>
      </c>
      <c r="R3728" t="str">
        <v>plays</v>
      </c>
      <c r="S3728" s="10">
        <v>42462.140868055561</v>
      </c>
      <c r="T3728" s="10"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14">
        <v>2000</v>
      </c>
      <c r="E3729" s="14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v>101</v>
      </c>
      <c r="P3729" s="6">
        <v>61.06</v>
      </c>
      <c r="Q3729" t="str">
        <v>theater</v>
      </c>
      <c r="R3729" t="str">
        <v>plays</v>
      </c>
      <c r="S3729" s="10">
        <v>42632.348310185189</v>
      </c>
      <c r="T3729" s="10"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14">
        <v>20000</v>
      </c>
      <c r="E3730" s="14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v>9</v>
      </c>
      <c r="P3730" s="6">
        <v>60.06</v>
      </c>
      <c r="Q3730" t="str">
        <v>theater</v>
      </c>
      <c r="R3730" t="str">
        <v>plays</v>
      </c>
      <c r="S3730" s="10">
        <v>42205.171018518522</v>
      </c>
      <c r="T3730" s="10"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14">
        <v>5000</v>
      </c>
      <c r="E3731" s="14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v>7</v>
      </c>
      <c r="P3731" s="6">
        <v>72.400000000000006</v>
      </c>
      <c r="Q3731" t="str">
        <v>theater</v>
      </c>
      <c r="R3731" t="str">
        <v>plays</v>
      </c>
      <c r="S3731" s="10">
        <v>42041.205000000002</v>
      </c>
      <c r="T3731" s="10"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14">
        <v>1000</v>
      </c>
      <c r="E3732" s="14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v>10</v>
      </c>
      <c r="P3732" s="6">
        <v>100</v>
      </c>
      <c r="Q3732" t="str">
        <v>theater</v>
      </c>
      <c r="R3732" t="str">
        <v>plays</v>
      </c>
      <c r="S3732" s="10">
        <v>42203.677766203706</v>
      </c>
      <c r="T3732" s="10"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14">
        <v>5500</v>
      </c>
      <c r="E3733" s="14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v>11</v>
      </c>
      <c r="P3733" s="6">
        <v>51.67</v>
      </c>
      <c r="Q3733" t="str">
        <v>theater</v>
      </c>
      <c r="R3733" t="str">
        <v>plays</v>
      </c>
      <c r="S3733" s="10">
        <v>41983.752847222218</v>
      </c>
      <c r="T3733" s="10"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14">
        <v>850</v>
      </c>
      <c r="E3734" s="1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v>15</v>
      </c>
      <c r="P3734" s="6">
        <v>32.75</v>
      </c>
      <c r="Q3734" t="str">
        <v>theater</v>
      </c>
      <c r="R3734" t="str">
        <v>plays</v>
      </c>
      <c r="S3734" s="10">
        <v>41968.677465277782</v>
      </c>
      <c r="T3734" s="10"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14">
        <v>1500</v>
      </c>
      <c r="E3735" s="14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v>0</v>
      </c>
      <c r="P3735" s="6">
        <v>0</v>
      </c>
      <c r="Q3735" t="str">
        <v>theater</v>
      </c>
      <c r="R3735" t="str">
        <v>plays</v>
      </c>
      <c r="S3735" s="10">
        <v>42103.024398148147</v>
      </c>
      <c r="T3735" s="10"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14">
        <v>1500</v>
      </c>
      <c r="E3736" s="14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v>28</v>
      </c>
      <c r="P3736" s="6">
        <v>61</v>
      </c>
      <c r="Q3736" t="str">
        <v>theater</v>
      </c>
      <c r="R3736" t="str">
        <v>plays</v>
      </c>
      <c r="S3736" s="10">
        <v>42089.901574074072</v>
      </c>
      <c r="T3736" s="10"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14">
        <v>150</v>
      </c>
      <c r="E3737" s="14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v>13</v>
      </c>
      <c r="P3737" s="6">
        <v>10</v>
      </c>
      <c r="Q3737" t="str">
        <v>theater</v>
      </c>
      <c r="R3737" t="str">
        <v>plays</v>
      </c>
      <c r="S3737" s="10">
        <v>42122.693159722221</v>
      </c>
      <c r="T3737" s="10"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14">
        <v>1500</v>
      </c>
      <c r="E3738" s="14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v>1</v>
      </c>
      <c r="P3738" s="6">
        <v>10</v>
      </c>
      <c r="Q3738" t="str">
        <v>theater</v>
      </c>
      <c r="R3738" t="str">
        <v>plays</v>
      </c>
      <c r="S3738" s="10">
        <v>42048.711724537032</v>
      </c>
      <c r="T3738" s="10"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14">
        <v>700</v>
      </c>
      <c r="E3739" s="14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v>21</v>
      </c>
      <c r="P3739" s="6">
        <v>37.5</v>
      </c>
      <c r="Q3739" t="str">
        <v>theater</v>
      </c>
      <c r="R3739" t="str">
        <v>plays</v>
      </c>
      <c r="S3739" s="10">
        <v>42297.691006944442</v>
      </c>
      <c r="T3739" s="10"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14">
        <v>1500</v>
      </c>
      <c r="E3740" s="14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v>18</v>
      </c>
      <c r="P3740" s="6">
        <v>45</v>
      </c>
      <c r="Q3740" t="str">
        <v>theater</v>
      </c>
      <c r="R3740" t="str">
        <v>plays</v>
      </c>
      <c r="S3740" s="10">
        <v>41813.938715277778</v>
      </c>
      <c r="T3740" s="10"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14">
        <v>4000</v>
      </c>
      <c r="E3741" s="14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v>20</v>
      </c>
      <c r="P3741" s="6">
        <v>100.63</v>
      </c>
      <c r="Q3741" t="str">
        <v>theater</v>
      </c>
      <c r="R3741" t="str">
        <v>plays</v>
      </c>
      <c r="S3741" s="10">
        <v>42548.449861111112</v>
      </c>
      <c r="T3741" s="10"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14">
        <v>2000</v>
      </c>
      <c r="E3742" s="14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v>18</v>
      </c>
      <c r="P3742" s="6">
        <v>25.57</v>
      </c>
      <c r="Q3742" t="str">
        <v>theater</v>
      </c>
      <c r="R3742" t="str">
        <v>plays</v>
      </c>
      <c r="S3742" s="10">
        <v>41833.089756944442</v>
      </c>
      <c r="T3742" s="10"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14">
        <v>20000</v>
      </c>
      <c r="E3743" s="14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v>0</v>
      </c>
      <c r="P3743" s="6">
        <v>0</v>
      </c>
      <c r="Q3743" t="str">
        <v>theater</v>
      </c>
      <c r="R3743" t="str">
        <v>plays</v>
      </c>
      <c r="S3743" s="10">
        <v>42325.920717592591</v>
      </c>
      <c r="T3743" s="10"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14">
        <v>5000</v>
      </c>
      <c r="E3744" s="1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v>2</v>
      </c>
      <c r="P3744" s="6">
        <v>25</v>
      </c>
      <c r="Q3744" t="str">
        <v>theater</v>
      </c>
      <c r="R3744" t="str">
        <v>plays</v>
      </c>
      <c r="S3744" s="10">
        <v>41858.214629629627</v>
      </c>
      <c r="T3744" s="10"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14">
        <v>2200</v>
      </c>
      <c r="E3745" s="14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v>0</v>
      </c>
      <c r="P3745" s="6">
        <v>0</v>
      </c>
      <c r="Q3745" t="str">
        <v>theater</v>
      </c>
      <c r="R3745" t="str">
        <v>plays</v>
      </c>
      <c r="S3745" s="10">
        <v>41793.710231481484</v>
      </c>
      <c r="T3745" s="10"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14">
        <v>1200</v>
      </c>
      <c r="E3746" s="14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v>0</v>
      </c>
      <c r="P3746" s="6">
        <v>0</v>
      </c>
      <c r="Q3746" t="str">
        <v>theater</v>
      </c>
      <c r="R3746" t="str">
        <v>plays</v>
      </c>
      <c r="S3746" s="10">
        <v>41793.814259259263</v>
      </c>
      <c r="T3746" s="10"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14">
        <v>100</v>
      </c>
      <c r="E3747" s="14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v>10</v>
      </c>
      <c r="P3747" s="6">
        <v>10</v>
      </c>
      <c r="Q3747" t="str">
        <v>theater</v>
      </c>
      <c r="R3747" t="str">
        <v>plays</v>
      </c>
      <c r="S3747" s="10">
        <v>41831.697939814818</v>
      </c>
      <c r="T3747" s="10"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14">
        <v>8500</v>
      </c>
      <c r="E3748" s="14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v>2</v>
      </c>
      <c r="P3748" s="6">
        <v>202</v>
      </c>
      <c r="Q3748" t="str">
        <v>theater</v>
      </c>
      <c r="R3748" t="str">
        <v>plays</v>
      </c>
      <c r="S3748" s="10">
        <v>42621.389340277776</v>
      </c>
      <c r="T3748" s="10"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14">
        <v>2500</v>
      </c>
      <c r="E3749" s="14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v>1</v>
      </c>
      <c r="P3749" s="6">
        <v>25</v>
      </c>
      <c r="Q3749" t="str">
        <v>theater</v>
      </c>
      <c r="R3749" t="str">
        <v>plays</v>
      </c>
      <c r="S3749" s="10">
        <v>42164.299722222218</v>
      </c>
      <c r="T3749" s="10"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14">
        <v>5000</v>
      </c>
      <c r="E3750" s="14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v>104</v>
      </c>
      <c r="P3750" s="6">
        <v>99.54</v>
      </c>
      <c r="Q3750" t="str">
        <v>theater</v>
      </c>
      <c r="R3750" t="str">
        <v>musical</v>
      </c>
      <c r="S3750" s="10">
        <v>42395.706435185188</v>
      </c>
      <c r="T3750" s="10"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14">
        <v>500</v>
      </c>
      <c r="E3751" s="14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v>105</v>
      </c>
      <c r="P3751" s="6">
        <v>75</v>
      </c>
      <c r="Q3751" t="str">
        <v>theater</v>
      </c>
      <c r="R3751" t="str">
        <v>musical</v>
      </c>
      <c r="S3751" s="10">
        <v>42458.127175925925</v>
      </c>
      <c r="T3751" s="10"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14">
        <v>6000</v>
      </c>
      <c r="E3752" s="14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v>100</v>
      </c>
      <c r="P3752" s="6">
        <v>215.25</v>
      </c>
      <c r="Q3752" t="str">
        <v>theater</v>
      </c>
      <c r="R3752" t="str">
        <v>musical</v>
      </c>
      <c r="S3752" s="10">
        <v>42016.981574074074</v>
      </c>
      <c r="T3752" s="10"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14">
        <v>1000</v>
      </c>
      <c r="E3753" s="14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v>133</v>
      </c>
      <c r="P3753" s="6">
        <v>120.55</v>
      </c>
      <c r="Q3753" t="str">
        <v>theater</v>
      </c>
      <c r="R3753" t="str">
        <v>musical</v>
      </c>
      <c r="S3753" s="10">
        <v>42403.035567129627</v>
      </c>
      <c r="T3753" s="10"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14">
        <v>500</v>
      </c>
      <c r="E3754" s="1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v>113</v>
      </c>
      <c r="P3754" s="6">
        <v>37.67</v>
      </c>
      <c r="Q3754" t="str">
        <v>theater</v>
      </c>
      <c r="R3754" t="str">
        <v>musical</v>
      </c>
      <c r="S3754" s="10">
        <v>42619.802488425921</v>
      </c>
      <c r="T3754" s="10"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14">
        <v>5000</v>
      </c>
      <c r="E3755" s="14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v>103</v>
      </c>
      <c r="P3755" s="6">
        <v>172.23</v>
      </c>
      <c r="Q3755" t="str">
        <v>theater</v>
      </c>
      <c r="R3755" t="str">
        <v>musical</v>
      </c>
      <c r="S3755" s="10">
        <v>42128.824074074073</v>
      </c>
      <c r="T3755" s="10"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14">
        <v>2500</v>
      </c>
      <c r="E3756" s="14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v>120</v>
      </c>
      <c r="P3756" s="6">
        <v>111.11</v>
      </c>
      <c r="Q3756" t="str">
        <v>theater</v>
      </c>
      <c r="R3756" t="str">
        <v>musical</v>
      </c>
      <c r="S3756" s="10">
        <v>41808.881215277775</v>
      </c>
      <c r="T3756" s="10"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14">
        <v>550</v>
      </c>
      <c r="E3757" s="14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v>130</v>
      </c>
      <c r="P3757" s="6">
        <v>25.46</v>
      </c>
      <c r="Q3757" t="str">
        <v>theater</v>
      </c>
      <c r="R3757" t="str">
        <v>musical</v>
      </c>
      <c r="S3757" s="10">
        <v>42445.866979166662</v>
      </c>
      <c r="T3757" s="10"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14">
        <v>4500</v>
      </c>
      <c r="E3758" s="14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v>101</v>
      </c>
      <c r="P3758" s="6">
        <v>267.64999999999998</v>
      </c>
      <c r="Q3758" t="str">
        <v>theater</v>
      </c>
      <c r="R3758" t="str">
        <v>musical</v>
      </c>
      <c r="S3758" s="10">
        <v>41771.814791666664</v>
      </c>
      <c r="T3758" s="10"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14">
        <v>3500</v>
      </c>
      <c r="E3759" s="14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v>109</v>
      </c>
      <c r="P3759" s="6">
        <v>75.959999999999994</v>
      </c>
      <c r="Q3759" t="str">
        <v>theater</v>
      </c>
      <c r="R3759" t="str">
        <v>musical</v>
      </c>
      <c r="S3759" s="10">
        <v>41954.850868055553</v>
      </c>
      <c r="T3759" s="10"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14">
        <v>1500</v>
      </c>
      <c r="E3760" s="14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v>102</v>
      </c>
      <c r="P3760" s="6">
        <v>59.04</v>
      </c>
      <c r="Q3760" t="str">
        <v>theater</v>
      </c>
      <c r="R3760" t="str">
        <v>musical</v>
      </c>
      <c r="S3760" s="10">
        <v>41747.471504629626</v>
      </c>
      <c r="T3760" s="10"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14">
        <v>4000</v>
      </c>
      <c r="E3761" s="14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v>110</v>
      </c>
      <c r="P3761" s="6">
        <v>50.11</v>
      </c>
      <c r="Q3761" t="str">
        <v>theater</v>
      </c>
      <c r="R3761" t="str">
        <v>musical</v>
      </c>
      <c r="S3761" s="10">
        <v>42182.108252314814</v>
      </c>
      <c r="T3761" s="10"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14">
        <v>5000</v>
      </c>
      <c r="E3762" s="14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v>101</v>
      </c>
      <c r="P3762" s="6">
        <v>55.5</v>
      </c>
      <c r="Q3762" t="str">
        <v>theater</v>
      </c>
      <c r="R3762" t="str">
        <v>musical</v>
      </c>
      <c r="S3762" s="10">
        <v>41739.525300925925</v>
      </c>
      <c r="T3762" s="10"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14">
        <v>500</v>
      </c>
      <c r="E3763" s="14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v>100</v>
      </c>
      <c r="P3763" s="6">
        <v>166.67</v>
      </c>
      <c r="Q3763" t="str">
        <v>theater</v>
      </c>
      <c r="R3763" t="str">
        <v>musical</v>
      </c>
      <c r="S3763" s="10">
        <v>42173.466863425929</v>
      </c>
      <c r="T3763" s="10"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14">
        <v>1250</v>
      </c>
      <c r="E3764" s="1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v>106</v>
      </c>
      <c r="P3764" s="6">
        <v>47.43</v>
      </c>
      <c r="Q3764" t="str">
        <v>theater</v>
      </c>
      <c r="R3764" t="str">
        <v>musical</v>
      </c>
      <c r="S3764" s="10">
        <v>42193.813530092593</v>
      </c>
      <c r="T3764" s="10"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14">
        <v>5000</v>
      </c>
      <c r="E3765" s="14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v>100</v>
      </c>
      <c r="P3765" s="6">
        <v>64.94</v>
      </c>
      <c r="Q3765" t="str">
        <v>theater</v>
      </c>
      <c r="R3765" t="str">
        <v>musical</v>
      </c>
      <c r="S3765" s="10">
        <v>42065.750300925924</v>
      </c>
      <c r="T3765" s="10"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14">
        <v>1500</v>
      </c>
      <c r="E3766" s="14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v>100</v>
      </c>
      <c r="P3766" s="6">
        <v>55.56</v>
      </c>
      <c r="Q3766" t="str">
        <v>theater</v>
      </c>
      <c r="R3766" t="str">
        <v>musical</v>
      </c>
      <c r="S3766" s="10">
        <v>42499.842962962968</v>
      </c>
      <c r="T3766" s="10"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14">
        <v>7000</v>
      </c>
      <c r="E3767" s="14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v>113</v>
      </c>
      <c r="P3767" s="6">
        <v>74.22</v>
      </c>
      <c r="Q3767" t="str">
        <v>theater</v>
      </c>
      <c r="R3767" t="str">
        <v>musical</v>
      </c>
      <c r="S3767" s="10">
        <v>41820.776412037041</v>
      </c>
      <c r="T3767" s="10"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14">
        <v>10000</v>
      </c>
      <c r="E3768" s="14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v>103</v>
      </c>
      <c r="P3768" s="6">
        <v>106.93</v>
      </c>
      <c r="Q3768" t="str">
        <v>theater</v>
      </c>
      <c r="R3768" t="str">
        <v>musical</v>
      </c>
      <c r="S3768" s="10">
        <v>41788.167187500003</v>
      </c>
      <c r="T3768" s="10"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14">
        <v>2000</v>
      </c>
      <c r="E3769" s="14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v>117</v>
      </c>
      <c r="P3769" s="6">
        <v>41.7</v>
      </c>
      <c r="Q3769" t="str">
        <v>theater</v>
      </c>
      <c r="R3769" t="str">
        <v>musical</v>
      </c>
      <c r="S3769" s="10">
        <v>42050.019641203704</v>
      </c>
      <c r="T3769" s="10"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14">
        <v>4000</v>
      </c>
      <c r="E3770" s="14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v>108</v>
      </c>
      <c r="P3770" s="6">
        <v>74.239999999999995</v>
      </c>
      <c r="Q3770" t="str">
        <v>theater</v>
      </c>
      <c r="R3770" t="str">
        <v>musical</v>
      </c>
      <c r="S3770" s="10">
        <v>41772.727893518517</v>
      </c>
      <c r="T3770" s="10"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14">
        <v>1100</v>
      </c>
      <c r="E3771" s="14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v>100</v>
      </c>
      <c r="P3771" s="6">
        <v>73.33</v>
      </c>
      <c r="Q3771" t="str">
        <v>theater</v>
      </c>
      <c r="R3771" t="str">
        <v>musical</v>
      </c>
      <c r="S3771" s="10">
        <v>42445.598136574074</v>
      </c>
      <c r="T3771" s="10"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14">
        <v>2000</v>
      </c>
      <c r="E3772" s="14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v>100</v>
      </c>
      <c r="P3772" s="6">
        <v>100</v>
      </c>
      <c r="Q3772" t="str">
        <v>theater</v>
      </c>
      <c r="R3772" t="str">
        <v>musical</v>
      </c>
      <c r="S3772" s="10">
        <v>42138.930671296301</v>
      </c>
      <c r="T3772" s="10"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14">
        <v>1000</v>
      </c>
      <c r="E3773" s="14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v>146</v>
      </c>
      <c r="P3773" s="6">
        <v>38.42</v>
      </c>
      <c r="Q3773" t="str">
        <v>theater</v>
      </c>
      <c r="R3773" t="str">
        <v>musical</v>
      </c>
      <c r="S3773" s="10">
        <v>42493.857083333336</v>
      </c>
      <c r="T3773" s="10"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14">
        <v>5000</v>
      </c>
      <c r="E3774" s="1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v>110</v>
      </c>
      <c r="P3774" s="6">
        <v>166.97</v>
      </c>
      <c r="Q3774" t="str">
        <v>theater</v>
      </c>
      <c r="R3774" t="str">
        <v>musical</v>
      </c>
      <c r="S3774" s="10">
        <v>42682.616967592592</v>
      </c>
      <c r="T3774" s="10"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14">
        <v>5000</v>
      </c>
      <c r="E3775" s="14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v>108</v>
      </c>
      <c r="P3775" s="6">
        <v>94.91</v>
      </c>
      <c r="Q3775" t="str">
        <v>theater</v>
      </c>
      <c r="R3775" t="str">
        <v>musical</v>
      </c>
      <c r="S3775" s="10">
        <v>42656.005173611105</v>
      </c>
      <c r="T3775" s="10"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14">
        <v>2500</v>
      </c>
      <c r="E3776" s="14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v>100</v>
      </c>
      <c r="P3776" s="6">
        <v>100</v>
      </c>
      <c r="Q3776" t="str">
        <v>theater</v>
      </c>
      <c r="R3776" t="str">
        <v>musical</v>
      </c>
      <c r="S3776" s="10">
        <v>42087.792303240742</v>
      </c>
      <c r="T3776" s="10"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14">
        <v>2000</v>
      </c>
      <c r="E3777" s="14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v>100</v>
      </c>
      <c r="P3777" s="6">
        <v>143.21</v>
      </c>
      <c r="Q3777" t="str">
        <v>theater</v>
      </c>
      <c r="R3777" t="str">
        <v>musical</v>
      </c>
      <c r="S3777" s="10">
        <v>42075.942627314813</v>
      </c>
      <c r="T3777" s="10"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14">
        <v>8000</v>
      </c>
      <c r="E3778" s="14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v>107</v>
      </c>
      <c r="P3778" s="6">
        <v>90.82</v>
      </c>
      <c r="Q3778" t="str">
        <v>theater</v>
      </c>
      <c r="R3778" t="str">
        <v>musical</v>
      </c>
      <c r="S3778" s="10">
        <v>41814.367800925924</v>
      </c>
      <c r="T3778" s="10"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14">
        <v>2000</v>
      </c>
      <c r="E3779" s="14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v>143</v>
      </c>
      <c r="P3779" s="6">
        <v>48.54</v>
      </c>
      <c r="Q3779" t="str">
        <v>theater</v>
      </c>
      <c r="R3779" t="str">
        <v>musical</v>
      </c>
      <c r="S3779" s="10">
        <v>41887.111354166671</v>
      </c>
      <c r="T3779" s="10"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14">
        <v>2400</v>
      </c>
      <c r="E3780" s="14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v>105</v>
      </c>
      <c r="P3780" s="6">
        <v>70.03</v>
      </c>
      <c r="Q3780" t="str">
        <v>theater</v>
      </c>
      <c r="R3780" t="str">
        <v>musical</v>
      </c>
      <c r="S3780" s="10">
        <v>41989.819212962961</v>
      </c>
      <c r="T3780" s="10"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14">
        <v>15000</v>
      </c>
      <c r="E3781" s="14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v>104</v>
      </c>
      <c r="P3781" s="6">
        <v>135.63</v>
      </c>
      <c r="Q3781" t="str">
        <v>theater</v>
      </c>
      <c r="R3781" t="str">
        <v>musical</v>
      </c>
      <c r="S3781" s="10">
        <v>42425.735416666663</v>
      </c>
      <c r="T3781" s="10"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14">
        <v>2500</v>
      </c>
      <c r="E3782" s="14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v>120</v>
      </c>
      <c r="P3782" s="6">
        <v>100</v>
      </c>
      <c r="Q3782" t="str">
        <v>theater</v>
      </c>
      <c r="R3782" t="str">
        <v>musical</v>
      </c>
      <c r="S3782" s="10">
        <v>42166.219733796301</v>
      </c>
      <c r="T3782" s="10"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14">
        <v>4500</v>
      </c>
      <c r="E3783" s="14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v>110</v>
      </c>
      <c r="P3783" s="6">
        <v>94.9</v>
      </c>
      <c r="Q3783" t="str">
        <v>theater</v>
      </c>
      <c r="R3783" t="str">
        <v>musical</v>
      </c>
      <c r="S3783" s="10">
        <v>41865.882928240739</v>
      </c>
      <c r="T3783" s="10"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14">
        <v>2000</v>
      </c>
      <c r="E3784" s="1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v>102</v>
      </c>
      <c r="P3784" s="6">
        <v>75.37</v>
      </c>
      <c r="Q3784" t="str">
        <v>theater</v>
      </c>
      <c r="R3784" t="str">
        <v>musical</v>
      </c>
      <c r="S3784" s="10">
        <v>42546.862233796302</v>
      </c>
      <c r="T3784" s="10"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14">
        <v>1200</v>
      </c>
      <c r="E3785" s="14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v>129</v>
      </c>
      <c r="P3785" s="6">
        <v>64.459999999999994</v>
      </c>
      <c r="Q3785" t="str">
        <v>theater</v>
      </c>
      <c r="R3785" t="str">
        <v>musical</v>
      </c>
      <c r="S3785" s="10">
        <v>42420.140277777777</v>
      </c>
      <c r="T3785" s="10"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14">
        <v>1000</v>
      </c>
      <c r="E3786" s="14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v>115</v>
      </c>
      <c r="P3786" s="6">
        <v>115</v>
      </c>
      <c r="Q3786" t="str">
        <v>theater</v>
      </c>
      <c r="R3786" t="str">
        <v>musical</v>
      </c>
      <c r="S3786" s="10">
        <v>42531.980694444443</v>
      </c>
      <c r="T3786" s="10"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14">
        <v>2000</v>
      </c>
      <c r="E3787" s="14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v>151</v>
      </c>
      <c r="P3787" s="6">
        <v>100.5</v>
      </c>
      <c r="Q3787" t="str">
        <v>theater</v>
      </c>
      <c r="R3787" t="str">
        <v>musical</v>
      </c>
      <c r="S3787" s="10">
        <v>42548.63853009259</v>
      </c>
      <c r="T3787" s="10"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14">
        <v>6000</v>
      </c>
      <c r="E3788" s="14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v>111</v>
      </c>
      <c r="P3788" s="6">
        <v>93.77</v>
      </c>
      <c r="Q3788" t="str">
        <v>theater</v>
      </c>
      <c r="R3788" t="str">
        <v>musical</v>
      </c>
      <c r="S3788" s="10">
        <v>42487.037905092591</v>
      </c>
      <c r="T3788" s="10"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14">
        <v>350</v>
      </c>
      <c r="E3789" s="14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v>100</v>
      </c>
      <c r="P3789" s="6">
        <v>35.1</v>
      </c>
      <c r="Q3789" t="str">
        <v>theater</v>
      </c>
      <c r="R3789" t="str">
        <v>musical</v>
      </c>
      <c r="S3789" s="10">
        <v>42167.534791666665</v>
      </c>
      <c r="T3789" s="10"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14">
        <v>75000</v>
      </c>
      <c r="E3790" s="14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v>1</v>
      </c>
      <c r="P3790" s="6">
        <v>500</v>
      </c>
      <c r="Q3790" t="str">
        <v>theater</v>
      </c>
      <c r="R3790" t="str">
        <v>musical</v>
      </c>
      <c r="S3790" s="10">
        <v>42333.695821759262</v>
      </c>
      <c r="T3790" s="10"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14">
        <v>3550</v>
      </c>
      <c r="E3791" s="14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v>3</v>
      </c>
      <c r="P3791" s="6">
        <v>29</v>
      </c>
      <c r="Q3791" t="str">
        <v>theater</v>
      </c>
      <c r="R3791" t="str">
        <v>musical</v>
      </c>
      <c r="S3791" s="10">
        <v>42138.798819444448</v>
      </c>
      <c r="T3791" s="10"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14">
        <v>15000</v>
      </c>
      <c r="E3792" s="14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v>0</v>
      </c>
      <c r="P3792" s="6">
        <v>0</v>
      </c>
      <c r="Q3792" t="str">
        <v>theater</v>
      </c>
      <c r="R3792" t="str">
        <v>musical</v>
      </c>
      <c r="S3792" s="10">
        <v>42666.666932870372</v>
      </c>
      <c r="T3792" s="10"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14">
        <v>1500</v>
      </c>
      <c r="E3793" s="14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v>0</v>
      </c>
      <c r="P3793" s="6">
        <v>0</v>
      </c>
      <c r="Q3793" t="str">
        <v>theater</v>
      </c>
      <c r="R3793" t="str">
        <v>musical</v>
      </c>
      <c r="S3793" s="10">
        <v>41766.692037037035</v>
      </c>
      <c r="T3793" s="10"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14">
        <v>12500</v>
      </c>
      <c r="E3794" s="1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v>0</v>
      </c>
      <c r="P3794" s="6">
        <v>17.5</v>
      </c>
      <c r="Q3794" t="str">
        <v>theater</v>
      </c>
      <c r="R3794" t="str">
        <v>musical</v>
      </c>
      <c r="S3794" s="10">
        <v>42170.447013888886</v>
      </c>
      <c r="T3794" s="10"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14">
        <v>7000</v>
      </c>
      <c r="E3795" s="14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v>60</v>
      </c>
      <c r="P3795" s="6">
        <v>174</v>
      </c>
      <c r="Q3795" t="str">
        <v>theater</v>
      </c>
      <c r="R3795" t="str">
        <v>musical</v>
      </c>
      <c r="S3795" s="10">
        <v>41968.938993055555</v>
      </c>
      <c r="T3795" s="10"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14">
        <v>5000</v>
      </c>
      <c r="E3796" s="14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v>1</v>
      </c>
      <c r="P3796" s="6">
        <v>50</v>
      </c>
      <c r="Q3796" t="str">
        <v>theater</v>
      </c>
      <c r="R3796" t="str">
        <v>musical</v>
      </c>
      <c r="S3796" s="10">
        <v>42132.58048611111</v>
      </c>
      <c r="T3796" s="10"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14">
        <v>600</v>
      </c>
      <c r="E3797" s="14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v>2</v>
      </c>
      <c r="P3797" s="6">
        <v>5</v>
      </c>
      <c r="Q3797" t="str">
        <v>theater</v>
      </c>
      <c r="R3797" t="str">
        <v>musical</v>
      </c>
      <c r="S3797" s="10">
        <v>42201.436226851853</v>
      </c>
      <c r="T3797" s="10"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14">
        <v>22500</v>
      </c>
      <c r="E3798" s="14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v>0</v>
      </c>
      <c r="P3798" s="6">
        <v>1</v>
      </c>
      <c r="Q3798" t="str">
        <v>theater</v>
      </c>
      <c r="R3798" t="str">
        <v>musical</v>
      </c>
      <c r="S3798" s="10">
        <v>42689.029583333337</v>
      </c>
      <c r="T3798" s="10"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14">
        <v>6000</v>
      </c>
      <c r="E3799" s="14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v>90</v>
      </c>
      <c r="P3799" s="6">
        <v>145.41</v>
      </c>
      <c r="Q3799" t="str">
        <v>theater</v>
      </c>
      <c r="R3799" t="str">
        <v>musical</v>
      </c>
      <c r="S3799" s="10">
        <v>42084.881539351853</v>
      </c>
      <c r="T3799" s="10"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14">
        <v>70000</v>
      </c>
      <c r="E3800" s="14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v>1</v>
      </c>
      <c r="P3800" s="6">
        <v>205</v>
      </c>
      <c r="Q3800" t="str">
        <v>theater</v>
      </c>
      <c r="R3800" t="str">
        <v>musical</v>
      </c>
      <c r="S3800" s="10">
        <v>41831.722777777781</v>
      </c>
      <c r="T3800" s="10"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14">
        <v>10000</v>
      </c>
      <c r="E3801" s="14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v>4</v>
      </c>
      <c r="P3801" s="6">
        <v>100.5</v>
      </c>
      <c r="Q3801" t="str">
        <v>theater</v>
      </c>
      <c r="R3801" t="str">
        <v>musical</v>
      </c>
      <c r="S3801" s="10">
        <v>42410.93105324074</v>
      </c>
      <c r="T3801" s="10"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14">
        <v>22000</v>
      </c>
      <c r="E3802" s="14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v>4</v>
      </c>
      <c r="P3802" s="6">
        <v>55.06</v>
      </c>
      <c r="Q3802" t="str">
        <v>theater</v>
      </c>
      <c r="R3802" t="str">
        <v>musical</v>
      </c>
      <c r="S3802" s="10">
        <v>41982.737071759257</v>
      </c>
      <c r="T3802" s="10"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14">
        <v>5000</v>
      </c>
      <c r="E3803" s="14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v>9</v>
      </c>
      <c r="P3803" s="6">
        <v>47.33</v>
      </c>
      <c r="Q3803" t="str">
        <v>theater</v>
      </c>
      <c r="R3803" t="str">
        <v>musical</v>
      </c>
      <c r="S3803" s="10">
        <v>41975.676111111112</v>
      </c>
      <c r="T3803" s="10"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14">
        <v>3000</v>
      </c>
      <c r="E3804" s="1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v>0</v>
      </c>
      <c r="P3804" s="6">
        <v>0</v>
      </c>
      <c r="Q3804" t="str">
        <v>theater</v>
      </c>
      <c r="R3804" t="str">
        <v>musical</v>
      </c>
      <c r="S3804" s="10">
        <v>42269.126226851848</v>
      </c>
      <c r="T3804" s="10"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14">
        <v>12000</v>
      </c>
      <c r="E3805" s="14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v>20</v>
      </c>
      <c r="P3805" s="6">
        <v>58.95</v>
      </c>
      <c r="Q3805" t="str">
        <v>theater</v>
      </c>
      <c r="R3805" t="str">
        <v>musical</v>
      </c>
      <c r="S3805" s="10">
        <v>42403.971851851849</v>
      </c>
      <c r="T3805" s="10"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14">
        <v>8000</v>
      </c>
      <c r="E3806" s="14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v>0</v>
      </c>
      <c r="P3806" s="6">
        <v>0</v>
      </c>
      <c r="Q3806" t="str">
        <v>theater</v>
      </c>
      <c r="R3806" t="str">
        <v>musical</v>
      </c>
      <c r="S3806" s="10">
        <v>42527.00953703704</v>
      </c>
      <c r="T3806" s="10"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14">
        <v>150000</v>
      </c>
      <c r="E3807" s="14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v>0</v>
      </c>
      <c r="P3807" s="6">
        <v>1.5</v>
      </c>
      <c r="Q3807" t="str">
        <v>theater</v>
      </c>
      <c r="R3807" t="str">
        <v>musical</v>
      </c>
      <c r="S3807" s="10">
        <v>41849.887037037035</v>
      </c>
      <c r="T3807" s="10"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14">
        <v>7500</v>
      </c>
      <c r="E3808" s="14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v>0</v>
      </c>
      <c r="P3808" s="6">
        <v>5</v>
      </c>
      <c r="Q3808" t="str">
        <v>theater</v>
      </c>
      <c r="R3808" t="str">
        <v>musical</v>
      </c>
      <c r="S3808" s="10">
        <v>41799.259039351848</v>
      </c>
      <c r="T3808" s="10"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14">
        <v>1500</v>
      </c>
      <c r="E3809" s="14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v>30</v>
      </c>
      <c r="P3809" s="6">
        <v>50.56</v>
      </c>
      <c r="Q3809" t="str">
        <v>theater</v>
      </c>
      <c r="R3809" t="str">
        <v>musical</v>
      </c>
      <c r="S3809" s="10">
        <v>42090.909016203703</v>
      </c>
      <c r="T3809" s="10"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14">
        <v>1000</v>
      </c>
      <c r="E3810" s="14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v>100</v>
      </c>
      <c r="P3810" s="6">
        <v>41.67</v>
      </c>
      <c r="Q3810" t="str">
        <v>theater</v>
      </c>
      <c r="R3810" t="str">
        <v>plays</v>
      </c>
      <c r="S3810" s="10">
        <v>42059.453923611116</v>
      </c>
      <c r="T3810" s="10"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14">
        <v>2000</v>
      </c>
      <c r="E3811" s="14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v>101</v>
      </c>
      <c r="P3811" s="6">
        <v>53.29</v>
      </c>
      <c r="Q3811" t="str">
        <v>theater</v>
      </c>
      <c r="R3811" t="str">
        <v>plays</v>
      </c>
      <c r="S3811" s="10">
        <v>41800.526701388888</v>
      </c>
      <c r="T3811" s="10"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14">
        <v>1500</v>
      </c>
      <c r="E3812" s="14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v>122</v>
      </c>
      <c r="P3812" s="6">
        <v>70.23</v>
      </c>
      <c r="Q3812" t="str">
        <v>theater</v>
      </c>
      <c r="R3812" t="str">
        <v>plays</v>
      </c>
      <c r="S3812" s="10">
        <v>42054.849050925928</v>
      </c>
      <c r="T3812" s="10"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14">
        <v>250</v>
      </c>
      <c r="E3813" s="14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v>330</v>
      </c>
      <c r="P3813" s="6">
        <v>43.42</v>
      </c>
      <c r="Q3813" t="str">
        <v>theater</v>
      </c>
      <c r="R3813" t="str">
        <v>plays</v>
      </c>
      <c r="S3813" s="10">
        <v>42487.62700231481</v>
      </c>
      <c r="T3813" s="10"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14">
        <v>2000</v>
      </c>
      <c r="E3814" s="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v>110</v>
      </c>
      <c r="P3814" s="6">
        <v>199.18</v>
      </c>
      <c r="Q3814" t="str">
        <v>theater</v>
      </c>
      <c r="R3814" t="str">
        <v>plays</v>
      </c>
      <c r="S3814" s="10">
        <v>42109.751250000001</v>
      </c>
      <c r="T3814" s="10"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14">
        <v>2100</v>
      </c>
      <c r="E3815" s="14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v>101</v>
      </c>
      <c r="P3815" s="6">
        <v>78.52</v>
      </c>
      <c r="Q3815" t="str">
        <v>theater</v>
      </c>
      <c r="R3815" t="str">
        <v>plays</v>
      </c>
      <c r="S3815" s="10">
        <v>42497.275706018518</v>
      </c>
      <c r="T3815" s="10"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14">
        <v>1500</v>
      </c>
      <c r="E3816" s="14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v>140</v>
      </c>
      <c r="P3816" s="6">
        <v>61.82</v>
      </c>
      <c r="Q3816" t="str">
        <v>theater</v>
      </c>
      <c r="R3816" t="str">
        <v>plays</v>
      </c>
      <c r="S3816" s="10">
        <v>42058.904074074075</v>
      </c>
      <c r="T3816" s="10"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14">
        <v>1000</v>
      </c>
      <c r="E3817" s="14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v>100</v>
      </c>
      <c r="P3817" s="6">
        <v>50</v>
      </c>
      <c r="Q3817" t="str">
        <v>theater</v>
      </c>
      <c r="R3817" t="str">
        <v>plays</v>
      </c>
      <c r="S3817" s="10">
        <v>42207.259918981479</v>
      </c>
      <c r="T3817" s="10"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14">
        <v>1500</v>
      </c>
      <c r="E3818" s="14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v>119</v>
      </c>
      <c r="P3818" s="6">
        <v>48.34</v>
      </c>
      <c r="Q3818" t="str">
        <v>theater</v>
      </c>
      <c r="R3818" t="str">
        <v>plays</v>
      </c>
      <c r="S3818" s="10">
        <v>41807.690081018518</v>
      </c>
      <c r="T3818" s="10"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14">
        <v>2000</v>
      </c>
      <c r="E3819" s="14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v>107</v>
      </c>
      <c r="P3819" s="6">
        <v>107.25</v>
      </c>
      <c r="Q3819" t="str">
        <v>theater</v>
      </c>
      <c r="R3819" t="str">
        <v>plays</v>
      </c>
      <c r="S3819" s="10">
        <v>42284.69694444444</v>
      </c>
      <c r="T3819" s="10"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14">
        <v>250</v>
      </c>
      <c r="E3820" s="14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v>228</v>
      </c>
      <c r="P3820" s="6">
        <v>57</v>
      </c>
      <c r="Q3820" t="str">
        <v>theater</v>
      </c>
      <c r="R3820" t="str">
        <v>plays</v>
      </c>
      <c r="S3820" s="10">
        <v>42045.84238425926</v>
      </c>
      <c r="T3820" s="10"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14">
        <v>1000</v>
      </c>
      <c r="E3821" s="14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v>106</v>
      </c>
      <c r="P3821" s="6">
        <v>40.92</v>
      </c>
      <c r="Q3821" t="str">
        <v>theater</v>
      </c>
      <c r="R3821" t="str">
        <v>plays</v>
      </c>
      <c r="S3821" s="10">
        <v>42184.209537037037</v>
      </c>
      <c r="T3821" s="10"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14">
        <v>300</v>
      </c>
      <c r="E3822" s="14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v>143</v>
      </c>
      <c r="P3822" s="6">
        <v>21.5</v>
      </c>
      <c r="Q3822" t="str">
        <v>theater</v>
      </c>
      <c r="R3822" t="str">
        <v>plays</v>
      </c>
      <c r="S3822" s="10">
        <v>42160.651817129634</v>
      </c>
      <c r="T3822" s="10"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14">
        <v>3500</v>
      </c>
      <c r="E3823" s="14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v>105</v>
      </c>
      <c r="P3823" s="6">
        <v>79.540000000000006</v>
      </c>
      <c r="Q3823" t="str">
        <v>theater</v>
      </c>
      <c r="R3823" t="str">
        <v>plays</v>
      </c>
      <c r="S3823" s="10">
        <v>42341.180636574078</v>
      </c>
      <c r="T3823" s="10"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14">
        <v>5000</v>
      </c>
      <c r="E3824" s="1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v>110</v>
      </c>
      <c r="P3824" s="6">
        <v>72.38</v>
      </c>
      <c r="Q3824" t="str">
        <v>theater</v>
      </c>
      <c r="R3824" t="str">
        <v>plays</v>
      </c>
      <c r="S3824" s="10">
        <v>42329.838159722218</v>
      </c>
      <c r="T3824" s="10"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14">
        <v>2500</v>
      </c>
      <c r="E3825" s="14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v>106</v>
      </c>
      <c r="P3825" s="6">
        <v>64.63</v>
      </c>
      <c r="Q3825" t="str">
        <v>theater</v>
      </c>
      <c r="R3825" t="str">
        <v>plays</v>
      </c>
      <c r="S3825" s="10">
        <v>42170.910231481481</v>
      </c>
      <c r="T3825" s="10"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14">
        <v>250</v>
      </c>
      <c r="E3826" s="14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v>108</v>
      </c>
      <c r="P3826" s="6">
        <v>38.57</v>
      </c>
      <c r="Q3826" t="str">
        <v>theater</v>
      </c>
      <c r="R3826" t="str">
        <v>plays</v>
      </c>
      <c r="S3826" s="10">
        <v>42571.626192129625</v>
      </c>
      <c r="T3826" s="10"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14">
        <v>5000</v>
      </c>
      <c r="E3827" s="14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v>105</v>
      </c>
      <c r="P3827" s="6">
        <v>107.57</v>
      </c>
      <c r="Q3827" t="str">
        <v>theater</v>
      </c>
      <c r="R3827" t="str">
        <v>plays</v>
      </c>
      <c r="S3827" s="10">
        <v>42151.069606481484</v>
      </c>
      <c r="T3827" s="10"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14">
        <v>600</v>
      </c>
      <c r="E3828" s="14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v>119</v>
      </c>
      <c r="P3828" s="6">
        <v>27.5</v>
      </c>
      <c r="Q3828" t="str">
        <v>theater</v>
      </c>
      <c r="R3828" t="str">
        <v>plays</v>
      </c>
      <c r="S3828" s="10">
        <v>42101.423541666663</v>
      </c>
      <c r="T3828" s="10"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14">
        <v>3000</v>
      </c>
      <c r="E3829" s="14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v>153</v>
      </c>
      <c r="P3829" s="6">
        <v>70.459999999999994</v>
      </c>
      <c r="Q3829" t="str">
        <v>theater</v>
      </c>
      <c r="R3829" t="str">
        <v>plays</v>
      </c>
      <c r="S3829" s="10">
        <v>42034.928252314814</v>
      </c>
      <c r="T3829" s="10"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14">
        <v>5000</v>
      </c>
      <c r="E3830" s="14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v>100</v>
      </c>
      <c r="P3830" s="6">
        <v>178.57</v>
      </c>
      <c r="Q3830" t="str">
        <v>theater</v>
      </c>
      <c r="R3830" t="str">
        <v>plays</v>
      </c>
      <c r="S3830" s="10">
        <v>41944.527627314819</v>
      </c>
      <c r="T3830" s="10"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14">
        <v>500</v>
      </c>
      <c r="E3831" s="14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v>100</v>
      </c>
      <c r="P3831" s="6">
        <v>62.63</v>
      </c>
      <c r="Q3831" t="str">
        <v>theater</v>
      </c>
      <c r="R3831" t="str">
        <v>plays</v>
      </c>
      <c r="S3831" s="10">
        <v>42593.865405092598</v>
      </c>
      <c r="T3831" s="10"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14">
        <v>100</v>
      </c>
      <c r="E3832" s="14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v>225</v>
      </c>
      <c r="P3832" s="6">
        <v>75</v>
      </c>
      <c r="Q3832" t="str">
        <v>theater</v>
      </c>
      <c r="R3832" t="str">
        <v>plays</v>
      </c>
      <c r="S3832" s="10">
        <v>42503.740868055553</v>
      </c>
      <c r="T3832" s="10"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14">
        <v>500</v>
      </c>
      <c r="E3833" s="14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v>106</v>
      </c>
      <c r="P3833" s="6">
        <v>58.9</v>
      </c>
      <c r="Q3833" t="str">
        <v>theater</v>
      </c>
      <c r="R3833" t="str">
        <v>plays</v>
      </c>
      <c r="S3833" s="10">
        <v>41927.848900462966</v>
      </c>
      <c r="T3833" s="10"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14">
        <v>1200</v>
      </c>
      <c r="E3834" s="1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v>105</v>
      </c>
      <c r="P3834" s="6">
        <v>139.56</v>
      </c>
      <c r="Q3834" t="str">
        <v>theater</v>
      </c>
      <c r="R3834" t="str">
        <v>plays</v>
      </c>
      <c r="S3834" s="10">
        <v>42375.114988425921</v>
      </c>
      <c r="T3834" s="10"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14">
        <v>1200</v>
      </c>
      <c r="E3835" s="14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v>117</v>
      </c>
      <c r="P3835" s="6">
        <v>70</v>
      </c>
      <c r="Q3835" t="str">
        <v>theater</v>
      </c>
      <c r="R3835" t="str">
        <v>plays</v>
      </c>
      <c r="S3835" s="10">
        <v>41963.872361111105</v>
      </c>
      <c r="T3835" s="10"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14">
        <v>3000</v>
      </c>
      <c r="E3836" s="14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v>109</v>
      </c>
      <c r="P3836" s="6">
        <v>57.39</v>
      </c>
      <c r="Q3836" t="str">
        <v>theater</v>
      </c>
      <c r="R3836" t="str">
        <v>plays</v>
      </c>
      <c r="S3836" s="10">
        <v>42143.445219907408</v>
      </c>
      <c r="T3836" s="10"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14">
        <v>200</v>
      </c>
      <c r="E3837" s="14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v>160</v>
      </c>
      <c r="P3837" s="6">
        <v>40</v>
      </c>
      <c r="Q3837" t="str">
        <v>theater</v>
      </c>
      <c r="R3837" t="str">
        <v>plays</v>
      </c>
      <c r="S3837" s="10">
        <v>42460.94222222222</v>
      </c>
      <c r="T3837" s="10"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14">
        <v>800</v>
      </c>
      <c r="E3838" s="14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v>113</v>
      </c>
      <c r="P3838" s="6">
        <v>64.290000000000006</v>
      </c>
      <c r="Q3838" t="str">
        <v>theater</v>
      </c>
      <c r="R3838" t="str">
        <v>plays</v>
      </c>
      <c r="S3838" s="10">
        <v>42553.926527777774</v>
      </c>
      <c r="T3838" s="10"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14">
        <v>2000</v>
      </c>
      <c r="E3839" s="14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v>102</v>
      </c>
      <c r="P3839" s="6">
        <v>120.12</v>
      </c>
      <c r="Q3839" t="str">
        <v>theater</v>
      </c>
      <c r="R3839" t="str">
        <v>plays</v>
      </c>
      <c r="S3839" s="10">
        <v>42152.765717592592</v>
      </c>
      <c r="T3839" s="10"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14">
        <v>100000</v>
      </c>
      <c r="E3840" s="14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v>101</v>
      </c>
      <c r="P3840" s="6">
        <v>1008.24</v>
      </c>
      <c r="Q3840" t="str">
        <v>theater</v>
      </c>
      <c r="R3840" t="str">
        <v>plays</v>
      </c>
      <c r="S3840" s="10">
        <v>42116.710752314815</v>
      </c>
      <c r="T3840" s="10"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14">
        <v>2000</v>
      </c>
      <c r="E3841" s="14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v>101</v>
      </c>
      <c r="P3841" s="6">
        <v>63.28</v>
      </c>
      <c r="Q3841" t="str">
        <v>theater</v>
      </c>
      <c r="R3841" t="str">
        <v>plays</v>
      </c>
      <c r="S3841" s="10">
        <v>42155.142638888887</v>
      </c>
      <c r="T3841" s="10"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14">
        <v>1</v>
      </c>
      <c r="E3842" s="14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v>6500</v>
      </c>
      <c r="P3842" s="6">
        <v>21.67</v>
      </c>
      <c r="Q3842" t="str">
        <v>theater</v>
      </c>
      <c r="R3842" t="str">
        <v>plays</v>
      </c>
      <c r="S3842" s="10">
        <v>42432.701724537037</v>
      </c>
      <c r="T3842" s="10"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14">
        <v>10000</v>
      </c>
      <c r="E3843" s="14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v>9</v>
      </c>
      <c r="P3843" s="6">
        <v>25.65</v>
      </c>
      <c r="Q3843" t="str">
        <v>theater</v>
      </c>
      <c r="R3843" t="str">
        <v>plays</v>
      </c>
      <c r="S3843" s="10">
        <v>41780.785729166666</v>
      </c>
      <c r="T3843" s="10"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14">
        <v>5000</v>
      </c>
      <c r="E3844" s="1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v>22</v>
      </c>
      <c r="P3844" s="6">
        <v>47.7</v>
      </c>
      <c r="Q3844" t="str">
        <v>theater</v>
      </c>
      <c r="R3844" t="str">
        <v>plays</v>
      </c>
      <c r="S3844" s="10">
        <v>41740.493657407409</v>
      </c>
      <c r="T3844" s="10"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14">
        <v>5000</v>
      </c>
      <c r="E3845" s="14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v>21</v>
      </c>
      <c r="P3845" s="6">
        <v>56.05</v>
      </c>
      <c r="Q3845" t="str">
        <v>theater</v>
      </c>
      <c r="R3845" t="str">
        <v>plays</v>
      </c>
      <c r="S3845" s="10">
        <v>41766.072500000002</v>
      </c>
      <c r="T3845" s="10"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14">
        <v>9800</v>
      </c>
      <c r="E3846" s="14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v>41</v>
      </c>
      <c r="P3846" s="6">
        <v>81.319999999999993</v>
      </c>
      <c r="Q3846" t="str">
        <v>theater</v>
      </c>
      <c r="R3846" t="str">
        <v>plays</v>
      </c>
      <c r="S3846" s="10">
        <v>41766.617291666669</v>
      </c>
      <c r="T3846" s="10"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14">
        <v>40000</v>
      </c>
      <c r="E3847" s="14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v>2</v>
      </c>
      <c r="P3847" s="6">
        <v>70.17</v>
      </c>
      <c r="Q3847" t="str">
        <v>theater</v>
      </c>
      <c r="R3847" t="str">
        <v>plays</v>
      </c>
      <c r="S3847" s="10">
        <v>42248.627013888887</v>
      </c>
      <c r="T3847" s="10"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14">
        <v>7000</v>
      </c>
      <c r="E3848" s="14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v>3</v>
      </c>
      <c r="P3848" s="6">
        <v>23.63</v>
      </c>
      <c r="Q3848" t="str">
        <v>theater</v>
      </c>
      <c r="R3848" t="str">
        <v>plays</v>
      </c>
      <c r="S3848" s="10">
        <v>41885.221550925926</v>
      </c>
      <c r="T3848" s="10"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14">
        <v>10500</v>
      </c>
      <c r="E3849" s="14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v>16</v>
      </c>
      <c r="P3849" s="6">
        <v>188.56</v>
      </c>
      <c r="Q3849" t="str">
        <v>theater</v>
      </c>
      <c r="R3849" t="str">
        <v>plays</v>
      </c>
      <c r="S3849" s="10">
        <v>42159.224432870367</v>
      </c>
      <c r="T3849" s="10"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14">
        <v>13000</v>
      </c>
      <c r="E3850" s="14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v>16</v>
      </c>
      <c r="P3850" s="6">
        <v>49.51</v>
      </c>
      <c r="Q3850" t="str">
        <v>theater</v>
      </c>
      <c r="R3850" t="str">
        <v>plays</v>
      </c>
      <c r="S3850" s="10">
        <v>42265.817002314812</v>
      </c>
      <c r="T3850" s="10"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14">
        <v>30000</v>
      </c>
      <c r="E3851" s="14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v>7</v>
      </c>
      <c r="P3851" s="6">
        <v>75.459999999999994</v>
      </c>
      <c r="Q3851" t="str">
        <v>theater</v>
      </c>
      <c r="R3851" t="str">
        <v>plays</v>
      </c>
      <c r="S3851" s="10">
        <v>42136.767175925925</v>
      </c>
      <c r="T3851" s="10"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14">
        <v>1000</v>
      </c>
      <c r="E3852" s="14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v>4</v>
      </c>
      <c r="P3852" s="6">
        <v>9.5</v>
      </c>
      <c r="Q3852" t="str">
        <v>theater</v>
      </c>
      <c r="R3852" t="str">
        <v>plays</v>
      </c>
      <c r="S3852" s="10">
        <v>41975.124340277776</v>
      </c>
      <c r="T3852" s="10"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14">
        <v>2500</v>
      </c>
      <c r="E3853" s="14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v>34</v>
      </c>
      <c r="P3853" s="6">
        <v>35.5</v>
      </c>
      <c r="Q3853" t="str">
        <v>theater</v>
      </c>
      <c r="R3853" t="str">
        <v>plays</v>
      </c>
      <c r="S3853" s="10">
        <v>42172.439571759256</v>
      </c>
      <c r="T3853" s="10"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14">
        <v>10000</v>
      </c>
      <c r="E3854" s="1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v>0</v>
      </c>
      <c r="P3854" s="6">
        <v>10</v>
      </c>
      <c r="Q3854" t="str">
        <v>theater</v>
      </c>
      <c r="R3854" t="str">
        <v>plays</v>
      </c>
      <c r="S3854" s="10">
        <v>42065.190694444449</v>
      </c>
      <c r="T3854" s="10"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14">
        <v>100000</v>
      </c>
      <c r="E3855" s="14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v>0</v>
      </c>
      <c r="P3855" s="6">
        <v>13</v>
      </c>
      <c r="Q3855" t="str">
        <v>theater</v>
      </c>
      <c r="R3855" t="str">
        <v>plays</v>
      </c>
      <c r="S3855" s="10">
        <v>41848.84002314815</v>
      </c>
      <c r="T3855" s="10"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14">
        <v>11000</v>
      </c>
      <c r="E3856" s="14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v>16</v>
      </c>
      <c r="P3856" s="6">
        <v>89.4</v>
      </c>
      <c r="Q3856" t="str">
        <v>theater</v>
      </c>
      <c r="R3856" t="str">
        <v>plays</v>
      </c>
      <c r="S3856" s="10">
        <v>42103.884930555556</v>
      </c>
      <c r="T3856" s="10"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14">
        <v>1000</v>
      </c>
      <c r="E3857" s="14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v>3</v>
      </c>
      <c r="P3857" s="6">
        <v>25</v>
      </c>
      <c r="Q3857" t="str">
        <v>theater</v>
      </c>
      <c r="R3857" t="str">
        <v>plays</v>
      </c>
      <c r="S3857" s="10">
        <v>42059.970729166671</v>
      </c>
      <c r="T3857" s="10"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14">
        <v>5000</v>
      </c>
      <c r="E3858" s="14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v>0</v>
      </c>
      <c r="P3858" s="6">
        <v>1</v>
      </c>
      <c r="Q3858" t="str">
        <v>theater</v>
      </c>
      <c r="R3858" t="str">
        <v>plays</v>
      </c>
      <c r="S3858" s="10">
        <v>42041.743090277778</v>
      </c>
      <c r="T3858" s="10"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14">
        <v>5000</v>
      </c>
      <c r="E3859" s="14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v>5</v>
      </c>
      <c r="P3859" s="6">
        <v>65</v>
      </c>
      <c r="Q3859" t="str">
        <v>theater</v>
      </c>
      <c r="R3859" t="str">
        <v>plays</v>
      </c>
      <c r="S3859" s="10">
        <v>41829.73715277778</v>
      </c>
      <c r="T3859" s="10"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14">
        <v>500</v>
      </c>
      <c r="E3860" s="14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v>2</v>
      </c>
      <c r="P3860" s="6">
        <v>10</v>
      </c>
      <c r="Q3860" t="str">
        <v>theater</v>
      </c>
      <c r="R3860" t="str">
        <v>plays</v>
      </c>
      <c r="S3860" s="10">
        <v>42128.431064814817</v>
      </c>
      <c r="T3860" s="10"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14">
        <v>2500</v>
      </c>
      <c r="E3861" s="14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v>0</v>
      </c>
      <c r="P3861" s="6">
        <v>1</v>
      </c>
      <c r="Q3861" t="str">
        <v>theater</v>
      </c>
      <c r="R3861" t="str">
        <v>plays</v>
      </c>
      <c r="S3861" s="10">
        <v>41789.893599537041</v>
      </c>
      <c r="T3861" s="10"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14">
        <v>6000</v>
      </c>
      <c r="E3862" s="14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v>18</v>
      </c>
      <c r="P3862" s="6">
        <v>81.540000000000006</v>
      </c>
      <c r="Q3862" t="str">
        <v>theater</v>
      </c>
      <c r="R3862" t="str">
        <v>plays</v>
      </c>
      <c r="S3862" s="10">
        <v>41833.660995370366</v>
      </c>
      <c r="T3862" s="10"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14">
        <v>2000</v>
      </c>
      <c r="E3863" s="14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v>5</v>
      </c>
      <c r="P3863" s="6">
        <v>100</v>
      </c>
      <c r="Q3863" t="str">
        <v>theater</v>
      </c>
      <c r="R3863" t="str">
        <v>plays</v>
      </c>
      <c r="S3863" s="10">
        <v>41914.590011574073</v>
      </c>
      <c r="T3863" s="10"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14">
        <v>7500</v>
      </c>
      <c r="E3864" s="1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v>0</v>
      </c>
      <c r="P3864" s="6">
        <v>1</v>
      </c>
      <c r="Q3864" t="str">
        <v>theater</v>
      </c>
      <c r="R3864" t="str">
        <v>plays</v>
      </c>
      <c r="S3864" s="10">
        <v>42611.261064814811</v>
      </c>
      <c r="T3864" s="10"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14">
        <v>6000</v>
      </c>
      <c r="E3865" s="14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v>0</v>
      </c>
      <c r="P3865" s="6">
        <v>0</v>
      </c>
      <c r="Q3865" t="str">
        <v>theater</v>
      </c>
      <c r="R3865" t="str">
        <v>plays</v>
      </c>
      <c r="S3865" s="10">
        <v>42253.633159722223</v>
      </c>
      <c r="T3865" s="10"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14">
        <v>5000</v>
      </c>
      <c r="E3866" s="14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v>1</v>
      </c>
      <c r="P3866" s="6">
        <v>20</v>
      </c>
      <c r="Q3866" t="str">
        <v>theater</v>
      </c>
      <c r="R3866" t="str">
        <v>plays</v>
      </c>
      <c r="S3866" s="10">
        <v>42295.891828703709</v>
      </c>
      <c r="T3866" s="10"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14">
        <v>2413</v>
      </c>
      <c r="E3867" s="14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v>27</v>
      </c>
      <c r="P3867" s="6">
        <v>46.43</v>
      </c>
      <c r="Q3867" t="str">
        <v>theater</v>
      </c>
      <c r="R3867" t="str">
        <v>plays</v>
      </c>
      <c r="S3867" s="10">
        <v>41841.651597222226</v>
      </c>
      <c r="T3867" s="10"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14">
        <v>2000</v>
      </c>
      <c r="E3868" s="14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v>1</v>
      </c>
      <c r="P3868" s="6">
        <v>5.5</v>
      </c>
      <c r="Q3868" t="str">
        <v>theater</v>
      </c>
      <c r="R3868" t="str">
        <v>plays</v>
      </c>
      <c r="S3868" s="10">
        <v>42402.947002314817</v>
      </c>
      <c r="T3868" s="10"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14">
        <v>2000</v>
      </c>
      <c r="E3869" s="14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v>13</v>
      </c>
      <c r="P3869" s="6">
        <v>50.2</v>
      </c>
      <c r="Q3869" t="str">
        <v>theater</v>
      </c>
      <c r="R3869" t="str">
        <v>plays</v>
      </c>
      <c r="S3869" s="10">
        <v>42509.814108796301</v>
      </c>
      <c r="T3869" s="10"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14">
        <v>5000</v>
      </c>
      <c r="E3870" s="14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v>0</v>
      </c>
      <c r="P3870" s="6">
        <v>10</v>
      </c>
      <c r="Q3870" t="str">
        <v>theater</v>
      </c>
      <c r="R3870" t="str">
        <v>musical</v>
      </c>
      <c r="S3870" s="10">
        <v>41865.659780092588</v>
      </c>
      <c r="T3870" s="10"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14">
        <v>13111</v>
      </c>
      <c r="E3871" s="14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v>3</v>
      </c>
      <c r="P3871" s="6">
        <v>30.13</v>
      </c>
      <c r="Q3871" t="str">
        <v>theater</v>
      </c>
      <c r="R3871" t="str">
        <v>musical</v>
      </c>
      <c r="S3871" s="10">
        <v>42047.724444444444</v>
      </c>
      <c r="T3871" s="10"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14">
        <v>10000</v>
      </c>
      <c r="E3872" s="14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v>15</v>
      </c>
      <c r="P3872" s="6">
        <v>150</v>
      </c>
      <c r="Q3872" t="str">
        <v>theater</v>
      </c>
      <c r="R3872" t="str">
        <v>musical</v>
      </c>
      <c r="S3872" s="10">
        <v>41793.17219907407</v>
      </c>
      <c r="T3872" s="10"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14">
        <v>1500</v>
      </c>
      <c r="E3873" s="14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v>3</v>
      </c>
      <c r="P3873" s="6">
        <v>13.33</v>
      </c>
      <c r="Q3873" t="str">
        <v>theater</v>
      </c>
      <c r="R3873" t="str">
        <v>musical</v>
      </c>
      <c r="S3873" s="10">
        <v>42763.780671296292</v>
      </c>
      <c r="T3873" s="10"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14">
        <v>15000</v>
      </c>
      <c r="E3874" s="1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v>0</v>
      </c>
      <c r="P3874" s="6">
        <v>0</v>
      </c>
      <c r="Q3874" t="str">
        <v>theater</v>
      </c>
      <c r="R3874" t="str">
        <v>musical</v>
      </c>
      <c r="S3874" s="10">
        <v>42180.145787037036</v>
      </c>
      <c r="T3874" s="10"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14">
        <v>5500</v>
      </c>
      <c r="E3875" s="14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v>0</v>
      </c>
      <c r="P3875" s="6">
        <v>0</v>
      </c>
      <c r="Q3875" t="str">
        <v>theater</v>
      </c>
      <c r="R3875" t="str">
        <v>musical</v>
      </c>
      <c r="S3875" s="10">
        <v>42255.696006944447</v>
      </c>
      <c r="T3875" s="10"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14">
        <v>620</v>
      </c>
      <c r="E3876" s="14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v>0</v>
      </c>
      <c r="P3876" s="6">
        <v>0</v>
      </c>
      <c r="Q3876" t="str">
        <v>theater</v>
      </c>
      <c r="R3876" t="str">
        <v>musical</v>
      </c>
      <c r="S3876" s="10">
        <v>42007.016458333332</v>
      </c>
      <c r="T3876" s="10"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14">
        <v>30000</v>
      </c>
      <c r="E3877" s="14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v>0</v>
      </c>
      <c r="P3877" s="6">
        <v>0</v>
      </c>
      <c r="Q3877" t="str">
        <v>theater</v>
      </c>
      <c r="R3877" t="str">
        <v>musical</v>
      </c>
      <c r="S3877" s="10">
        <v>42615.346817129626</v>
      </c>
      <c r="T3877" s="10"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14">
        <v>3900</v>
      </c>
      <c r="E3878" s="14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v>53</v>
      </c>
      <c r="P3878" s="6">
        <v>44.76</v>
      </c>
      <c r="Q3878" t="str">
        <v>theater</v>
      </c>
      <c r="R3878" t="str">
        <v>musical</v>
      </c>
      <c r="S3878" s="10">
        <v>42372.624166666668</v>
      </c>
      <c r="T3878" s="10"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14">
        <v>25000</v>
      </c>
      <c r="E3879" s="14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v>5</v>
      </c>
      <c r="P3879" s="6">
        <v>88.64</v>
      </c>
      <c r="Q3879" t="str">
        <v>theater</v>
      </c>
      <c r="R3879" t="str">
        <v>musical</v>
      </c>
      <c r="S3879" s="10">
        <v>42682.67768518519</v>
      </c>
      <c r="T3879" s="10"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14">
        <v>18000</v>
      </c>
      <c r="E3880" s="14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v>0</v>
      </c>
      <c r="P3880" s="6">
        <v>10</v>
      </c>
      <c r="Q3880" t="str">
        <v>theater</v>
      </c>
      <c r="R3880" t="str">
        <v>musical</v>
      </c>
      <c r="S3880" s="10">
        <v>42154.818819444445</v>
      </c>
      <c r="T3880" s="10"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14">
        <v>15000</v>
      </c>
      <c r="E3881" s="14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v>0</v>
      </c>
      <c r="P3881" s="6">
        <v>0</v>
      </c>
      <c r="Q3881" t="str">
        <v>theater</v>
      </c>
      <c r="R3881" t="str">
        <v>musical</v>
      </c>
      <c r="S3881" s="10">
        <v>41999.861064814817</v>
      </c>
      <c r="T3881" s="10"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14">
        <v>7500</v>
      </c>
      <c r="E3882" s="14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v>13</v>
      </c>
      <c r="P3882" s="6">
        <v>57.65</v>
      </c>
      <c r="Q3882" t="str">
        <v>theater</v>
      </c>
      <c r="R3882" t="str">
        <v>musical</v>
      </c>
      <c r="S3882" s="10">
        <v>41815.815046296295</v>
      </c>
      <c r="T3882" s="10"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14">
        <v>500</v>
      </c>
      <c r="E3883" s="14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v>5</v>
      </c>
      <c r="P3883" s="6">
        <v>25</v>
      </c>
      <c r="Q3883" t="str">
        <v>theater</v>
      </c>
      <c r="R3883" t="str">
        <v>musical</v>
      </c>
      <c r="S3883" s="10">
        <v>42756.018506944441</v>
      </c>
      <c r="T3883" s="10"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14">
        <v>30000</v>
      </c>
      <c r="E3884" s="1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v>0</v>
      </c>
      <c r="P3884" s="6">
        <v>0</v>
      </c>
      <c r="Q3884" t="str">
        <v>theater</v>
      </c>
      <c r="R3884" t="str">
        <v>musical</v>
      </c>
      <c r="S3884" s="10">
        <v>42373.983449074076</v>
      </c>
      <c r="T3884" s="10"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14">
        <v>15000</v>
      </c>
      <c r="E3885" s="14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v>0</v>
      </c>
      <c r="P3885" s="6">
        <v>0</v>
      </c>
      <c r="Q3885" t="str">
        <v>theater</v>
      </c>
      <c r="R3885" t="str">
        <v>musical</v>
      </c>
      <c r="S3885" s="10">
        <v>41854.602650462963</v>
      </c>
      <c r="T3885" s="10"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14">
        <v>10000</v>
      </c>
      <c r="E3886" s="14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v>0</v>
      </c>
      <c r="P3886" s="6">
        <v>0</v>
      </c>
      <c r="Q3886" t="str">
        <v>theater</v>
      </c>
      <c r="R3886" t="str">
        <v>musical</v>
      </c>
      <c r="S3886" s="10">
        <v>42065.791574074072</v>
      </c>
      <c r="T3886" s="10"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14">
        <v>375000</v>
      </c>
      <c r="E3887" s="14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v>0</v>
      </c>
      <c r="P3887" s="6">
        <v>0</v>
      </c>
      <c r="Q3887" t="str">
        <v>theater</v>
      </c>
      <c r="R3887" t="str">
        <v>musical</v>
      </c>
      <c r="S3887" s="10">
        <v>42469.951284722221</v>
      </c>
      <c r="T3887" s="10"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 s="14">
        <v>10000</v>
      </c>
      <c r="E3888" s="14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v>0</v>
      </c>
      <c r="P3888" s="6">
        <v>0</v>
      </c>
      <c r="Q3888" t="str">
        <v>theater</v>
      </c>
      <c r="R3888" t="str">
        <v>musical</v>
      </c>
      <c r="S3888" s="10">
        <v>41954.228032407409</v>
      </c>
      <c r="T3888" s="10"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14">
        <v>2000</v>
      </c>
      <c r="E3889" s="14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v>2</v>
      </c>
      <c r="P3889" s="6">
        <v>17.5</v>
      </c>
      <c r="Q3889" t="str">
        <v>theater</v>
      </c>
      <c r="R3889" t="str">
        <v>musical</v>
      </c>
      <c r="S3889" s="10">
        <v>42079.857974537037</v>
      </c>
      <c r="T3889" s="10"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14">
        <v>2000</v>
      </c>
      <c r="E3890" s="14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v>27</v>
      </c>
      <c r="P3890" s="6">
        <v>38.71</v>
      </c>
      <c r="Q3890" t="str">
        <v>theater</v>
      </c>
      <c r="R3890" t="str">
        <v>plays</v>
      </c>
      <c r="S3890" s="10">
        <v>42762.545810185184</v>
      </c>
      <c r="T3890" s="10"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14">
        <v>8000</v>
      </c>
      <c r="E3891" s="14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v>1</v>
      </c>
      <c r="P3891" s="6">
        <v>13.11</v>
      </c>
      <c r="Q3891" t="str">
        <v>theater</v>
      </c>
      <c r="R3891" t="str">
        <v>plays</v>
      </c>
      <c r="S3891" s="10">
        <v>41977.004976851851</v>
      </c>
      <c r="T3891" s="10"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14">
        <v>15000</v>
      </c>
      <c r="E3892" s="14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v>17</v>
      </c>
      <c r="P3892" s="6">
        <v>315.5</v>
      </c>
      <c r="Q3892" t="str">
        <v>theater</v>
      </c>
      <c r="R3892" t="str">
        <v>plays</v>
      </c>
      <c r="S3892" s="10">
        <v>42171.758611111116</v>
      </c>
      <c r="T3892" s="10"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14">
        <v>800</v>
      </c>
      <c r="E3893" s="14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v>33</v>
      </c>
      <c r="P3893" s="6">
        <v>37.14</v>
      </c>
      <c r="Q3893" t="str">
        <v>theater</v>
      </c>
      <c r="R3893" t="str">
        <v>plays</v>
      </c>
      <c r="S3893" s="10">
        <v>42056.1324537037</v>
      </c>
      <c r="T3893" s="10"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14">
        <v>1000</v>
      </c>
      <c r="E3894" s="1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v>0</v>
      </c>
      <c r="P3894" s="6">
        <v>0</v>
      </c>
      <c r="Q3894" t="str">
        <v>theater</v>
      </c>
      <c r="R3894" t="str">
        <v>plays</v>
      </c>
      <c r="S3894" s="10">
        <v>41867.652280092596</v>
      </c>
      <c r="T3894" s="10"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14">
        <v>50000</v>
      </c>
      <c r="E3895" s="14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v>22</v>
      </c>
      <c r="P3895" s="6">
        <v>128.27000000000001</v>
      </c>
      <c r="Q3895" t="str">
        <v>theater</v>
      </c>
      <c r="R3895" t="str">
        <v>plays</v>
      </c>
      <c r="S3895" s="10">
        <v>41779.657870370371</v>
      </c>
      <c r="T3895" s="10"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14">
        <v>15000</v>
      </c>
      <c r="E3896" s="14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v>3</v>
      </c>
      <c r="P3896" s="6">
        <v>47.27</v>
      </c>
      <c r="Q3896" t="str">
        <v>theater</v>
      </c>
      <c r="R3896" t="str">
        <v>plays</v>
      </c>
      <c r="S3896" s="10">
        <v>42679.958472222221</v>
      </c>
      <c r="T3896" s="10"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14">
        <v>1000</v>
      </c>
      <c r="E3897" s="14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v>5</v>
      </c>
      <c r="P3897" s="6">
        <v>50</v>
      </c>
      <c r="Q3897" t="str">
        <v>theater</v>
      </c>
      <c r="R3897" t="str">
        <v>plays</v>
      </c>
      <c r="S3897" s="10">
        <v>42032.250208333338</v>
      </c>
      <c r="T3897" s="10"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14">
        <v>1600</v>
      </c>
      <c r="E3898" s="14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v>11</v>
      </c>
      <c r="P3898" s="6">
        <v>42.5</v>
      </c>
      <c r="Q3898" t="str">
        <v>theater</v>
      </c>
      <c r="R3898" t="str">
        <v>plays</v>
      </c>
      <c r="S3898" s="10">
        <v>41793.191875000004</v>
      </c>
      <c r="T3898" s="10"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14">
        <v>2500</v>
      </c>
      <c r="E3899" s="14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v>18</v>
      </c>
      <c r="P3899" s="6">
        <v>44</v>
      </c>
      <c r="Q3899" t="str">
        <v>theater</v>
      </c>
      <c r="R3899" t="str">
        <v>plays</v>
      </c>
      <c r="S3899" s="10">
        <v>41982.87364583333</v>
      </c>
      <c r="T3899" s="10"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14">
        <v>2500</v>
      </c>
      <c r="E3900" s="14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v>33</v>
      </c>
      <c r="P3900" s="6">
        <v>50.88</v>
      </c>
      <c r="Q3900" t="str">
        <v>theater</v>
      </c>
      <c r="R3900" t="str">
        <v>plays</v>
      </c>
      <c r="S3900" s="10">
        <v>42193.482291666667</v>
      </c>
      <c r="T3900" s="10"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14">
        <v>10000</v>
      </c>
      <c r="E3901" s="14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v>1</v>
      </c>
      <c r="P3901" s="6">
        <v>62.5</v>
      </c>
      <c r="Q3901" t="str">
        <v>theater</v>
      </c>
      <c r="R3901" t="str">
        <v>plays</v>
      </c>
      <c r="S3901" s="10">
        <v>41843.775011574071</v>
      </c>
      <c r="T3901" s="10"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14">
        <v>2500</v>
      </c>
      <c r="E3902" s="14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v>5</v>
      </c>
      <c r="P3902" s="6">
        <v>27</v>
      </c>
      <c r="Q3902" t="str">
        <v>theater</v>
      </c>
      <c r="R3902" t="str">
        <v>plays</v>
      </c>
      <c r="S3902" s="10">
        <v>42136.092488425929</v>
      </c>
      <c r="T3902" s="10"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14">
        <v>3000</v>
      </c>
      <c r="E3903" s="14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v>1</v>
      </c>
      <c r="P3903" s="6">
        <v>25</v>
      </c>
      <c r="Q3903" t="str">
        <v>theater</v>
      </c>
      <c r="R3903" t="str">
        <v>plays</v>
      </c>
      <c r="S3903" s="10">
        <v>42317.826377314821</v>
      </c>
      <c r="T3903" s="10"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14">
        <v>3000</v>
      </c>
      <c r="E3904" s="1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v>49</v>
      </c>
      <c r="P3904" s="6">
        <v>47.26</v>
      </c>
      <c r="Q3904" t="str">
        <v>theater</v>
      </c>
      <c r="R3904" t="str">
        <v>plays</v>
      </c>
      <c r="S3904" s="10">
        <v>42663.468078703707</v>
      </c>
      <c r="T3904" s="10"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14">
        <v>1500</v>
      </c>
      <c r="E3905" s="14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v>0</v>
      </c>
      <c r="P3905" s="6">
        <v>0</v>
      </c>
      <c r="Q3905" t="str">
        <v>theater</v>
      </c>
      <c r="R3905" t="str">
        <v>plays</v>
      </c>
      <c r="S3905" s="10">
        <v>42186.01116898148</v>
      </c>
      <c r="T3905" s="10"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14">
        <v>10000</v>
      </c>
      <c r="E3906" s="14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v>0</v>
      </c>
      <c r="P3906" s="6">
        <v>1.5</v>
      </c>
      <c r="Q3906" t="str">
        <v>theater</v>
      </c>
      <c r="R3906" t="str">
        <v>plays</v>
      </c>
      <c r="S3906" s="10">
        <v>42095.229166666672</v>
      </c>
      <c r="T3906" s="10"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14">
        <v>1500</v>
      </c>
      <c r="E3907" s="14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v>12</v>
      </c>
      <c r="P3907" s="6">
        <v>24.71</v>
      </c>
      <c r="Q3907" t="str">
        <v>theater</v>
      </c>
      <c r="R3907" t="str">
        <v>plays</v>
      </c>
      <c r="S3907" s="10">
        <v>42124.623877314814</v>
      </c>
      <c r="T3907" s="10"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14">
        <v>1500</v>
      </c>
      <c r="E3908" s="14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v>67</v>
      </c>
      <c r="P3908" s="6">
        <v>63.13</v>
      </c>
      <c r="Q3908" t="str">
        <v>theater</v>
      </c>
      <c r="R3908" t="str">
        <v>plays</v>
      </c>
      <c r="S3908" s="10">
        <v>42143.917743055557</v>
      </c>
      <c r="T3908" s="10"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14">
        <v>1000</v>
      </c>
      <c r="E3909" s="14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v>15</v>
      </c>
      <c r="P3909" s="6">
        <v>38.25</v>
      </c>
      <c r="Q3909" t="str">
        <v>theater</v>
      </c>
      <c r="R3909" t="str">
        <v>plays</v>
      </c>
      <c r="S3909" s="10">
        <v>41906.819513888891</v>
      </c>
      <c r="T3909" s="10"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14">
        <v>750</v>
      </c>
      <c r="E3910" s="14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v>9</v>
      </c>
      <c r="P3910" s="6">
        <v>16.25</v>
      </c>
      <c r="Q3910" t="str">
        <v>theater</v>
      </c>
      <c r="R3910" t="str">
        <v>plays</v>
      </c>
      <c r="S3910" s="10">
        <v>41834.135370370372</v>
      </c>
      <c r="T3910" s="10"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14">
        <v>60000</v>
      </c>
      <c r="E3911" s="14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v>0</v>
      </c>
      <c r="P3911" s="6">
        <v>33.75</v>
      </c>
      <c r="Q3911" t="str">
        <v>theater</v>
      </c>
      <c r="R3911" t="str">
        <v>plays</v>
      </c>
      <c r="S3911" s="10">
        <v>41863.359282407408</v>
      </c>
      <c r="T3911" s="10"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14">
        <v>6000</v>
      </c>
      <c r="E3912" s="14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v>3</v>
      </c>
      <c r="P3912" s="6">
        <v>61.67</v>
      </c>
      <c r="Q3912" t="str">
        <v>theater</v>
      </c>
      <c r="R3912" t="str">
        <v>plays</v>
      </c>
      <c r="S3912" s="10">
        <v>42224.756909722222</v>
      </c>
      <c r="T3912" s="10"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14">
        <v>8000</v>
      </c>
      <c r="E3913" s="14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v>37</v>
      </c>
      <c r="P3913" s="6">
        <v>83.14</v>
      </c>
      <c r="Q3913" t="str">
        <v>theater</v>
      </c>
      <c r="R3913" t="str">
        <v>plays</v>
      </c>
      <c r="S3913" s="10">
        <v>41939.8122337963</v>
      </c>
      <c r="T3913" s="10"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14">
        <v>15000</v>
      </c>
      <c r="E3914" s="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v>0</v>
      </c>
      <c r="P3914" s="6">
        <v>1</v>
      </c>
      <c r="Q3914" t="str">
        <v>theater</v>
      </c>
      <c r="R3914" t="str">
        <v>plays</v>
      </c>
      <c r="S3914" s="10">
        <v>42059.270023148143</v>
      </c>
      <c r="T3914" s="10"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14">
        <v>10000</v>
      </c>
      <c r="E3915" s="14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v>10</v>
      </c>
      <c r="P3915" s="6">
        <v>142.86000000000001</v>
      </c>
      <c r="Q3915" t="str">
        <v>theater</v>
      </c>
      <c r="R3915" t="str">
        <v>plays</v>
      </c>
      <c r="S3915" s="10">
        <v>42308.211215277777</v>
      </c>
      <c r="T3915" s="10"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14">
        <v>2500</v>
      </c>
      <c r="E3916" s="14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v>36</v>
      </c>
      <c r="P3916" s="6">
        <v>33.67</v>
      </c>
      <c r="Q3916" t="str">
        <v>theater</v>
      </c>
      <c r="R3916" t="str">
        <v>plays</v>
      </c>
      <c r="S3916" s="10">
        <v>42114.818935185183</v>
      </c>
      <c r="T3916" s="10"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14">
        <v>1500</v>
      </c>
      <c r="E3917" s="14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v>0</v>
      </c>
      <c r="P3917" s="6">
        <v>5</v>
      </c>
      <c r="Q3917" t="str">
        <v>theater</v>
      </c>
      <c r="R3917" t="str">
        <v>plays</v>
      </c>
      <c r="S3917" s="10">
        <v>42492.98505787037</v>
      </c>
      <c r="T3917" s="10"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14">
        <v>2000</v>
      </c>
      <c r="E3918" s="14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v>0</v>
      </c>
      <c r="P3918" s="6">
        <v>0</v>
      </c>
      <c r="Q3918" t="str">
        <v>theater</v>
      </c>
      <c r="R3918" t="str">
        <v>plays</v>
      </c>
      <c r="S3918" s="10">
        <v>42494.471666666665</v>
      </c>
      <c r="T3918" s="10"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14">
        <v>3500</v>
      </c>
      <c r="E3919" s="14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v>0</v>
      </c>
      <c r="P3919" s="6">
        <v>10</v>
      </c>
      <c r="Q3919" t="str">
        <v>theater</v>
      </c>
      <c r="R3919" t="str">
        <v>plays</v>
      </c>
      <c r="S3919" s="10">
        <v>41863.527326388888</v>
      </c>
      <c r="T3919" s="10"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14">
        <v>60000</v>
      </c>
      <c r="E3920" s="14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v>0</v>
      </c>
      <c r="P3920" s="6">
        <v>40</v>
      </c>
      <c r="Q3920" t="str">
        <v>theater</v>
      </c>
      <c r="R3920" t="str">
        <v>plays</v>
      </c>
      <c r="S3920" s="10">
        <v>41843.664618055554</v>
      </c>
      <c r="T3920" s="10"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14">
        <v>5000</v>
      </c>
      <c r="E3921" s="14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v>2</v>
      </c>
      <c r="P3921" s="6">
        <v>30</v>
      </c>
      <c r="Q3921" t="str">
        <v>theater</v>
      </c>
      <c r="R3921" t="str">
        <v>plays</v>
      </c>
      <c r="S3921" s="10">
        <v>42358.684872685189</v>
      </c>
      <c r="T3921" s="10"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14">
        <v>2500</v>
      </c>
      <c r="E3922" s="14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v>5</v>
      </c>
      <c r="P3922" s="6">
        <v>45</v>
      </c>
      <c r="Q3922" t="str">
        <v>theater</v>
      </c>
      <c r="R3922" t="str">
        <v>plays</v>
      </c>
      <c r="S3922" s="10">
        <v>42657.38726851852</v>
      </c>
      <c r="T3922" s="10"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14">
        <v>3000</v>
      </c>
      <c r="E3923" s="14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v>0</v>
      </c>
      <c r="P3923" s="6">
        <v>0</v>
      </c>
      <c r="Q3923" t="str">
        <v>theater</v>
      </c>
      <c r="R3923" t="str">
        <v>plays</v>
      </c>
      <c r="S3923" s="10">
        <v>41926.542303240742</v>
      </c>
      <c r="T3923" s="10"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14">
        <v>750</v>
      </c>
      <c r="E3924" s="1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v>8</v>
      </c>
      <c r="P3924" s="6">
        <v>10.17</v>
      </c>
      <c r="Q3924" t="str">
        <v>theater</v>
      </c>
      <c r="R3924" t="str">
        <v>plays</v>
      </c>
      <c r="S3924" s="10">
        <v>42020.768634259264</v>
      </c>
      <c r="T3924" s="10"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14">
        <v>11500</v>
      </c>
      <c r="E3925" s="14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v>12</v>
      </c>
      <c r="P3925" s="6">
        <v>81.41</v>
      </c>
      <c r="Q3925" t="str">
        <v>theater</v>
      </c>
      <c r="R3925" t="str">
        <v>plays</v>
      </c>
      <c r="S3925" s="10">
        <v>42075.979988425926</v>
      </c>
      <c r="T3925" s="10"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14">
        <v>15000</v>
      </c>
      <c r="E3926" s="14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v>15</v>
      </c>
      <c r="P3926" s="6">
        <v>57.25</v>
      </c>
      <c r="Q3926" t="str">
        <v>theater</v>
      </c>
      <c r="R3926" t="str">
        <v>plays</v>
      </c>
      <c r="S3926" s="10">
        <v>41786.959745370368</v>
      </c>
      <c r="T3926" s="10"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14">
        <v>150</v>
      </c>
      <c r="E3927" s="14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v>10</v>
      </c>
      <c r="P3927" s="6">
        <v>5</v>
      </c>
      <c r="Q3927" t="str">
        <v>theater</v>
      </c>
      <c r="R3927" t="str">
        <v>plays</v>
      </c>
      <c r="S3927" s="10">
        <v>41820.870821759258</v>
      </c>
      <c r="T3927" s="10"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14">
        <v>5000</v>
      </c>
      <c r="E3928" s="14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v>0</v>
      </c>
      <c r="P3928" s="6">
        <v>15</v>
      </c>
      <c r="Q3928" t="str">
        <v>theater</v>
      </c>
      <c r="R3928" t="str">
        <v>plays</v>
      </c>
      <c r="S3928" s="10">
        <v>41970.085046296299</v>
      </c>
      <c r="T3928" s="10"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14">
        <v>2500</v>
      </c>
      <c r="E3929" s="14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v>1</v>
      </c>
      <c r="P3929" s="6">
        <v>12.5</v>
      </c>
      <c r="Q3929" t="str">
        <v>theater</v>
      </c>
      <c r="R3929" t="str">
        <v>plays</v>
      </c>
      <c r="S3929" s="10">
        <v>41830.267407407409</v>
      </c>
      <c r="T3929" s="10"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14">
        <v>5000</v>
      </c>
      <c r="E3930" s="14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v>13</v>
      </c>
      <c r="P3930" s="6">
        <v>93</v>
      </c>
      <c r="Q3930" t="str">
        <v>theater</v>
      </c>
      <c r="R3930" t="str">
        <v>plays</v>
      </c>
      <c r="S3930" s="10">
        <v>42265.683182870373</v>
      </c>
      <c r="T3930" s="10"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14">
        <v>20000</v>
      </c>
      <c r="E3931" s="14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v>2</v>
      </c>
      <c r="P3931" s="6">
        <v>32.36</v>
      </c>
      <c r="Q3931" t="str">
        <v>theater</v>
      </c>
      <c r="R3931" t="str">
        <v>plays</v>
      </c>
      <c r="S3931" s="10">
        <v>42601.827141203699</v>
      </c>
      <c r="T3931" s="10"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14">
        <v>10000</v>
      </c>
      <c r="E3932" s="14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v>0</v>
      </c>
      <c r="P3932" s="6">
        <v>0</v>
      </c>
      <c r="Q3932" t="str">
        <v>theater</v>
      </c>
      <c r="R3932" t="str">
        <v>plays</v>
      </c>
      <c r="S3932" s="10">
        <v>42433.338749999995</v>
      </c>
      <c r="T3932" s="10"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14">
        <v>8000</v>
      </c>
      <c r="E3933" s="14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v>0</v>
      </c>
      <c r="P3933" s="6">
        <v>0</v>
      </c>
      <c r="Q3933" t="str">
        <v>theater</v>
      </c>
      <c r="R3933" t="str">
        <v>plays</v>
      </c>
      <c r="S3933" s="10">
        <v>42228.151701388888</v>
      </c>
      <c r="T3933" s="10"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14">
        <v>12000</v>
      </c>
      <c r="E3934" s="1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v>0</v>
      </c>
      <c r="P3934" s="6">
        <v>1</v>
      </c>
      <c r="Q3934" t="str">
        <v>theater</v>
      </c>
      <c r="R3934" t="str">
        <v>plays</v>
      </c>
      <c r="S3934" s="10">
        <v>42415.168564814812</v>
      </c>
      <c r="T3934" s="10"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14">
        <v>7000</v>
      </c>
      <c r="E3935" s="14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v>16</v>
      </c>
      <c r="P3935" s="6">
        <v>91.83</v>
      </c>
      <c r="Q3935" t="str">
        <v>theater</v>
      </c>
      <c r="R3935" t="str">
        <v>plays</v>
      </c>
      <c r="S3935" s="10">
        <v>42538.968310185184</v>
      </c>
      <c r="T3935" s="10"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14">
        <v>5000</v>
      </c>
      <c r="E3936" s="14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v>11</v>
      </c>
      <c r="P3936" s="6">
        <v>45.83</v>
      </c>
      <c r="Q3936" t="str">
        <v>theater</v>
      </c>
      <c r="R3936" t="str">
        <v>plays</v>
      </c>
      <c r="S3936" s="10">
        <v>42233.671747685185</v>
      </c>
      <c r="T3936" s="10"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14">
        <v>3000</v>
      </c>
      <c r="E3937" s="14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v>44</v>
      </c>
      <c r="P3937" s="6">
        <v>57.17</v>
      </c>
      <c r="Q3937" t="str">
        <v>theater</v>
      </c>
      <c r="R3937" t="str">
        <v>plays</v>
      </c>
      <c r="S3937" s="10">
        <v>42221.656782407401</v>
      </c>
      <c r="T3937" s="10"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14">
        <v>20000</v>
      </c>
      <c r="E3938" s="14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v>0</v>
      </c>
      <c r="P3938" s="6">
        <v>0</v>
      </c>
      <c r="Q3938" t="str">
        <v>theater</v>
      </c>
      <c r="R3938" t="str">
        <v>plays</v>
      </c>
      <c r="S3938" s="10">
        <v>42675.262962962966</v>
      </c>
      <c r="T3938" s="10"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14">
        <v>2885</v>
      </c>
      <c r="E3939" s="14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v>86</v>
      </c>
      <c r="P3939" s="6">
        <v>248.5</v>
      </c>
      <c r="Q3939" t="str">
        <v>theater</v>
      </c>
      <c r="R3939" t="str">
        <v>plays</v>
      </c>
      <c r="S3939" s="10">
        <v>42534.631481481483</v>
      </c>
      <c r="T3939" s="10"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14">
        <v>3255</v>
      </c>
      <c r="E3940" s="14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v>12</v>
      </c>
      <c r="P3940" s="6">
        <v>79.400000000000006</v>
      </c>
      <c r="Q3940" t="str">
        <v>theater</v>
      </c>
      <c r="R3940" t="str">
        <v>plays</v>
      </c>
      <c r="S3940" s="10">
        <v>42151.905717592599</v>
      </c>
      <c r="T3940" s="10"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14">
        <v>5000</v>
      </c>
      <c r="E3941" s="14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v>0</v>
      </c>
      <c r="P3941" s="6">
        <v>5</v>
      </c>
      <c r="Q3941" t="str">
        <v>theater</v>
      </c>
      <c r="R3941" t="str">
        <v>plays</v>
      </c>
      <c r="S3941" s="10">
        <v>41915.400219907409</v>
      </c>
      <c r="T3941" s="10"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14">
        <v>5000</v>
      </c>
      <c r="E3942" s="14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v>0</v>
      </c>
      <c r="P3942" s="6">
        <v>5.5</v>
      </c>
      <c r="Q3942" t="str">
        <v>theater</v>
      </c>
      <c r="R3942" t="str">
        <v>plays</v>
      </c>
      <c r="S3942" s="10">
        <v>41961.492488425924</v>
      </c>
      <c r="T3942" s="10"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14">
        <v>5500</v>
      </c>
      <c r="E3943" s="14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v>1</v>
      </c>
      <c r="P3943" s="6">
        <v>25</v>
      </c>
      <c r="Q3943" t="str">
        <v>theater</v>
      </c>
      <c r="R3943" t="str">
        <v>plays</v>
      </c>
      <c r="S3943" s="10">
        <v>41940.587233796294</v>
      </c>
      <c r="T3943" s="10"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14">
        <v>1200</v>
      </c>
      <c r="E3944" s="1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v>0</v>
      </c>
      <c r="P3944" s="6">
        <v>0</v>
      </c>
      <c r="Q3944" t="str">
        <v>theater</v>
      </c>
      <c r="R3944" t="str">
        <v>plays</v>
      </c>
      <c r="S3944" s="10">
        <v>42111.904097222221</v>
      </c>
      <c r="T3944" s="10"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14">
        <v>5000</v>
      </c>
      <c r="E3945" s="14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v>36</v>
      </c>
      <c r="P3945" s="6">
        <v>137.08000000000001</v>
      </c>
      <c r="Q3945" t="str">
        <v>theater</v>
      </c>
      <c r="R3945" t="str">
        <v>plays</v>
      </c>
      <c r="S3945" s="10">
        <v>42279.778564814813</v>
      </c>
      <c r="T3945" s="10"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14">
        <v>5000</v>
      </c>
      <c r="E3946" s="14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v>0</v>
      </c>
      <c r="P3946" s="6">
        <v>0</v>
      </c>
      <c r="Q3946" t="str">
        <v>theater</v>
      </c>
      <c r="R3946" t="str">
        <v>plays</v>
      </c>
      <c r="S3946" s="10">
        <v>42213.662905092591</v>
      </c>
      <c r="T3946" s="10"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14">
        <v>2000</v>
      </c>
      <c r="E3947" s="14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v>0</v>
      </c>
      <c r="P3947" s="6">
        <v>5</v>
      </c>
      <c r="Q3947" t="str">
        <v>theater</v>
      </c>
      <c r="R3947" t="str">
        <v>plays</v>
      </c>
      <c r="S3947" s="10">
        <v>42109.801712962959</v>
      </c>
      <c r="T3947" s="10"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14">
        <v>6000</v>
      </c>
      <c r="E3948" s="14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v>3</v>
      </c>
      <c r="P3948" s="6">
        <v>39</v>
      </c>
      <c r="Q3948" t="str">
        <v>theater</v>
      </c>
      <c r="R3948" t="str">
        <v>plays</v>
      </c>
      <c r="S3948" s="10">
        <v>42031.833587962959</v>
      </c>
      <c r="T3948" s="10"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14">
        <v>3000</v>
      </c>
      <c r="E3949" s="14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v>3</v>
      </c>
      <c r="P3949" s="6">
        <v>50.5</v>
      </c>
      <c r="Q3949" t="str">
        <v>theater</v>
      </c>
      <c r="R3949" t="str">
        <v>plays</v>
      </c>
      <c r="S3949" s="10">
        <v>42615.142870370371</v>
      </c>
      <c r="T3949" s="10"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14">
        <v>30000</v>
      </c>
      <c r="E3950" s="14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v>0</v>
      </c>
      <c r="P3950" s="6">
        <v>0</v>
      </c>
      <c r="Q3950" t="str">
        <v>theater</v>
      </c>
      <c r="R3950" t="str">
        <v>plays</v>
      </c>
      <c r="S3950" s="10">
        <v>41829.325497685182</v>
      </c>
      <c r="T3950" s="10"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14">
        <v>10000</v>
      </c>
      <c r="E3951" s="14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v>16</v>
      </c>
      <c r="P3951" s="6">
        <v>49.28</v>
      </c>
      <c r="Q3951" t="str">
        <v>theater</v>
      </c>
      <c r="R3951" t="str">
        <v>plays</v>
      </c>
      <c r="S3951" s="10">
        <v>42016.120613425926</v>
      </c>
      <c r="T3951" s="10"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14">
        <v>4000</v>
      </c>
      <c r="E3952" s="14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v>1</v>
      </c>
      <c r="P3952" s="6">
        <v>25</v>
      </c>
      <c r="Q3952" t="str">
        <v>theater</v>
      </c>
      <c r="R3952" t="str">
        <v>plays</v>
      </c>
      <c r="S3952" s="10">
        <v>42439.702314814815</v>
      </c>
      <c r="T3952" s="10"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14">
        <v>200000</v>
      </c>
      <c r="E3953" s="14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v>0</v>
      </c>
      <c r="P3953" s="6">
        <v>1</v>
      </c>
      <c r="Q3953" t="str">
        <v>theater</v>
      </c>
      <c r="R3953" t="str">
        <v>plays</v>
      </c>
      <c r="S3953" s="10">
        <v>42433.825717592597</v>
      </c>
      <c r="T3953" s="10"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14">
        <v>26000</v>
      </c>
      <c r="E3954" s="1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v>0</v>
      </c>
      <c r="P3954" s="6">
        <v>25</v>
      </c>
      <c r="Q3954" t="str">
        <v>theater</v>
      </c>
      <c r="R3954" t="str">
        <v>plays</v>
      </c>
      <c r="S3954" s="10">
        <v>42243.790393518517</v>
      </c>
      <c r="T3954" s="10"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14">
        <v>17600</v>
      </c>
      <c r="E3955" s="14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v>0</v>
      </c>
      <c r="P3955" s="6">
        <v>0</v>
      </c>
      <c r="Q3955" t="str">
        <v>theater</v>
      </c>
      <c r="R3955" t="str">
        <v>plays</v>
      </c>
      <c r="S3955" s="10">
        <v>42550.048449074078</v>
      </c>
      <c r="T3955" s="10"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14">
        <v>25000</v>
      </c>
      <c r="E3956" s="14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v>0</v>
      </c>
      <c r="P3956" s="6">
        <v>0</v>
      </c>
      <c r="Q3956" t="str">
        <v>theater</v>
      </c>
      <c r="R3956" t="str">
        <v>plays</v>
      </c>
      <c r="S3956" s="10">
        <v>41774.651203703703</v>
      </c>
      <c r="T3956" s="10"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14">
        <v>1750</v>
      </c>
      <c r="E3957" s="14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v>24</v>
      </c>
      <c r="P3957" s="6">
        <v>53.13</v>
      </c>
      <c r="Q3957" t="str">
        <v>theater</v>
      </c>
      <c r="R3957" t="str">
        <v>plays</v>
      </c>
      <c r="S3957" s="10">
        <v>42306.848854166667</v>
      </c>
      <c r="T3957" s="10"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14">
        <v>5500</v>
      </c>
      <c r="E3958" s="14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v>0</v>
      </c>
      <c r="P3958" s="6">
        <v>0</v>
      </c>
      <c r="Q3958" t="str">
        <v>theater</v>
      </c>
      <c r="R3958" t="str">
        <v>plays</v>
      </c>
      <c r="S3958" s="10">
        <v>42457.932025462964</v>
      </c>
      <c r="T3958" s="10"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14">
        <v>28000</v>
      </c>
      <c r="E3959" s="14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v>0</v>
      </c>
      <c r="P3959" s="6">
        <v>7</v>
      </c>
      <c r="Q3959" t="str">
        <v>theater</v>
      </c>
      <c r="R3959" t="str">
        <v>plays</v>
      </c>
      <c r="S3959" s="10">
        <v>42513.976319444439</v>
      </c>
      <c r="T3959" s="10"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14">
        <v>2000</v>
      </c>
      <c r="E3960" s="14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v>32</v>
      </c>
      <c r="P3960" s="6">
        <v>40.06</v>
      </c>
      <c r="Q3960" t="str">
        <v>theater</v>
      </c>
      <c r="R3960" t="str">
        <v>plays</v>
      </c>
      <c r="S3960" s="10">
        <v>41816.950370370374</v>
      </c>
      <c r="T3960" s="10"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14">
        <v>1200</v>
      </c>
      <c r="E3961" s="14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v>24</v>
      </c>
      <c r="P3961" s="6">
        <v>24.33</v>
      </c>
      <c r="Q3961" t="str">
        <v>theater</v>
      </c>
      <c r="R3961" t="str">
        <v>plays</v>
      </c>
      <c r="S3961" s="10">
        <v>41880.788842592592</v>
      </c>
      <c r="T3961" s="10"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14">
        <v>3000</v>
      </c>
      <c r="E3962" s="14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v>2</v>
      </c>
      <c r="P3962" s="6">
        <v>11.25</v>
      </c>
      <c r="Q3962" t="str">
        <v>theater</v>
      </c>
      <c r="R3962" t="str">
        <v>plays</v>
      </c>
      <c r="S3962" s="10">
        <v>42342.845555555556</v>
      </c>
      <c r="T3962" s="10"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14">
        <v>5000</v>
      </c>
      <c r="E3963" s="14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v>0</v>
      </c>
      <c r="P3963" s="6">
        <v>10.5</v>
      </c>
      <c r="Q3963" t="str">
        <v>theater</v>
      </c>
      <c r="R3963" t="str">
        <v>plays</v>
      </c>
      <c r="S3963" s="10">
        <v>41745.891319444447</v>
      </c>
      <c r="T3963" s="10"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14">
        <v>1400</v>
      </c>
      <c r="E3964" s="1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v>3</v>
      </c>
      <c r="P3964" s="6">
        <v>15</v>
      </c>
      <c r="Q3964" t="str">
        <v>theater</v>
      </c>
      <c r="R3964" t="str">
        <v>plays</v>
      </c>
      <c r="S3964" s="10">
        <v>42311.621458333335</v>
      </c>
      <c r="T3964" s="10"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14">
        <v>10000</v>
      </c>
      <c r="E3965" s="14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v>0</v>
      </c>
      <c r="P3965" s="6">
        <v>0</v>
      </c>
      <c r="Q3965" t="str">
        <v>theater</v>
      </c>
      <c r="R3965" t="str">
        <v>plays</v>
      </c>
      <c r="S3965" s="10">
        <v>42296.154131944444</v>
      </c>
      <c r="T3965" s="10"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14">
        <v>2000</v>
      </c>
      <c r="E3966" s="14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v>6</v>
      </c>
      <c r="P3966" s="6">
        <v>42</v>
      </c>
      <c r="Q3966" t="str">
        <v>theater</v>
      </c>
      <c r="R3966" t="str">
        <v>plays</v>
      </c>
      <c r="S3966" s="10">
        <v>42053.722060185188</v>
      </c>
      <c r="T3966" s="10"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14">
        <v>2000</v>
      </c>
      <c r="E3967" s="14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v>14</v>
      </c>
      <c r="P3967" s="6">
        <v>71.25</v>
      </c>
      <c r="Q3967" t="str">
        <v>theater</v>
      </c>
      <c r="R3967" t="str">
        <v>plays</v>
      </c>
      <c r="S3967" s="10">
        <v>42414.235879629632</v>
      </c>
      <c r="T3967" s="10"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14">
        <v>7500</v>
      </c>
      <c r="E3968" s="14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v>1</v>
      </c>
      <c r="P3968" s="6">
        <v>22.5</v>
      </c>
      <c r="Q3968" t="str">
        <v>theater</v>
      </c>
      <c r="R3968" t="str">
        <v>plays</v>
      </c>
      <c r="S3968" s="10">
        <v>41801.711550925924</v>
      </c>
      <c r="T3968" s="10"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14">
        <v>1700</v>
      </c>
      <c r="E3969" s="14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v>24</v>
      </c>
      <c r="P3969" s="6">
        <v>41</v>
      </c>
      <c r="Q3969" t="str">
        <v>theater</v>
      </c>
      <c r="R3969" t="str">
        <v>plays</v>
      </c>
      <c r="S3969" s="10">
        <v>42770.290590277778</v>
      </c>
      <c r="T3969" s="10"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14">
        <v>5000</v>
      </c>
      <c r="E3970" s="14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v>11</v>
      </c>
      <c r="P3970" s="6">
        <v>47.91</v>
      </c>
      <c r="Q3970" t="str">
        <v>theater</v>
      </c>
      <c r="R3970" t="str">
        <v>plays</v>
      </c>
      <c r="S3970" s="10">
        <v>42452.815659722226</v>
      </c>
      <c r="T3970" s="10"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14">
        <v>2825</v>
      </c>
      <c r="E3971" s="14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v>7</v>
      </c>
      <c r="P3971" s="6">
        <v>35.17</v>
      </c>
      <c r="Q3971" t="str">
        <v>theater</v>
      </c>
      <c r="R3971" t="str">
        <v>plays</v>
      </c>
      <c r="S3971" s="10">
        <v>42601.854699074072</v>
      </c>
      <c r="T3971" s="10"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14">
        <v>15000</v>
      </c>
      <c r="E3972" s="14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v>0</v>
      </c>
      <c r="P3972" s="6">
        <v>5.5</v>
      </c>
      <c r="Q3972" t="str">
        <v>theater</v>
      </c>
      <c r="R3972" t="str">
        <v>plays</v>
      </c>
      <c r="S3972" s="10">
        <v>42447.863553240735</v>
      </c>
      <c r="T3972" s="10"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14">
        <v>14000</v>
      </c>
      <c r="E3973" s="14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v>1</v>
      </c>
      <c r="P3973" s="6">
        <v>22.67</v>
      </c>
      <c r="Q3973" t="str">
        <v>theater</v>
      </c>
      <c r="R3973" t="str">
        <v>plays</v>
      </c>
      <c r="S3973" s="10">
        <v>41811.536180555559</v>
      </c>
      <c r="T3973" s="10"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14">
        <v>1000</v>
      </c>
      <c r="E3974" s="1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v>21</v>
      </c>
      <c r="P3974" s="6">
        <v>26.38</v>
      </c>
      <c r="Q3974" t="str">
        <v>theater</v>
      </c>
      <c r="R3974" t="str">
        <v>plays</v>
      </c>
      <c r="S3974" s="10">
        <v>41981.067523148144</v>
      </c>
      <c r="T3974" s="10"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14">
        <v>5000</v>
      </c>
      <c r="E3975" s="14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v>78</v>
      </c>
      <c r="P3975" s="6">
        <v>105.54</v>
      </c>
      <c r="Q3975" t="str">
        <v>theater</v>
      </c>
      <c r="R3975" t="str">
        <v>plays</v>
      </c>
      <c r="S3975" s="10">
        <v>42469.68414351852</v>
      </c>
      <c r="T3975" s="10"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14">
        <v>1000</v>
      </c>
      <c r="E3976" s="14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v>32</v>
      </c>
      <c r="P3976" s="6">
        <v>29.09</v>
      </c>
      <c r="Q3976" t="str">
        <v>theater</v>
      </c>
      <c r="R3976" t="str">
        <v>plays</v>
      </c>
      <c r="S3976" s="10">
        <v>42493.546851851846</v>
      </c>
      <c r="T3976" s="10"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14">
        <v>678</v>
      </c>
      <c r="E3977" s="14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v>0</v>
      </c>
      <c r="P3977" s="6">
        <v>0</v>
      </c>
      <c r="Q3977" t="str">
        <v>theater</v>
      </c>
      <c r="R3977" t="str">
        <v>plays</v>
      </c>
      <c r="S3977" s="10">
        <v>42534.866875</v>
      </c>
      <c r="T3977" s="10"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14">
        <v>1300</v>
      </c>
      <c r="E3978" s="14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v>48</v>
      </c>
      <c r="P3978" s="6">
        <v>62</v>
      </c>
      <c r="Q3978" t="str">
        <v>theater</v>
      </c>
      <c r="R3978" t="str">
        <v>plays</v>
      </c>
      <c r="S3978" s="10">
        <v>41830.858344907407</v>
      </c>
      <c r="T3978" s="10"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14">
        <v>90000</v>
      </c>
      <c r="E3979" s="14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v>1</v>
      </c>
      <c r="P3979" s="6">
        <v>217.5</v>
      </c>
      <c r="Q3979" t="str">
        <v>theater</v>
      </c>
      <c r="R3979" t="str">
        <v>plays</v>
      </c>
      <c r="S3979" s="10">
        <v>42543.788564814815</v>
      </c>
      <c r="T3979" s="10"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14">
        <v>2000</v>
      </c>
      <c r="E3980" s="14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v>11</v>
      </c>
      <c r="P3980" s="6">
        <v>26.75</v>
      </c>
      <c r="Q3980" t="str">
        <v>theater</v>
      </c>
      <c r="R3980" t="str">
        <v>plays</v>
      </c>
      <c r="S3980" s="10">
        <v>41975.642974537041</v>
      </c>
      <c r="T3980" s="10"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14">
        <v>6000</v>
      </c>
      <c r="E3981" s="14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v>2</v>
      </c>
      <c r="P3981" s="6">
        <v>18.329999999999998</v>
      </c>
      <c r="Q3981" t="str">
        <v>theater</v>
      </c>
      <c r="R3981" t="str">
        <v>plays</v>
      </c>
      <c r="S3981" s="10">
        <v>42069.903437500005</v>
      </c>
      <c r="T3981" s="10"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14">
        <v>2500</v>
      </c>
      <c r="E3982" s="14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v>18</v>
      </c>
      <c r="P3982" s="6">
        <v>64.290000000000006</v>
      </c>
      <c r="Q3982" t="str">
        <v>theater</v>
      </c>
      <c r="R3982" t="str">
        <v>plays</v>
      </c>
      <c r="S3982" s="10">
        <v>41795.598923611113</v>
      </c>
      <c r="T3982" s="10"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14">
        <v>30000</v>
      </c>
      <c r="E3983" s="14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v>4</v>
      </c>
      <c r="P3983" s="6">
        <v>175</v>
      </c>
      <c r="Q3983" t="str">
        <v>theater</v>
      </c>
      <c r="R3983" t="str">
        <v>plays</v>
      </c>
      <c r="S3983" s="10">
        <v>42508.179965277777</v>
      </c>
      <c r="T3983" s="10"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14">
        <v>850</v>
      </c>
      <c r="E3984" s="1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v>20</v>
      </c>
      <c r="P3984" s="6">
        <v>34</v>
      </c>
      <c r="Q3984" t="str">
        <v>theater</v>
      </c>
      <c r="R3984" t="str">
        <v>plays</v>
      </c>
      <c r="S3984" s="10">
        <v>42132.809953703705</v>
      </c>
      <c r="T3984" s="10"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14">
        <v>11140</v>
      </c>
      <c r="E3985" s="14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v>35</v>
      </c>
      <c r="P3985" s="6">
        <v>84.28</v>
      </c>
      <c r="Q3985" t="str">
        <v>theater</v>
      </c>
      <c r="R3985" t="str">
        <v>plays</v>
      </c>
      <c r="S3985" s="10">
        <v>41747.86986111111</v>
      </c>
      <c r="T3985" s="10"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14">
        <v>1500</v>
      </c>
      <c r="E3986" s="14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v>6</v>
      </c>
      <c r="P3986" s="6">
        <v>9.5</v>
      </c>
      <c r="Q3986" t="str">
        <v>theater</v>
      </c>
      <c r="R3986" t="str">
        <v>plays</v>
      </c>
      <c r="S3986" s="10">
        <v>41920.963472222218</v>
      </c>
      <c r="T3986" s="10"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14">
        <v>2000</v>
      </c>
      <c r="E3987" s="14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v>32</v>
      </c>
      <c r="P3987" s="6">
        <v>33.74</v>
      </c>
      <c r="Q3987" t="str">
        <v>theater</v>
      </c>
      <c r="R3987" t="str">
        <v>plays</v>
      </c>
      <c r="S3987" s="10">
        <v>42399.707407407404</v>
      </c>
      <c r="T3987" s="10"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14">
        <v>5000</v>
      </c>
      <c r="E3988" s="14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v>10</v>
      </c>
      <c r="P3988" s="6">
        <v>37.54</v>
      </c>
      <c r="Q3988" t="str">
        <v>theater</v>
      </c>
      <c r="R3988" t="str">
        <v>plays</v>
      </c>
      <c r="S3988" s="10">
        <v>42467.548541666663</v>
      </c>
      <c r="T3988" s="10"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14">
        <v>400</v>
      </c>
      <c r="E3989" s="14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v>38</v>
      </c>
      <c r="P3989" s="6">
        <v>11.62</v>
      </c>
      <c r="Q3989" t="str">
        <v>theater</v>
      </c>
      <c r="R3989" t="str">
        <v>plays</v>
      </c>
      <c r="S3989" s="10">
        <v>41765.92465277778</v>
      </c>
      <c r="T3989" s="10"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14">
        <v>1500</v>
      </c>
      <c r="E3990" s="14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v>2</v>
      </c>
      <c r="P3990" s="6">
        <v>8</v>
      </c>
      <c r="Q3990" t="str">
        <v>theater</v>
      </c>
      <c r="R3990" t="str">
        <v>plays</v>
      </c>
      <c r="S3990" s="10">
        <v>42230.08116898148</v>
      </c>
      <c r="T3990" s="10"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14">
        <v>3000</v>
      </c>
      <c r="E3991" s="14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v>0</v>
      </c>
      <c r="P3991" s="6">
        <v>0</v>
      </c>
      <c r="Q3991" t="str">
        <v>theater</v>
      </c>
      <c r="R3991" t="str">
        <v>plays</v>
      </c>
      <c r="S3991" s="10">
        <v>42286.749780092592</v>
      </c>
      <c r="T3991" s="10"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14">
        <v>1650</v>
      </c>
      <c r="E3992" s="14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v>4</v>
      </c>
      <c r="P3992" s="6">
        <v>23</v>
      </c>
      <c r="Q3992" t="str">
        <v>theater</v>
      </c>
      <c r="R3992" t="str">
        <v>plays</v>
      </c>
      <c r="S3992" s="10">
        <v>42401.672372685185</v>
      </c>
      <c r="T3992" s="10"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14">
        <v>500</v>
      </c>
      <c r="E3993" s="14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v>20</v>
      </c>
      <c r="P3993" s="6">
        <v>100</v>
      </c>
      <c r="Q3993" t="str">
        <v>theater</v>
      </c>
      <c r="R3993" t="str">
        <v>plays</v>
      </c>
      <c r="S3993" s="10">
        <v>42125.644467592589</v>
      </c>
      <c r="T3993" s="10"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14">
        <v>10000</v>
      </c>
      <c r="E3994" s="1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v>5</v>
      </c>
      <c r="P3994" s="6">
        <v>60.11</v>
      </c>
      <c r="Q3994" t="str">
        <v>theater</v>
      </c>
      <c r="R3994" t="str">
        <v>plays</v>
      </c>
      <c r="S3994" s="10">
        <v>42289.94049768518</v>
      </c>
      <c r="T3994" s="10"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14">
        <v>50000</v>
      </c>
      <c r="E3995" s="14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v>0</v>
      </c>
      <c r="P3995" s="6">
        <v>3</v>
      </c>
      <c r="Q3995" t="str">
        <v>theater</v>
      </c>
      <c r="R3995" t="str">
        <v>plays</v>
      </c>
      <c r="S3995" s="10">
        <v>42107.864722222221</v>
      </c>
      <c r="T3995" s="10"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14">
        <v>2000</v>
      </c>
      <c r="E3996" s="14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v>0</v>
      </c>
      <c r="P3996" s="6">
        <v>5</v>
      </c>
      <c r="Q3996" t="str">
        <v>theater</v>
      </c>
      <c r="R3996" t="str">
        <v>plays</v>
      </c>
      <c r="S3996" s="10">
        <v>41809.389930555553</v>
      </c>
      <c r="T3996" s="10"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14">
        <v>200</v>
      </c>
      <c r="E3997" s="14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v>35</v>
      </c>
      <c r="P3997" s="6">
        <v>17.5</v>
      </c>
      <c r="Q3997" t="str">
        <v>theater</v>
      </c>
      <c r="R3997" t="str">
        <v>plays</v>
      </c>
      <c r="S3997" s="10">
        <v>42019.683761574073</v>
      </c>
      <c r="T3997" s="10"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14">
        <v>3000</v>
      </c>
      <c r="E3998" s="14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v>17</v>
      </c>
      <c r="P3998" s="6">
        <v>29.24</v>
      </c>
      <c r="Q3998" t="str">
        <v>theater</v>
      </c>
      <c r="R3998" t="str">
        <v>plays</v>
      </c>
      <c r="S3998" s="10">
        <v>41950.26694444444</v>
      </c>
      <c r="T3998" s="10"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14">
        <v>3000</v>
      </c>
      <c r="E3999" s="14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v>0</v>
      </c>
      <c r="P3999" s="6">
        <v>0</v>
      </c>
      <c r="Q3999" t="str">
        <v>theater</v>
      </c>
      <c r="R3999" t="str">
        <v>plays</v>
      </c>
      <c r="S3999" s="10">
        <v>42069.391446759255</v>
      </c>
      <c r="T3999" s="10"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14">
        <v>1250</v>
      </c>
      <c r="E4000" s="14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v>57</v>
      </c>
      <c r="P4000" s="6">
        <v>59.58</v>
      </c>
      <c r="Q4000" t="str">
        <v>theater</v>
      </c>
      <c r="R4000" t="str">
        <v>plays</v>
      </c>
      <c r="S4000" s="10">
        <v>42061.963263888887</v>
      </c>
      <c r="T4000" s="10"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14">
        <v>7000</v>
      </c>
      <c r="E4001" s="14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v>17</v>
      </c>
      <c r="P4001" s="6">
        <v>82.57</v>
      </c>
      <c r="Q4001" t="str">
        <v>theater</v>
      </c>
      <c r="R4001" t="str">
        <v>plays</v>
      </c>
      <c r="S4001" s="10">
        <v>41842.828680555554</v>
      </c>
      <c r="T4001" s="10"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14">
        <v>8000</v>
      </c>
      <c r="E4002" s="14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v>0</v>
      </c>
      <c r="P4002" s="6">
        <v>10</v>
      </c>
      <c r="Q4002" t="str">
        <v>theater</v>
      </c>
      <c r="R4002" t="str">
        <v>plays</v>
      </c>
      <c r="S4002" s="10">
        <v>42437.64534722222</v>
      </c>
      <c r="T4002" s="10"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14">
        <v>1200</v>
      </c>
      <c r="E4003" s="14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v>38</v>
      </c>
      <c r="P4003" s="6">
        <v>32.36</v>
      </c>
      <c r="Q4003" t="str">
        <v>theater</v>
      </c>
      <c r="R4003" t="str">
        <v>plays</v>
      </c>
      <c r="S4003" s="10">
        <v>42775.964212962965</v>
      </c>
      <c r="T4003" s="10"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14">
        <v>1250</v>
      </c>
      <c r="E4004" s="1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v>2</v>
      </c>
      <c r="P4004" s="6">
        <v>5.75</v>
      </c>
      <c r="Q4004" t="str">
        <v>theater</v>
      </c>
      <c r="R4004" t="str">
        <v>plays</v>
      </c>
      <c r="S4004" s="10">
        <v>41879.043530092589</v>
      </c>
      <c r="T4004" s="10"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14">
        <v>2000</v>
      </c>
      <c r="E4005" s="14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v>10</v>
      </c>
      <c r="P4005" s="6">
        <v>100.5</v>
      </c>
      <c r="Q4005" t="str">
        <v>theater</v>
      </c>
      <c r="R4005" t="str">
        <v>plays</v>
      </c>
      <c r="S4005" s="10">
        <v>42020.587349537032</v>
      </c>
      <c r="T4005" s="10"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14">
        <v>500</v>
      </c>
      <c r="E4006" s="14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v>0</v>
      </c>
      <c r="P4006" s="6">
        <v>1</v>
      </c>
      <c r="Q4006" t="str">
        <v>theater</v>
      </c>
      <c r="R4006" t="str">
        <v>plays</v>
      </c>
      <c r="S4006" s="10">
        <v>41890.16269675926</v>
      </c>
      <c r="T4006" s="10"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14">
        <v>3000</v>
      </c>
      <c r="E4007" s="14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v>1</v>
      </c>
      <c r="P4007" s="6">
        <v>20</v>
      </c>
      <c r="Q4007" t="str">
        <v>theater</v>
      </c>
      <c r="R4007" t="str">
        <v>plays</v>
      </c>
      <c r="S4007" s="10">
        <v>41872.807696759257</v>
      </c>
      <c r="T4007" s="10"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14">
        <v>30000</v>
      </c>
      <c r="E4008" s="14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v>0</v>
      </c>
      <c r="P4008" s="6">
        <v>2</v>
      </c>
      <c r="Q4008" t="str">
        <v>theater</v>
      </c>
      <c r="R4008" t="str">
        <v>plays</v>
      </c>
      <c r="S4008" s="10">
        <v>42391.772997685184</v>
      </c>
      <c r="T4008" s="10"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14">
        <v>2000</v>
      </c>
      <c r="E4009" s="14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v>0</v>
      </c>
      <c r="P4009" s="6">
        <v>5</v>
      </c>
      <c r="Q4009" t="str">
        <v>theater</v>
      </c>
      <c r="R4009" t="str">
        <v>plays</v>
      </c>
      <c r="S4009" s="10">
        <v>41848.772928240738</v>
      </c>
      <c r="T4009" s="10"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14">
        <v>1000</v>
      </c>
      <c r="E4010" s="14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v>6</v>
      </c>
      <c r="P4010" s="6">
        <v>15</v>
      </c>
      <c r="Q4010" t="str">
        <v>theater</v>
      </c>
      <c r="R4010" t="str">
        <v>plays</v>
      </c>
      <c r="S4010" s="10">
        <v>42177.964201388888</v>
      </c>
      <c r="T4010" s="10"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14">
        <v>1930</v>
      </c>
      <c r="E4011" s="14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v>4</v>
      </c>
      <c r="P4011" s="6">
        <v>25</v>
      </c>
      <c r="Q4011" t="str">
        <v>theater</v>
      </c>
      <c r="R4011" t="str">
        <v>plays</v>
      </c>
      <c r="S4011" s="10">
        <v>41851.700925925928</v>
      </c>
      <c r="T4011" s="10"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14">
        <v>7200</v>
      </c>
      <c r="E4012" s="14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v>24</v>
      </c>
      <c r="P4012" s="6">
        <v>45.84</v>
      </c>
      <c r="Q4012" t="str">
        <v>theater</v>
      </c>
      <c r="R4012" t="str">
        <v>plays</v>
      </c>
      <c r="S4012" s="10">
        <v>41921.770439814813</v>
      </c>
      <c r="T4012" s="10"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14">
        <v>250</v>
      </c>
      <c r="E4013" s="14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v>8</v>
      </c>
      <c r="P4013" s="6">
        <v>4.75</v>
      </c>
      <c r="Q4013" t="str">
        <v>theater</v>
      </c>
      <c r="R4013" t="str">
        <v>plays</v>
      </c>
      <c r="S4013" s="10">
        <v>42002.54488425926</v>
      </c>
      <c r="T4013" s="10"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14">
        <v>575</v>
      </c>
      <c r="E4014" s="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v>0</v>
      </c>
      <c r="P4014" s="6">
        <v>0</v>
      </c>
      <c r="Q4014" t="str">
        <v>theater</v>
      </c>
      <c r="R4014" t="str">
        <v>plays</v>
      </c>
      <c r="S4014" s="10">
        <v>42096.544548611113</v>
      </c>
      <c r="T4014" s="10"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14">
        <v>2000</v>
      </c>
      <c r="E4015" s="14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v>1</v>
      </c>
      <c r="P4015" s="6">
        <v>13</v>
      </c>
      <c r="Q4015" t="str">
        <v>theater</v>
      </c>
      <c r="R4015" t="str">
        <v>plays</v>
      </c>
      <c r="S4015" s="10">
        <v>42021.301192129627</v>
      </c>
      <c r="T4015" s="10"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14">
        <v>9000</v>
      </c>
      <c r="E4016" s="14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v>0</v>
      </c>
      <c r="P4016" s="6">
        <v>0</v>
      </c>
      <c r="Q4016" t="str">
        <v>theater</v>
      </c>
      <c r="R4016" t="str">
        <v>plays</v>
      </c>
      <c r="S4016" s="10">
        <v>42419.246168981481</v>
      </c>
      <c r="T4016" s="10"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14">
        <v>7000</v>
      </c>
      <c r="E4017" s="14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v>0</v>
      </c>
      <c r="P4017" s="6">
        <v>1</v>
      </c>
      <c r="Q4017" t="str">
        <v>theater</v>
      </c>
      <c r="R4017" t="str">
        <v>plays</v>
      </c>
      <c r="S4017" s="10">
        <v>42174.780821759254</v>
      </c>
      <c r="T4017" s="10"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14">
        <v>500</v>
      </c>
      <c r="E4018" s="14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v>14</v>
      </c>
      <c r="P4018" s="6">
        <v>10</v>
      </c>
      <c r="Q4018" t="str">
        <v>theater</v>
      </c>
      <c r="R4018" t="str">
        <v>plays</v>
      </c>
      <c r="S4018" s="10">
        <v>41869.872685185182</v>
      </c>
      <c r="T4018" s="10"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14">
        <v>10000</v>
      </c>
      <c r="E4019" s="14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v>1</v>
      </c>
      <c r="P4019" s="6">
        <v>52.5</v>
      </c>
      <c r="Q4019" t="str">
        <v>theater</v>
      </c>
      <c r="R4019" t="str">
        <v>plays</v>
      </c>
      <c r="S4019" s="10">
        <v>41856.672152777777</v>
      </c>
      <c r="T4019" s="10"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14">
        <v>1500</v>
      </c>
      <c r="E4020" s="14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v>9</v>
      </c>
      <c r="P4020" s="6">
        <v>32.5</v>
      </c>
      <c r="Q4020" t="str">
        <v>theater</v>
      </c>
      <c r="R4020" t="str">
        <v>plays</v>
      </c>
      <c r="S4020" s="10">
        <v>42620.91097222222</v>
      </c>
      <c r="T4020" s="10"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14">
        <v>3500</v>
      </c>
      <c r="E4021" s="14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v>1</v>
      </c>
      <c r="P4021" s="6">
        <v>7.25</v>
      </c>
      <c r="Q4021" t="str">
        <v>theater</v>
      </c>
      <c r="R4021" t="str">
        <v>plays</v>
      </c>
      <c r="S4021" s="10">
        <v>42417.675879629634</v>
      </c>
      <c r="T4021" s="10"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14">
        <v>600</v>
      </c>
      <c r="E4022" s="14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v>17</v>
      </c>
      <c r="P4022" s="6">
        <v>33.33</v>
      </c>
      <c r="Q4022" t="str">
        <v>theater</v>
      </c>
      <c r="R4022" t="str">
        <v>plays</v>
      </c>
      <c r="S4022" s="10">
        <v>42057.190960648149</v>
      </c>
      <c r="T4022" s="10"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14">
        <v>15000</v>
      </c>
      <c r="E4023" s="14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v>1</v>
      </c>
      <c r="P4023" s="6">
        <v>62.5</v>
      </c>
      <c r="Q4023" t="str">
        <v>theater</v>
      </c>
      <c r="R4023" t="str">
        <v>plays</v>
      </c>
      <c r="S4023" s="10">
        <v>41878.911550925928</v>
      </c>
      <c r="T4023" s="10"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14">
        <v>18000</v>
      </c>
      <c r="E4024" s="1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v>70</v>
      </c>
      <c r="P4024" s="6">
        <v>63.56</v>
      </c>
      <c r="Q4024" t="str">
        <v>theater</v>
      </c>
      <c r="R4024" t="str">
        <v>plays</v>
      </c>
      <c r="S4024" s="10">
        <v>41990.584108796291</v>
      </c>
      <c r="T4024" s="10"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14">
        <v>7000</v>
      </c>
      <c r="E4025" s="14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v>0</v>
      </c>
      <c r="P4025" s="6">
        <v>0</v>
      </c>
      <c r="Q4025" t="str">
        <v>theater</v>
      </c>
      <c r="R4025" t="str">
        <v>plays</v>
      </c>
      <c r="S4025" s="10">
        <v>42408.999571759254</v>
      </c>
      <c r="T4025" s="10"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14">
        <v>800</v>
      </c>
      <c r="E4026" s="14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v>1</v>
      </c>
      <c r="P4026" s="6">
        <v>10</v>
      </c>
      <c r="Q4026" t="str">
        <v>theater</v>
      </c>
      <c r="R4026" t="str">
        <v>plays</v>
      </c>
      <c r="S4026" s="10">
        <v>42217.670104166667</v>
      </c>
      <c r="T4026" s="10"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14">
        <v>5000</v>
      </c>
      <c r="E4027" s="14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v>5</v>
      </c>
      <c r="P4027" s="6">
        <v>62.5</v>
      </c>
      <c r="Q4027" t="str">
        <v>theater</v>
      </c>
      <c r="R4027" t="str">
        <v>plays</v>
      </c>
      <c r="S4027" s="10">
        <v>42151.237685185188</v>
      </c>
      <c r="T4027" s="10"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14">
        <v>4000</v>
      </c>
      <c r="E4028" s="14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v>0</v>
      </c>
      <c r="P4028" s="6">
        <v>0</v>
      </c>
      <c r="Q4028" t="str">
        <v>theater</v>
      </c>
      <c r="R4028" t="str">
        <v>plays</v>
      </c>
      <c r="S4028" s="10">
        <v>42282.655543981484</v>
      </c>
      <c r="T4028" s="10"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14">
        <v>3000</v>
      </c>
      <c r="E4029" s="14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v>7</v>
      </c>
      <c r="P4029" s="6">
        <v>30.71</v>
      </c>
      <c r="Q4029" t="str">
        <v>theater</v>
      </c>
      <c r="R4029" t="str">
        <v>plays</v>
      </c>
      <c r="S4029" s="10">
        <v>42768.97084490741</v>
      </c>
      <c r="T4029" s="10"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14">
        <v>2000</v>
      </c>
      <c r="E4030" s="14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v>28</v>
      </c>
      <c r="P4030" s="6">
        <v>51</v>
      </c>
      <c r="Q4030" t="str">
        <v>theater</v>
      </c>
      <c r="R4030" t="str">
        <v>plays</v>
      </c>
      <c r="S4030" s="10">
        <v>41765.938657407409</v>
      </c>
      <c r="T4030" s="10"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14">
        <v>20000</v>
      </c>
      <c r="E4031" s="14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v>0</v>
      </c>
      <c r="P4031" s="6">
        <v>0</v>
      </c>
      <c r="Q4031" t="str">
        <v>theater</v>
      </c>
      <c r="R4031" t="str">
        <v>plays</v>
      </c>
      <c r="S4031" s="10">
        <v>42322.025115740747</v>
      </c>
      <c r="T4031" s="10"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14">
        <v>2500</v>
      </c>
      <c r="E4032" s="14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v>16</v>
      </c>
      <c r="P4032" s="6">
        <v>66.67</v>
      </c>
      <c r="Q4032" t="str">
        <v>theater</v>
      </c>
      <c r="R4032" t="str">
        <v>plays</v>
      </c>
      <c r="S4032" s="10">
        <v>42374.655081018514</v>
      </c>
      <c r="T4032" s="10"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14">
        <v>5000</v>
      </c>
      <c r="E4033" s="14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v>0</v>
      </c>
      <c r="P4033" s="6">
        <v>0</v>
      </c>
      <c r="Q4033" t="str">
        <v>theater</v>
      </c>
      <c r="R4033" t="str">
        <v>plays</v>
      </c>
      <c r="S4033" s="10">
        <v>41941.585231481484</v>
      </c>
      <c r="T4033" s="10"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14">
        <v>6048</v>
      </c>
      <c r="E4034" s="1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v>7</v>
      </c>
      <c r="P4034" s="6">
        <v>59</v>
      </c>
      <c r="Q4034" t="str">
        <v>theater</v>
      </c>
      <c r="R4034" t="str">
        <v>plays</v>
      </c>
      <c r="S4034" s="10">
        <v>42293.809212962966</v>
      </c>
      <c r="T4034" s="10"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14">
        <v>23900</v>
      </c>
      <c r="E4035" s="14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v>26</v>
      </c>
      <c r="P4035" s="6">
        <v>65.34</v>
      </c>
      <c r="Q4035" t="str">
        <v>theater</v>
      </c>
      <c r="R4035" t="str">
        <v>plays</v>
      </c>
      <c r="S4035" s="10">
        <v>42614.268796296295</v>
      </c>
      <c r="T4035" s="10"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14">
        <v>13500</v>
      </c>
      <c r="E4036" s="14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v>1</v>
      </c>
      <c r="P4036" s="6">
        <v>100</v>
      </c>
      <c r="Q4036" t="str">
        <v>theater</v>
      </c>
      <c r="R4036" t="str">
        <v>plays</v>
      </c>
      <c r="S4036" s="10">
        <v>42067.947337962964</v>
      </c>
      <c r="T4036" s="10"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14">
        <v>10000</v>
      </c>
      <c r="E4037" s="14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v>37</v>
      </c>
      <c r="P4037" s="6">
        <v>147.4</v>
      </c>
      <c r="Q4037" t="str">
        <v>theater</v>
      </c>
      <c r="R4037" t="str">
        <v>plays</v>
      </c>
      <c r="S4037" s="10">
        <v>41903.882951388885</v>
      </c>
      <c r="T4037" s="10"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14">
        <v>6000</v>
      </c>
      <c r="E4038" s="14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v>47</v>
      </c>
      <c r="P4038" s="6">
        <v>166.06</v>
      </c>
      <c r="Q4038" t="str">
        <v>theater</v>
      </c>
      <c r="R4038" t="str">
        <v>plays</v>
      </c>
      <c r="S4038" s="10">
        <v>41804.937083333331</v>
      </c>
      <c r="T4038" s="10"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14">
        <v>700</v>
      </c>
      <c r="E4039" s="14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v>11</v>
      </c>
      <c r="P4039" s="6">
        <v>40</v>
      </c>
      <c r="Q4039" t="str">
        <v>theater</v>
      </c>
      <c r="R4039" t="str">
        <v>plays</v>
      </c>
      <c r="S4039" s="10">
        <v>42497.070775462969</v>
      </c>
      <c r="T4039" s="10"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14">
        <v>2500</v>
      </c>
      <c r="E4040" s="14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v>12</v>
      </c>
      <c r="P4040" s="6">
        <v>75.25</v>
      </c>
      <c r="Q4040" t="str">
        <v>theater</v>
      </c>
      <c r="R4040" t="str">
        <v>plays</v>
      </c>
      <c r="S4040" s="10">
        <v>41869.798726851855</v>
      </c>
      <c r="T4040" s="10"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14">
        <v>500</v>
      </c>
      <c r="E4041" s="14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v>60</v>
      </c>
      <c r="P4041" s="6">
        <v>60</v>
      </c>
      <c r="Q4041" t="str">
        <v>theater</v>
      </c>
      <c r="R4041" t="str">
        <v>plays</v>
      </c>
      <c r="S4041" s="10">
        <v>42305.670914351853</v>
      </c>
      <c r="T4041" s="10"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14">
        <v>8000</v>
      </c>
      <c r="E4042" s="14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v>31</v>
      </c>
      <c r="P4042" s="6">
        <v>1250</v>
      </c>
      <c r="Q4042" t="str">
        <v>theater</v>
      </c>
      <c r="R4042" t="str">
        <v>plays</v>
      </c>
      <c r="S4042" s="10">
        <v>42144.231527777782</v>
      </c>
      <c r="T4042" s="10"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14">
        <v>5000</v>
      </c>
      <c r="E4043" s="14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v>0</v>
      </c>
      <c r="P4043" s="6">
        <v>10.5</v>
      </c>
      <c r="Q4043" t="str">
        <v>theater</v>
      </c>
      <c r="R4043" t="str">
        <v>plays</v>
      </c>
      <c r="S4043" s="10">
        <v>42559.474004629628</v>
      </c>
      <c r="T4043" s="10"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14">
        <v>10000</v>
      </c>
      <c r="E4044" s="1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v>0</v>
      </c>
      <c r="P4044" s="6">
        <v>7</v>
      </c>
      <c r="Q4044" t="str">
        <v>theater</v>
      </c>
      <c r="R4044" t="str">
        <v>plays</v>
      </c>
      <c r="S4044" s="10">
        <v>41995.084074074075</v>
      </c>
      <c r="T4044" s="10"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14">
        <v>300</v>
      </c>
      <c r="E4045" s="14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v>0</v>
      </c>
      <c r="P4045" s="6">
        <v>0</v>
      </c>
      <c r="Q4045" t="str">
        <v>theater</v>
      </c>
      <c r="R4045" t="str">
        <v>plays</v>
      </c>
      <c r="S4045" s="10">
        <v>41948.957465277781</v>
      </c>
      <c r="T4045" s="10"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14">
        <v>600</v>
      </c>
      <c r="E4046" s="14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v>38</v>
      </c>
      <c r="P4046" s="6">
        <v>56.25</v>
      </c>
      <c r="Q4046" t="str">
        <v>theater</v>
      </c>
      <c r="R4046" t="str">
        <v>plays</v>
      </c>
      <c r="S4046" s="10">
        <v>42074.219699074078</v>
      </c>
      <c r="T4046" s="10"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14">
        <v>5000</v>
      </c>
      <c r="E4047" s="14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v>0</v>
      </c>
      <c r="P4047" s="6">
        <v>1</v>
      </c>
      <c r="Q4047" t="str">
        <v>theater</v>
      </c>
      <c r="R4047" t="str">
        <v>plays</v>
      </c>
      <c r="S4047" s="10">
        <v>41842.201261574075</v>
      </c>
      <c r="T4047" s="10"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14">
        <v>5600</v>
      </c>
      <c r="E4048" s="14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v>8</v>
      </c>
      <c r="P4048" s="6">
        <v>38.33</v>
      </c>
      <c r="Q4048" t="str">
        <v>theater</v>
      </c>
      <c r="R4048" t="str">
        <v>plays</v>
      </c>
      <c r="S4048" s="10">
        <v>41904.650578703702</v>
      </c>
      <c r="T4048" s="10"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14">
        <v>5000</v>
      </c>
      <c r="E4049" s="14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v>2</v>
      </c>
      <c r="P4049" s="6">
        <v>27.5</v>
      </c>
      <c r="Q4049" t="str">
        <v>theater</v>
      </c>
      <c r="R4049" t="str">
        <v>plays</v>
      </c>
      <c r="S4049" s="10">
        <v>41991.022488425922</v>
      </c>
      <c r="T4049" s="10"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14">
        <v>17000</v>
      </c>
      <c r="E4050" s="14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v>18</v>
      </c>
      <c r="P4050" s="6">
        <v>32.979999999999997</v>
      </c>
      <c r="Q4050" t="str">
        <v>theater</v>
      </c>
      <c r="R4050" t="str">
        <v>plays</v>
      </c>
      <c r="S4050" s="10">
        <v>42436.509108796294</v>
      </c>
      <c r="T4050" s="10"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14">
        <v>20000</v>
      </c>
      <c r="E4051" s="14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v>0</v>
      </c>
      <c r="P4051" s="6">
        <v>16</v>
      </c>
      <c r="Q4051" t="str">
        <v>theater</v>
      </c>
      <c r="R4051" t="str">
        <v>plays</v>
      </c>
      <c r="S4051" s="10">
        <v>42169.958506944444</v>
      </c>
      <c r="T4051" s="10"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14">
        <v>1500</v>
      </c>
      <c r="E4052" s="14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v>0</v>
      </c>
      <c r="P4052" s="6">
        <v>1</v>
      </c>
      <c r="Q4052" t="str">
        <v>theater</v>
      </c>
      <c r="R4052" t="str">
        <v>plays</v>
      </c>
      <c r="S4052" s="10">
        <v>41905.636469907404</v>
      </c>
      <c r="T4052" s="10"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14">
        <v>500</v>
      </c>
      <c r="E4053" s="14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v>0</v>
      </c>
      <c r="P4053" s="6">
        <v>0</v>
      </c>
      <c r="Q4053" t="str">
        <v>theater</v>
      </c>
      <c r="R4053" t="str">
        <v>plays</v>
      </c>
      <c r="S4053" s="10">
        <v>41761.810150462967</v>
      </c>
      <c r="T4053" s="10"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14">
        <v>3000</v>
      </c>
      <c r="E4054" s="1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v>38</v>
      </c>
      <c r="P4054" s="6">
        <v>86.62</v>
      </c>
      <c r="Q4054" t="str">
        <v>theater</v>
      </c>
      <c r="R4054" t="str">
        <v>plays</v>
      </c>
      <c r="S4054" s="10">
        <v>41865.878657407404</v>
      </c>
      <c r="T4054" s="10"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14">
        <v>500</v>
      </c>
      <c r="E4055" s="14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v>22</v>
      </c>
      <c r="P4055" s="6">
        <v>55</v>
      </c>
      <c r="Q4055" t="str">
        <v>theater</v>
      </c>
      <c r="R4055" t="str">
        <v>plays</v>
      </c>
      <c r="S4055" s="10">
        <v>41928.690138888887</v>
      </c>
      <c r="T4055" s="10"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14">
        <v>8880</v>
      </c>
      <c r="E4056" s="14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v>0</v>
      </c>
      <c r="P4056" s="6">
        <v>0</v>
      </c>
      <c r="Q4056" t="str">
        <v>theater</v>
      </c>
      <c r="R4056" t="str">
        <v>plays</v>
      </c>
      <c r="S4056" s="10">
        <v>42613.841261574074</v>
      </c>
      <c r="T4056" s="10"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14">
        <v>5000</v>
      </c>
      <c r="E4057" s="14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v>18</v>
      </c>
      <c r="P4057" s="6">
        <v>41.95</v>
      </c>
      <c r="Q4057" t="str">
        <v>theater</v>
      </c>
      <c r="R4057" t="str">
        <v>plays</v>
      </c>
      <c r="S4057" s="10">
        <v>41779.648506944446</v>
      </c>
      <c r="T4057" s="10"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14">
        <v>1500</v>
      </c>
      <c r="E4058" s="14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v>53</v>
      </c>
      <c r="P4058" s="6">
        <v>88.33</v>
      </c>
      <c r="Q4058" t="str">
        <v>theater</v>
      </c>
      <c r="R4058" t="str">
        <v>plays</v>
      </c>
      <c r="S4058" s="10">
        <v>42534.933321759265</v>
      </c>
      <c r="T4058" s="10"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14">
        <v>3500</v>
      </c>
      <c r="E4059" s="14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v>22</v>
      </c>
      <c r="P4059" s="6">
        <v>129.16999999999999</v>
      </c>
      <c r="Q4059" t="str">
        <v>theater</v>
      </c>
      <c r="R4059" t="str">
        <v>plays</v>
      </c>
      <c r="S4059" s="10">
        <v>42310.968518518523</v>
      </c>
      <c r="T4059" s="10"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14">
        <v>3750</v>
      </c>
      <c r="E4060" s="14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v>3</v>
      </c>
      <c r="P4060" s="6">
        <v>23.75</v>
      </c>
      <c r="Q4060" t="str">
        <v>theater</v>
      </c>
      <c r="R4060" t="str">
        <v>plays</v>
      </c>
      <c r="S4060" s="10">
        <v>42446.060694444444</v>
      </c>
      <c r="T4060" s="10"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14">
        <v>10000</v>
      </c>
      <c r="E4061" s="14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v>3</v>
      </c>
      <c r="P4061" s="6">
        <v>35.71</v>
      </c>
      <c r="Q4061" t="str">
        <v>theater</v>
      </c>
      <c r="R4061" t="str">
        <v>plays</v>
      </c>
      <c r="S4061" s="10">
        <v>41866.640648148146</v>
      </c>
      <c r="T4061" s="10"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14">
        <v>10000</v>
      </c>
      <c r="E4062" s="14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v>3</v>
      </c>
      <c r="P4062" s="6">
        <v>57</v>
      </c>
      <c r="Q4062" t="str">
        <v>theater</v>
      </c>
      <c r="R4062" t="str">
        <v>plays</v>
      </c>
      <c r="S4062" s="10">
        <v>41779.695092592592</v>
      </c>
      <c r="T4062" s="10"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14">
        <v>525</v>
      </c>
      <c r="E4063" s="14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v>0</v>
      </c>
      <c r="P4063" s="6">
        <v>0</v>
      </c>
      <c r="Q4063" t="str">
        <v>theater</v>
      </c>
      <c r="R4063" t="str">
        <v>plays</v>
      </c>
      <c r="S4063" s="10">
        <v>42421.141469907408</v>
      </c>
      <c r="T4063" s="10"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14">
        <v>20000</v>
      </c>
      <c r="E4064" s="1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v>2</v>
      </c>
      <c r="P4064" s="6">
        <v>163.33000000000001</v>
      </c>
      <c r="Q4064" t="str">
        <v>theater</v>
      </c>
      <c r="R4064" t="str">
        <v>plays</v>
      </c>
      <c r="S4064" s="10">
        <v>42523.739212962959</v>
      </c>
      <c r="T4064" s="10"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14">
        <v>9500</v>
      </c>
      <c r="E4065" s="14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v>1</v>
      </c>
      <c r="P4065" s="6">
        <v>15</v>
      </c>
      <c r="Q4065" t="str">
        <v>theater</v>
      </c>
      <c r="R4065" t="str">
        <v>plays</v>
      </c>
      <c r="S4065" s="10">
        <v>41787.681527777779</v>
      </c>
      <c r="T4065" s="10"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14">
        <v>2000</v>
      </c>
      <c r="E4066" s="14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v>19</v>
      </c>
      <c r="P4066" s="6">
        <v>64.17</v>
      </c>
      <c r="Q4066" t="str">
        <v>theater</v>
      </c>
      <c r="R4066" t="str">
        <v>plays</v>
      </c>
      <c r="S4066" s="10">
        <v>42093.588263888887</v>
      </c>
      <c r="T4066" s="10"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14">
        <v>4000</v>
      </c>
      <c r="E4067" s="14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v>1</v>
      </c>
      <c r="P4067" s="6">
        <v>6.75</v>
      </c>
      <c r="Q4067" t="str">
        <v>theater</v>
      </c>
      <c r="R4067" t="str">
        <v>plays</v>
      </c>
      <c r="S4067" s="10">
        <v>41833.951516203706</v>
      </c>
      <c r="T4067" s="10"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14">
        <v>15000</v>
      </c>
      <c r="E4068" s="14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v>0</v>
      </c>
      <c r="P4068" s="6">
        <v>25</v>
      </c>
      <c r="Q4068" t="str">
        <v>theater</v>
      </c>
      <c r="R4068" t="str">
        <v>plays</v>
      </c>
      <c r="S4068" s="10">
        <v>42479.039212962962</v>
      </c>
      <c r="T4068" s="10"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14">
        <v>5000</v>
      </c>
      <c r="E4069" s="14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v>61</v>
      </c>
      <c r="P4069" s="6">
        <v>179.12</v>
      </c>
      <c r="Q4069" t="str">
        <v>theater</v>
      </c>
      <c r="R4069" t="str">
        <v>plays</v>
      </c>
      <c r="S4069" s="10">
        <v>42235.117476851854</v>
      </c>
      <c r="T4069" s="10"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14">
        <v>3495</v>
      </c>
      <c r="E4070" s="14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v>1</v>
      </c>
      <c r="P4070" s="6">
        <v>34.950000000000003</v>
      </c>
      <c r="Q4070" t="str">
        <v>theater</v>
      </c>
      <c r="R4070" t="str">
        <v>plays</v>
      </c>
      <c r="S4070" s="10">
        <v>42718.963599537034</v>
      </c>
      <c r="T4070" s="10"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14">
        <v>1250</v>
      </c>
      <c r="E4071" s="14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v>34</v>
      </c>
      <c r="P4071" s="6">
        <v>33.08</v>
      </c>
      <c r="Q4071" t="str">
        <v>theater</v>
      </c>
      <c r="R4071" t="str">
        <v>plays</v>
      </c>
      <c r="S4071" s="10">
        <v>42022.661527777775</v>
      </c>
      <c r="T4071" s="10"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14">
        <v>1000</v>
      </c>
      <c r="E4072" s="14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v>17</v>
      </c>
      <c r="P4072" s="6">
        <v>27.5</v>
      </c>
      <c r="Q4072" t="str">
        <v>theater</v>
      </c>
      <c r="R4072" t="str">
        <v>plays</v>
      </c>
      <c r="S4072" s="10">
        <v>42031.666898148149</v>
      </c>
      <c r="T4072" s="10"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14">
        <v>20000</v>
      </c>
      <c r="E4073" s="14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v>0</v>
      </c>
      <c r="P4073" s="6">
        <v>0</v>
      </c>
      <c r="Q4073" t="str">
        <v>theater</v>
      </c>
      <c r="R4073" t="str">
        <v>plays</v>
      </c>
      <c r="S4073" s="10">
        <v>42700.804756944446</v>
      </c>
      <c r="T4073" s="10"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14">
        <v>1000</v>
      </c>
      <c r="E4074" s="1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v>0</v>
      </c>
      <c r="P4074" s="6">
        <v>2</v>
      </c>
      <c r="Q4074" t="str">
        <v>theater</v>
      </c>
      <c r="R4074" t="str">
        <v>plays</v>
      </c>
      <c r="S4074" s="10">
        <v>41812.77443287037</v>
      </c>
      <c r="T4074" s="10"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14">
        <v>3500</v>
      </c>
      <c r="E4075" s="14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v>1</v>
      </c>
      <c r="P4075" s="6">
        <v>18.5</v>
      </c>
      <c r="Q4075" t="str">
        <v>theater</v>
      </c>
      <c r="R4075" t="str">
        <v>plays</v>
      </c>
      <c r="S4075" s="10">
        <v>42078.34520833334</v>
      </c>
      <c r="T4075" s="10"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14">
        <v>2750</v>
      </c>
      <c r="E4076" s="14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v>27</v>
      </c>
      <c r="P4076" s="6">
        <v>35</v>
      </c>
      <c r="Q4076" t="str">
        <v>theater</v>
      </c>
      <c r="R4076" t="str">
        <v>plays</v>
      </c>
      <c r="S4076" s="10">
        <v>42283.552951388891</v>
      </c>
      <c r="T4076" s="10"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14">
        <v>2000</v>
      </c>
      <c r="E4077" s="14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v>29</v>
      </c>
      <c r="P4077" s="6">
        <v>44.31</v>
      </c>
      <c r="Q4077" t="str">
        <v>theater</v>
      </c>
      <c r="R4077" t="str">
        <v>plays</v>
      </c>
      <c r="S4077" s="10">
        <v>41779.045937499999</v>
      </c>
      <c r="T4077" s="10"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14">
        <v>700</v>
      </c>
      <c r="E4078" s="14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v>0</v>
      </c>
      <c r="P4078" s="6">
        <v>0</v>
      </c>
      <c r="Q4078" t="str">
        <v>theater</v>
      </c>
      <c r="R4078" t="str">
        <v>plays</v>
      </c>
      <c r="S4078" s="10">
        <v>41905.795706018522</v>
      </c>
      <c r="T4078" s="10"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14">
        <v>15000</v>
      </c>
      <c r="E4079" s="14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v>9</v>
      </c>
      <c r="P4079" s="6">
        <v>222.5</v>
      </c>
      <c r="Q4079" t="str">
        <v>theater</v>
      </c>
      <c r="R4079" t="str">
        <v>plays</v>
      </c>
      <c r="S4079" s="10">
        <v>42695.7105787037</v>
      </c>
      <c r="T4079" s="10"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14">
        <v>250</v>
      </c>
      <c r="E4080" s="14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v>0</v>
      </c>
      <c r="P4080" s="6">
        <v>0</v>
      </c>
      <c r="Q4080" t="str">
        <v>theater</v>
      </c>
      <c r="R4080" t="str">
        <v>plays</v>
      </c>
      <c r="S4080" s="10">
        <v>42732.787523148145</v>
      </c>
      <c r="T4080" s="10"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14">
        <v>3000</v>
      </c>
      <c r="E4081" s="14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v>0</v>
      </c>
      <c r="P4081" s="6">
        <v>5</v>
      </c>
      <c r="Q4081" t="str">
        <v>theater</v>
      </c>
      <c r="R4081" t="str">
        <v>plays</v>
      </c>
      <c r="S4081" s="10">
        <v>42510.938900462963</v>
      </c>
      <c r="T4081" s="10"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14">
        <v>3000</v>
      </c>
      <c r="E4082" s="14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v>0</v>
      </c>
      <c r="P4082" s="6">
        <v>0</v>
      </c>
      <c r="Q4082" t="str">
        <v>theater</v>
      </c>
      <c r="R4082" t="str">
        <v>plays</v>
      </c>
      <c r="S4082" s="10">
        <v>42511.698101851856</v>
      </c>
      <c r="T4082" s="10"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14">
        <v>2224</v>
      </c>
      <c r="E4083" s="14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v>16</v>
      </c>
      <c r="P4083" s="6">
        <v>29.17</v>
      </c>
      <c r="Q4083" t="str">
        <v>theater</v>
      </c>
      <c r="R4083" t="str">
        <v>plays</v>
      </c>
      <c r="S4083" s="10">
        <v>42041.581307870365</v>
      </c>
      <c r="T4083" s="10"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14">
        <v>150</v>
      </c>
      <c r="E4084" s="1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v>2</v>
      </c>
      <c r="P4084" s="6">
        <v>1.5</v>
      </c>
      <c r="Q4084" t="str">
        <v>theater</v>
      </c>
      <c r="R4084" t="str">
        <v>plays</v>
      </c>
      <c r="S4084" s="10">
        <v>42307.189270833333</v>
      </c>
      <c r="T4084" s="10"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14">
        <v>3500</v>
      </c>
      <c r="E4085" s="14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v>22</v>
      </c>
      <c r="P4085" s="6">
        <v>126.5</v>
      </c>
      <c r="Q4085" t="str">
        <v>theater</v>
      </c>
      <c r="R4085" t="str">
        <v>plays</v>
      </c>
      <c r="S4085" s="10">
        <v>42353.761759259258</v>
      </c>
      <c r="T4085" s="10"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14">
        <v>3000</v>
      </c>
      <c r="E4086" s="14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v>0</v>
      </c>
      <c r="P4086" s="6">
        <v>10</v>
      </c>
      <c r="Q4086" t="str">
        <v>theater</v>
      </c>
      <c r="R4086" t="str">
        <v>plays</v>
      </c>
      <c r="S4086" s="10">
        <v>42622.436412037037</v>
      </c>
      <c r="T4086" s="10"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14">
        <v>3500</v>
      </c>
      <c r="E4087" s="14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v>0</v>
      </c>
      <c r="P4087" s="6">
        <v>10</v>
      </c>
      <c r="Q4087" t="str">
        <v>theater</v>
      </c>
      <c r="R4087" t="str">
        <v>plays</v>
      </c>
      <c r="S4087" s="10">
        <v>42058.603877314818</v>
      </c>
      <c r="T4087" s="10"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14">
        <v>1000</v>
      </c>
      <c r="E4088" s="14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v>5</v>
      </c>
      <c r="P4088" s="6">
        <v>9.4</v>
      </c>
      <c r="Q4088" t="str">
        <v>theater</v>
      </c>
      <c r="R4088" t="str">
        <v>plays</v>
      </c>
      <c r="S4088" s="10">
        <v>42304.940960648149</v>
      </c>
      <c r="T4088" s="10"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14">
        <v>9600</v>
      </c>
      <c r="E4089" s="14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v>0</v>
      </c>
      <c r="P4089" s="6">
        <v>0</v>
      </c>
      <c r="Q4089" t="str">
        <v>theater</v>
      </c>
      <c r="R4089" t="str">
        <v>plays</v>
      </c>
      <c r="S4089" s="10">
        <v>42538.742893518516</v>
      </c>
      <c r="T4089" s="10"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14">
        <v>2000</v>
      </c>
      <c r="E4090" s="14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v>11</v>
      </c>
      <c r="P4090" s="6">
        <v>72</v>
      </c>
      <c r="Q4090" t="str">
        <v>theater</v>
      </c>
      <c r="R4090" t="str">
        <v>plays</v>
      </c>
      <c r="S4090" s="10">
        <v>41990.612546296295</v>
      </c>
      <c r="T4090" s="10"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14">
        <v>5000</v>
      </c>
      <c r="E4091" s="14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v>5</v>
      </c>
      <c r="P4091" s="6">
        <v>30</v>
      </c>
      <c r="Q4091" t="str">
        <v>theater</v>
      </c>
      <c r="R4091" t="str">
        <v>plays</v>
      </c>
      <c r="S4091" s="10">
        <v>42122.732499999998</v>
      </c>
      <c r="T4091" s="10"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14">
        <v>1000</v>
      </c>
      <c r="E4092" s="14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v>3</v>
      </c>
      <c r="P4092" s="6">
        <v>10.67</v>
      </c>
      <c r="Q4092" t="str">
        <v>theater</v>
      </c>
      <c r="R4092" t="str">
        <v>plays</v>
      </c>
      <c r="S4092" s="10">
        <v>42209.67288194444</v>
      </c>
      <c r="T4092" s="10"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14">
        <v>1600</v>
      </c>
      <c r="E4093" s="14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v>13</v>
      </c>
      <c r="P4093" s="6">
        <v>25.5</v>
      </c>
      <c r="Q4093" t="str">
        <v>theater</v>
      </c>
      <c r="R4093" t="str">
        <v>plays</v>
      </c>
      <c r="S4093" s="10">
        <v>41990.506377314814</v>
      </c>
      <c r="T4093" s="10"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14">
        <v>110000</v>
      </c>
      <c r="E4094" s="1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v>0</v>
      </c>
      <c r="P4094" s="6">
        <v>20</v>
      </c>
      <c r="Q4094" t="str">
        <v>theater</v>
      </c>
      <c r="R4094" t="str">
        <v>plays</v>
      </c>
      <c r="S4094" s="10">
        <v>42039.194988425923</v>
      </c>
      <c r="T4094" s="10"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14">
        <v>2500</v>
      </c>
      <c r="E4095" s="14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v>2</v>
      </c>
      <c r="P4095" s="6">
        <v>15</v>
      </c>
      <c r="Q4095" t="str">
        <v>theater</v>
      </c>
      <c r="R4095" t="str">
        <v>plays</v>
      </c>
      <c r="S4095" s="10">
        <v>42178.815891203703</v>
      </c>
      <c r="T4095" s="10"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14">
        <v>2000</v>
      </c>
      <c r="E4096" s="14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v>37</v>
      </c>
      <c r="P4096" s="6">
        <v>91.25</v>
      </c>
      <c r="Q4096" t="str">
        <v>theater</v>
      </c>
      <c r="R4096" t="str">
        <v>plays</v>
      </c>
      <c r="S4096" s="10">
        <v>41890.086805555555</v>
      </c>
      <c r="T4096" s="10"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14">
        <v>30000</v>
      </c>
      <c r="E4097" s="14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v>3</v>
      </c>
      <c r="P4097" s="6">
        <v>800</v>
      </c>
      <c r="Q4097" t="str">
        <v>theater</v>
      </c>
      <c r="R4097" t="str">
        <v>plays</v>
      </c>
      <c r="S4097" s="10">
        <v>42693.031828703708</v>
      </c>
      <c r="T4097" s="10"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14">
        <v>3500</v>
      </c>
      <c r="E4098" s="14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v>11</v>
      </c>
      <c r="P4098" s="6">
        <v>80</v>
      </c>
      <c r="Q4098" t="str">
        <v>theater</v>
      </c>
      <c r="R4098" t="str">
        <v>plays</v>
      </c>
      <c r="S4098" s="10">
        <v>42750.530312499999</v>
      </c>
      <c r="T4098" s="10"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14">
        <v>10000</v>
      </c>
      <c r="E4099" s="14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v>0</v>
      </c>
      <c r="P4099" s="6">
        <v>0</v>
      </c>
      <c r="Q4099" t="str">
        <v>theater</v>
      </c>
      <c r="R4099" t="str">
        <v>plays</v>
      </c>
      <c r="S4099" s="10">
        <v>42344.824502314819</v>
      </c>
      <c r="T4099" s="10"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14">
        <v>75000</v>
      </c>
      <c r="E4100" s="14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v>0</v>
      </c>
      <c r="P4100" s="6">
        <v>0</v>
      </c>
      <c r="Q4100" t="str">
        <v>theater</v>
      </c>
      <c r="R4100" t="str">
        <v>plays</v>
      </c>
      <c r="S4100" s="10">
        <v>42495.722187499996</v>
      </c>
      <c r="T4100" s="10"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14">
        <v>4500</v>
      </c>
      <c r="E4101" s="14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v>1</v>
      </c>
      <c r="P4101" s="6">
        <v>50</v>
      </c>
      <c r="Q4101" t="str">
        <v>theater</v>
      </c>
      <c r="R4101" t="str">
        <v>plays</v>
      </c>
      <c r="S4101" s="10">
        <v>42570.850381944445</v>
      </c>
      <c r="T4101" s="10"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14">
        <v>270</v>
      </c>
      <c r="E4102" s="14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v>0</v>
      </c>
      <c r="P4102" s="6">
        <v>0</v>
      </c>
      <c r="Q4102" t="str">
        <v>theater</v>
      </c>
      <c r="R4102" t="str">
        <v>plays</v>
      </c>
      <c r="S4102" s="10">
        <v>41927.124884259261</v>
      </c>
      <c r="T4102" s="10"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14">
        <v>600</v>
      </c>
      <c r="E4103" s="14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v>0</v>
      </c>
      <c r="P4103" s="6">
        <v>0</v>
      </c>
      <c r="Q4103" t="str">
        <v>theater</v>
      </c>
      <c r="R4103" t="str">
        <v>plays</v>
      </c>
      <c r="S4103" s="10">
        <v>42730.903726851851</v>
      </c>
      <c r="T4103" s="10"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14">
        <v>500</v>
      </c>
      <c r="E4104" s="1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v>27</v>
      </c>
      <c r="P4104" s="6">
        <v>22.83</v>
      </c>
      <c r="Q4104" t="str">
        <v>theater</v>
      </c>
      <c r="R4104" t="str">
        <v>plays</v>
      </c>
      <c r="S4104" s="10">
        <v>42475.848067129627</v>
      </c>
      <c r="T4104" s="10"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14">
        <v>1000</v>
      </c>
      <c r="E4105" s="14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v>10</v>
      </c>
      <c r="P4105" s="6">
        <v>16.670000000000002</v>
      </c>
      <c r="Q4105" t="str">
        <v>theater</v>
      </c>
      <c r="R4105" t="str">
        <v>plays</v>
      </c>
      <c r="S4105" s="10">
        <v>42188.83293981482</v>
      </c>
      <c r="T4105" s="10"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14">
        <v>3000</v>
      </c>
      <c r="E4106" s="14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v>21</v>
      </c>
      <c r="P4106" s="6">
        <v>45.79</v>
      </c>
      <c r="Q4106" t="str">
        <v>theater</v>
      </c>
      <c r="R4106" t="str">
        <v>plays</v>
      </c>
      <c r="S4106" s="10">
        <v>42640.278171296297</v>
      </c>
      <c r="T4106" s="10"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14">
        <v>33000</v>
      </c>
      <c r="E4107" s="14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v>7</v>
      </c>
      <c r="P4107" s="6">
        <v>383.33</v>
      </c>
      <c r="Q4107" t="str">
        <v>theater</v>
      </c>
      <c r="R4107" t="str">
        <v>plays</v>
      </c>
      <c r="S4107" s="10">
        <v>42697.010520833333</v>
      </c>
      <c r="T4107" s="10"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14">
        <v>5000</v>
      </c>
      <c r="E4108" s="14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v>71</v>
      </c>
      <c r="P4108" s="6">
        <v>106.97</v>
      </c>
      <c r="Q4108" t="str">
        <v>theater</v>
      </c>
      <c r="R4108" t="str">
        <v>plays</v>
      </c>
      <c r="S4108" s="10">
        <v>42053.049375000002</v>
      </c>
      <c r="T4108" s="10"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14">
        <v>2000</v>
      </c>
      <c r="E4109" s="14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v>2</v>
      </c>
      <c r="P4109" s="6">
        <v>10.25</v>
      </c>
      <c r="Q4109" t="str">
        <v>theater</v>
      </c>
      <c r="R4109" t="str">
        <v>plays</v>
      </c>
      <c r="S4109" s="10">
        <v>41883.916678240741</v>
      </c>
      <c r="T4109" s="10"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14">
        <v>3000</v>
      </c>
      <c r="E4110" s="14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v>2</v>
      </c>
      <c r="P4110" s="6">
        <v>59</v>
      </c>
      <c r="Q4110" t="str">
        <v>theater</v>
      </c>
      <c r="R4110" t="str">
        <v>plays</v>
      </c>
      <c r="S4110" s="10">
        <v>42767.031678240746</v>
      </c>
      <c r="T4110" s="10"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14">
        <v>500</v>
      </c>
      <c r="E4111" s="14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v>0</v>
      </c>
      <c r="P4111" s="6">
        <v>0</v>
      </c>
      <c r="Q4111" t="str">
        <v>theater</v>
      </c>
      <c r="R4111" t="str">
        <v>plays</v>
      </c>
      <c r="S4111" s="10">
        <v>42307.539398148147</v>
      </c>
      <c r="T4111" s="10"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14">
        <v>300</v>
      </c>
      <c r="E4112" s="14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v>29</v>
      </c>
      <c r="P4112" s="6">
        <v>14.33</v>
      </c>
      <c r="Q4112" t="str">
        <v>theater</v>
      </c>
      <c r="R4112" t="str">
        <v>plays</v>
      </c>
      <c r="S4112" s="10">
        <v>42512.626747685179</v>
      </c>
      <c r="T4112" s="10"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14">
        <v>3000</v>
      </c>
      <c r="E4113" s="14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v>3</v>
      </c>
      <c r="P4113" s="6">
        <v>15.67</v>
      </c>
      <c r="Q4113" t="str">
        <v>theater</v>
      </c>
      <c r="R4113" t="str">
        <v>plays</v>
      </c>
      <c r="S4113" s="10">
        <v>42029.135879629626</v>
      </c>
      <c r="T4113" s="10"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14">
        <v>2500</v>
      </c>
      <c r="E4114" s="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v>0</v>
      </c>
      <c r="P4114" s="6">
        <v>1</v>
      </c>
      <c r="Q4114" t="str">
        <v>theater</v>
      </c>
      <c r="R4114" t="str">
        <v>plays</v>
      </c>
      <c r="S4114" s="10">
        <v>42400.946597222224</v>
      </c>
      <c r="T4114" s="10"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14">
        <v>1500</v>
      </c>
      <c r="E4115" s="14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v>0</v>
      </c>
      <c r="P4115" s="6">
        <v>1</v>
      </c>
      <c r="Q4115" t="str">
        <v>theater</v>
      </c>
      <c r="R4115" t="str">
        <v>plays</v>
      </c>
      <c r="S4115" s="10">
        <v>42358.573182870372</v>
      </c>
      <c r="T4115" s="10">
        <v>42377.273611111115</v>
      </c>
    </row>
  </sheetData>
  <conditionalFormatting sqref="F1:F4115">
    <cfRule type="containsText" dxfId="7" priority="7" operator="containsText" text="successful">
      <formula>NOT(ISERROR(SEARCH("successful",F1)))</formula>
    </cfRule>
    <cfRule type="containsText" dxfId="6" priority="6" operator="containsText" text="failed">
      <formula>NOT(ISERROR(SEARCH("failed",F1)))</formula>
    </cfRule>
    <cfRule type="containsText" dxfId="5" priority="5" operator="containsText" text="canceled">
      <formula>NOT(ISERROR(SEARCH("canceled",F1)))</formula>
    </cfRule>
  </conditionalFormatting>
  <conditionalFormatting sqref="F2:F4115">
    <cfRule type="containsText" dxfId="4" priority="4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FAABF-836B-42BE-B665-8BF1FB9660B9}">
  <dimension ref="A1:F14"/>
  <sheetViews>
    <sheetView workbookViewId="0">
      <selection activeCell="B9" sqref="B9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  <col min="8" max="8" width="12.265625" bestFit="1" customWidth="1"/>
    <col min="9" max="9" width="14.73046875" bestFit="1" customWidth="1"/>
    <col min="10" max="10" width="5.265625" bestFit="1" customWidth="1"/>
    <col min="11" max="11" width="3.59765625" bestFit="1" customWidth="1"/>
    <col min="12" max="12" width="8.9296875" bestFit="1" customWidth="1"/>
    <col min="13" max="13" width="10.19921875" bestFit="1" customWidth="1"/>
  </cols>
  <sheetData>
    <row r="1" spans="1:6" x14ac:dyDescent="0.45">
      <c r="A1" s="8" t="s">
        <v>8223</v>
      </c>
      <c r="B1" t="s">
        <v>8362</v>
      </c>
    </row>
    <row r="3" spans="1:6" x14ac:dyDescent="0.45">
      <c r="A3" s="8" t="s">
        <v>8363</v>
      </c>
      <c r="B3" s="8" t="s">
        <v>8364</v>
      </c>
    </row>
    <row r="4" spans="1:6" x14ac:dyDescent="0.45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45">
      <c r="A5" s="9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45">
      <c r="A6" s="9" t="s">
        <v>8336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45">
      <c r="A7" s="9" t="s">
        <v>8333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45">
      <c r="A8" s="9" t="s">
        <v>8331</v>
      </c>
      <c r="B8" s="7"/>
      <c r="C8" s="7"/>
      <c r="D8" s="7"/>
      <c r="E8" s="7">
        <v>24</v>
      </c>
      <c r="F8" s="7">
        <v>24</v>
      </c>
    </row>
    <row r="9" spans="1:6" x14ac:dyDescent="0.45">
      <c r="A9" s="9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45">
      <c r="A10" s="9" t="s">
        <v>8338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45">
      <c r="A11" s="9" t="s">
        <v>8322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45">
      <c r="A12" s="9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45">
      <c r="A13" s="9" t="s">
        <v>8317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45">
      <c r="A14" s="9" t="s">
        <v>8361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4FBD3-CD29-4801-81E5-4B3A43686E53}">
  <dimension ref="A1:F47"/>
  <sheetViews>
    <sheetView zoomScale="70" zoomScaleNormal="70" workbookViewId="0">
      <selection activeCell="A4" sqref="A4"/>
    </sheetView>
  </sheetViews>
  <sheetFormatPr defaultRowHeight="14.25" x14ac:dyDescent="0.45"/>
  <cols>
    <col min="1" max="1" width="15.19921875" bestFit="1" customWidth="1"/>
    <col min="2" max="2" width="15.86328125" bestFit="1" customWidth="1"/>
    <col min="3" max="3" width="3.796875" bestFit="1" customWidth="1"/>
    <col min="4" max="4" width="5.46484375" bestFit="1" customWidth="1"/>
    <col min="5" max="5" width="8.1328125" bestFit="1" customWidth="1"/>
    <col min="6" max="6" width="10.33203125" bestFit="1" customWidth="1"/>
  </cols>
  <sheetData>
    <row r="1" spans="1:6" x14ac:dyDescent="0.45">
      <c r="A1" s="8" t="s">
        <v>8223</v>
      </c>
      <c r="B1" t="s">
        <v>8362</v>
      </c>
    </row>
    <row r="2" spans="1:6" x14ac:dyDescent="0.45">
      <c r="A2" s="8" t="s">
        <v>8308</v>
      </c>
      <c r="B2" t="s">
        <v>8362</v>
      </c>
    </row>
    <row r="4" spans="1:6" x14ac:dyDescent="0.45">
      <c r="A4" s="8" t="s">
        <v>8363</v>
      </c>
      <c r="B4" s="8" t="s">
        <v>8364</v>
      </c>
    </row>
    <row r="5" spans="1:6" x14ac:dyDescent="0.45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45">
      <c r="A6" s="9" t="s">
        <v>8316</v>
      </c>
      <c r="B6" s="7"/>
      <c r="C6" s="7"/>
      <c r="D6" s="7">
        <v>100</v>
      </c>
      <c r="E6" s="7"/>
      <c r="F6" s="7">
        <v>100</v>
      </c>
    </row>
    <row r="7" spans="1:6" x14ac:dyDescent="0.45">
      <c r="A7" s="9" t="s">
        <v>8344</v>
      </c>
      <c r="B7" s="7"/>
      <c r="C7" s="7"/>
      <c r="D7" s="7"/>
      <c r="E7" s="7">
        <v>20</v>
      </c>
      <c r="F7" s="7">
        <v>20</v>
      </c>
    </row>
    <row r="8" spans="1:6" x14ac:dyDescent="0.45">
      <c r="A8" s="9" t="s">
        <v>8332</v>
      </c>
      <c r="B8" s="7"/>
      <c r="C8" s="7"/>
      <c r="D8" s="7"/>
      <c r="E8" s="7">
        <v>24</v>
      </c>
      <c r="F8" s="7">
        <v>24</v>
      </c>
    </row>
    <row r="9" spans="1:6" x14ac:dyDescent="0.45">
      <c r="A9" s="9" t="s">
        <v>8358</v>
      </c>
      <c r="B9" s="7"/>
      <c r="C9" s="7"/>
      <c r="D9" s="7">
        <v>40</v>
      </c>
      <c r="E9" s="7"/>
      <c r="F9" s="7">
        <v>40</v>
      </c>
    </row>
    <row r="10" spans="1:6" x14ac:dyDescent="0.45">
      <c r="A10" s="9" t="s">
        <v>8354</v>
      </c>
      <c r="B10" s="7">
        <v>40</v>
      </c>
      <c r="C10" s="7"/>
      <c r="D10" s="7"/>
      <c r="E10" s="7"/>
      <c r="F10" s="7">
        <v>40</v>
      </c>
    </row>
    <row r="11" spans="1:6" x14ac:dyDescent="0.45">
      <c r="A11" s="9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45">
      <c r="A12" s="9" t="s">
        <v>8314</v>
      </c>
      <c r="B12" s="7"/>
      <c r="C12" s="7"/>
      <c r="D12" s="7">
        <v>80</v>
      </c>
      <c r="E12" s="7"/>
      <c r="F12" s="7">
        <v>80</v>
      </c>
    </row>
    <row r="13" spans="1:6" x14ac:dyDescent="0.45">
      <c r="A13" s="9" t="s">
        <v>8330</v>
      </c>
      <c r="B13" s="7">
        <v>40</v>
      </c>
      <c r="C13" s="7"/>
      <c r="D13" s="7"/>
      <c r="E13" s="7"/>
      <c r="F13" s="7">
        <v>40</v>
      </c>
    </row>
    <row r="14" spans="1:6" x14ac:dyDescent="0.45">
      <c r="A14" s="9" t="s">
        <v>8347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45">
      <c r="A15" s="9" t="s">
        <v>8324</v>
      </c>
      <c r="B15" s="7"/>
      <c r="C15" s="7"/>
      <c r="D15" s="7">
        <v>40</v>
      </c>
      <c r="E15" s="7"/>
      <c r="F15" s="7">
        <v>40</v>
      </c>
    </row>
    <row r="16" spans="1:6" x14ac:dyDescent="0.45">
      <c r="A16" s="9" t="s">
        <v>8337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45">
      <c r="A17" s="9" t="s">
        <v>8348</v>
      </c>
      <c r="B17" s="7"/>
      <c r="C17" s="7"/>
      <c r="D17" s="7">
        <v>20</v>
      </c>
      <c r="E17" s="7"/>
      <c r="F17" s="7">
        <v>20</v>
      </c>
    </row>
    <row r="18" spans="1:6" x14ac:dyDescent="0.45">
      <c r="A18" s="9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45">
      <c r="A19" s="9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45">
      <c r="A20" s="9" t="s">
        <v>8328</v>
      </c>
      <c r="B20" s="7"/>
      <c r="C20" s="7"/>
      <c r="D20" s="7">
        <v>60</v>
      </c>
      <c r="E20" s="7"/>
      <c r="F20" s="7">
        <v>60</v>
      </c>
    </row>
    <row r="21" spans="1:6" x14ac:dyDescent="0.45">
      <c r="A21" s="9" t="s">
        <v>8356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45">
      <c r="A22" s="9" t="s">
        <v>8327</v>
      </c>
      <c r="B22" s="7">
        <v>20</v>
      </c>
      <c r="C22" s="7"/>
      <c r="D22" s="7"/>
      <c r="E22" s="7"/>
      <c r="F22" s="7">
        <v>20</v>
      </c>
    </row>
    <row r="23" spans="1:6" x14ac:dyDescent="0.45">
      <c r="A23" s="9" t="s">
        <v>8335</v>
      </c>
      <c r="B23" s="7"/>
      <c r="C23" s="7"/>
      <c r="D23" s="7">
        <v>40</v>
      </c>
      <c r="E23" s="7"/>
      <c r="F23" s="7">
        <v>40</v>
      </c>
    </row>
    <row r="24" spans="1:6" x14ac:dyDescent="0.45">
      <c r="A24" s="9" t="s">
        <v>8359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45">
      <c r="A25" s="9" t="s">
        <v>8343</v>
      </c>
      <c r="B25" s="7"/>
      <c r="C25" s="7"/>
      <c r="D25" s="7">
        <v>20</v>
      </c>
      <c r="E25" s="7"/>
      <c r="F25" s="7">
        <v>20</v>
      </c>
    </row>
    <row r="26" spans="1:6" x14ac:dyDescent="0.45">
      <c r="A26" s="9" t="s">
        <v>8323</v>
      </c>
      <c r="B26" s="7">
        <v>60</v>
      </c>
      <c r="C26" s="7"/>
      <c r="D26" s="7"/>
      <c r="E26" s="7"/>
      <c r="F26" s="7">
        <v>60</v>
      </c>
    </row>
    <row r="27" spans="1:6" x14ac:dyDescent="0.45">
      <c r="A27" s="9" t="s">
        <v>8350</v>
      </c>
      <c r="B27" s="7"/>
      <c r="C27" s="7"/>
      <c r="D27" s="7">
        <v>20</v>
      </c>
      <c r="E27" s="7"/>
      <c r="F27" s="7">
        <v>20</v>
      </c>
    </row>
    <row r="28" spans="1:6" x14ac:dyDescent="0.45">
      <c r="A28" s="9" t="s">
        <v>8339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45">
      <c r="A29" s="9" t="s">
        <v>8345</v>
      </c>
      <c r="B29" s="7"/>
      <c r="C29" s="7"/>
      <c r="D29" s="7">
        <v>20</v>
      </c>
      <c r="E29" s="7"/>
      <c r="F29" s="7">
        <v>20</v>
      </c>
    </row>
    <row r="30" spans="1:6" x14ac:dyDescent="0.45">
      <c r="A30" s="9" t="s">
        <v>8318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45">
      <c r="A31" s="9" t="s">
        <v>8346</v>
      </c>
      <c r="B31" s="7">
        <v>40</v>
      </c>
      <c r="C31" s="7"/>
      <c r="D31" s="7"/>
      <c r="E31" s="7"/>
      <c r="F31" s="7">
        <v>40</v>
      </c>
    </row>
    <row r="32" spans="1:6" x14ac:dyDescent="0.45">
      <c r="A32" s="9" t="s">
        <v>8342</v>
      </c>
      <c r="B32" s="7">
        <v>20</v>
      </c>
      <c r="C32" s="7"/>
      <c r="D32" s="7"/>
      <c r="E32" s="7"/>
      <c r="F32" s="7">
        <v>20</v>
      </c>
    </row>
    <row r="33" spans="1:6" x14ac:dyDescent="0.45">
      <c r="A33" s="9" t="s">
        <v>8353</v>
      </c>
      <c r="B33" s="7"/>
      <c r="C33" s="7"/>
      <c r="D33" s="7">
        <v>20</v>
      </c>
      <c r="E33" s="7"/>
      <c r="F33" s="7">
        <v>20</v>
      </c>
    </row>
    <row r="34" spans="1:6" x14ac:dyDescent="0.45">
      <c r="A34" s="9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45">
      <c r="A35" s="9" t="s">
        <v>8313</v>
      </c>
      <c r="B35" s="7"/>
      <c r="C35" s="7"/>
      <c r="D35" s="7"/>
      <c r="E35" s="7">
        <v>40</v>
      </c>
      <c r="F35" s="7">
        <v>40</v>
      </c>
    </row>
    <row r="36" spans="1:6" x14ac:dyDescent="0.45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 x14ac:dyDescent="0.45">
      <c r="A37" s="9" t="s">
        <v>8352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45">
      <c r="A38" s="9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45">
      <c r="A39" s="9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45">
      <c r="A40" s="9" t="s">
        <v>8351</v>
      </c>
      <c r="B40" s="7">
        <v>80</v>
      </c>
      <c r="C40" s="7"/>
      <c r="D40" s="7"/>
      <c r="E40" s="7"/>
      <c r="F40" s="7">
        <v>80</v>
      </c>
    </row>
    <row r="41" spans="1:6" x14ac:dyDescent="0.45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45">
      <c r="A42" s="9" t="s">
        <v>8341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45">
      <c r="A43" s="9" t="s">
        <v>8334</v>
      </c>
      <c r="B43" s="7"/>
      <c r="C43" s="7"/>
      <c r="D43" s="7">
        <v>100</v>
      </c>
      <c r="E43" s="7"/>
      <c r="F43" s="7">
        <v>100</v>
      </c>
    </row>
    <row r="44" spans="1:6" x14ac:dyDescent="0.45">
      <c r="A44" s="9" t="s">
        <v>8321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45">
      <c r="A45" s="9" t="s">
        <v>8320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45">
      <c r="A46" s="9" t="s">
        <v>8340</v>
      </c>
      <c r="B46" s="7"/>
      <c r="C46" s="7"/>
      <c r="D46" s="7"/>
      <c r="E46" s="7">
        <v>20</v>
      </c>
      <c r="F46" s="7">
        <v>20</v>
      </c>
    </row>
    <row r="47" spans="1:6" x14ac:dyDescent="0.45">
      <c r="A47" s="9" t="s">
        <v>8361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E7F1-87BA-4452-B9D6-A6B0A81579D5}">
  <dimension ref="A2:F18"/>
  <sheetViews>
    <sheetView workbookViewId="0">
      <selection activeCell="B32" sqref="B3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  <col min="7" max="8" width="3.73046875" bestFit="1" customWidth="1"/>
    <col min="9" max="9" width="3.9296875" bestFit="1" customWidth="1"/>
    <col min="10" max="11" width="3.73046875" bestFit="1" customWidth="1"/>
    <col min="12" max="12" width="4" bestFit="1" customWidth="1"/>
    <col min="13" max="13" width="3.73046875" bestFit="1" customWidth="1"/>
    <col min="14" max="14" width="10.19921875" bestFit="1" customWidth="1"/>
  </cols>
  <sheetData>
    <row r="2" spans="1:6" x14ac:dyDescent="0.45">
      <c r="A2" s="8" t="s">
        <v>8308</v>
      </c>
      <c r="B2" t="s">
        <v>8362</v>
      </c>
    </row>
    <row r="4" spans="1:6" x14ac:dyDescent="0.45">
      <c r="A4" s="8" t="s">
        <v>8363</v>
      </c>
      <c r="B4" s="8" t="s">
        <v>8364</v>
      </c>
    </row>
    <row r="5" spans="1:6" x14ac:dyDescent="0.45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45">
      <c r="A6" s="11" t="s">
        <v>8373</v>
      </c>
      <c r="B6" s="7">
        <v>182</v>
      </c>
      <c r="C6" s="7">
        <v>2</v>
      </c>
      <c r="D6" s="7">
        <v>149</v>
      </c>
      <c r="E6" s="7">
        <v>34</v>
      </c>
      <c r="F6" s="7">
        <v>367</v>
      </c>
    </row>
    <row r="7" spans="1:6" x14ac:dyDescent="0.45">
      <c r="A7" s="11" t="s">
        <v>8374</v>
      </c>
      <c r="B7" s="7">
        <v>202</v>
      </c>
      <c r="C7" s="7">
        <v>18</v>
      </c>
      <c r="D7" s="7">
        <v>106</v>
      </c>
      <c r="E7" s="7">
        <v>27</v>
      </c>
      <c r="F7" s="7">
        <v>353</v>
      </c>
    </row>
    <row r="8" spans="1:6" x14ac:dyDescent="0.45">
      <c r="A8" s="11" t="s">
        <v>8375</v>
      </c>
      <c r="B8" s="7">
        <v>180</v>
      </c>
      <c r="C8" s="7">
        <v>30</v>
      </c>
      <c r="D8" s="7">
        <v>108</v>
      </c>
      <c r="E8" s="7">
        <v>28</v>
      </c>
      <c r="F8" s="7">
        <v>346</v>
      </c>
    </row>
    <row r="9" spans="1:6" x14ac:dyDescent="0.45">
      <c r="A9" s="11" t="s">
        <v>8376</v>
      </c>
      <c r="B9" s="7">
        <v>192</v>
      </c>
      <c r="C9" s="7"/>
      <c r="D9" s="7">
        <v>102</v>
      </c>
      <c r="E9" s="7">
        <v>27</v>
      </c>
      <c r="F9" s="7">
        <v>321</v>
      </c>
    </row>
    <row r="10" spans="1:6" x14ac:dyDescent="0.45">
      <c r="A10" s="11" t="s">
        <v>8367</v>
      </c>
      <c r="B10" s="7">
        <v>234</v>
      </c>
      <c r="C10" s="7"/>
      <c r="D10" s="7">
        <v>126</v>
      </c>
      <c r="E10" s="7">
        <v>26</v>
      </c>
      <c r="F10" s="7">
        <v>386</v>
      </c>
    </row>
    <row r="11" spans="1:6" x14ac:dyDescent="0.45">
      <c r="A11" s="11" t="s">
        <v>8377</v>
      </c>
      <c r="B11" s="7">
        <v>211</v>
      </c>
      <c r="C11" s="7"/>
      <c r="D11" s="7">
        <v>147</v>
      </c>
      <c r="E11" s="7">
        <v>27</v>
      </c>
      <c r="F11" s="7">
        <v>385</v>
      </c>
    </row>
    <row r="12" spans="1:6" x14ac:dyDescent="0.45">
      <c r="A12" s="11" t="s">
        <v>8368</v>
      </c>
      <c r="B12" s="7">
        <v>194</v>
      </c>
      <c r="C12" s="7"/>
      <c r="D12" s="7">
        <v>150</v>
      </c>
      <c r="E12" s="7">
        <v>43</v>
      </c>
      <c r="F12" s="7">
        <v>387</v>
      </c>
    </row>
    <row r="13" spans="1:6" x14ac:dyDescent="0.45">
      <c r="A13" s="11" t="s">
        <v>8369</v>
      </c>
      <c r="B13" s="7">
        <v>166</v>
      </c>
      <c r="C13" s="7"/>
      <c r="D13" s="7">
        <v>134</v>
      </c>
      <c r="E13" s="7">
        <v>33</v>
      </c>
      <c r="F13" s="7">
        <v>333</v>
      </c>
    </row>
    <row r="14" spans="1:6" x14ac:dyDescent="0.45">
      <c r="A14" s="11" t="s">
        <v>8370</v>
      </c>
      <c r="B14" s="7">
        <v>147</v>
      </c>
      <c r="C14" s="7"/>
      <c r="D14" s="7">
        <v>127</v>
      </c>
      <c r="E14" s="7">
        <v>24</v>
      </c>
      <c r="F14" s="7">
        <v>298</v>
      </c>
    </row>
    <row r="15" spans="1:6" x14ac:dyDescent="0.45">
      <c r="A15" s="11" t="s">
        <v>8371</v>
      </c>
      <c r="B15" s="7">
        <v>183</v>
      </c>
      <c r="C15" s="7"/>
      <c r="D15" s="7">
        <v>149</v>
      </c>
      <c r="E15" s="7">
        <v>20</v>
      </c>
      <c r="F15" s="7">
        <v>352</v>
      </c>
    </row>
    <row r="16" spans="1:6" x14ac:dyDescent="0.45">
      <c r="A16" s="11" t="s">
        <v>8372</v>
      </c>
      <c r="B16" s="7">
        <v>183</v>
      </c>
      <c r="C16" s="7"/>
      <c r="D16" s="7">
        <v>114</v>
      </c>
      <c r="E16" s="7">
        <v>37</v>
      </c>
      <c r="F16" s="7">
        <v>334</v>
      </c>
    </row>
    <row r="17" spans="1:6" x14ac:dyDescent="0.45">
      <c r="A17" s="11" t="s">
        <v>8378</v>
      </c>
      <c r="B17" s="7">
        <v>111</v>
      </c>
      <c r="C17" s="7"/>
      <c r="D17" s="7">
        <v>118</v>
      </c>
      <c r="E17" s="7">
        <v>23</v>
      </c>
      <c r="F17" s="7">
        <v>252</v>
      </c>
    </row>
    <row r="18" spans="1:6" x14ac:dyDescent="0.45">
      <c r="A18" s="11" t="s">
        <v>8361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653E3-515B-4BB8-98E4-77674FE779CB}">
  <dimension ref="A1:H13"/>
  <sheetViews>
    <sheetView workbookViewId="0">
      <selection activeCell="B2" sqref="B2"/>
    </sheetView>
  </sheetViews>
  <sheetFormatPr defaultRowHeight="14.25" x14ac:dyDescent="0.45"/>
  <cols>
    <col min="1" max="1" width="25.6640625" customWidth="1"/>
    <col min="2" max="2" width="17.6640625" customWidth="1"/>
    <col min="3" max="3" width="13.265625" customWidth="1"/>
    <col min="4" max="4" width="15.796875" customWidth="1"/>
    <col min="5" max="5" width="16.265625" customWidth="1"/>
    <col min="6" max="6" width="19.1328125" customWidth="1"/>
    <col min="7" max="7" width="16.9296875" customWidth="1"/>
    <col min="8" max="8" width="18.796875" customWidth="1"/>
    <col min="9" max="9" width="9.06640625" customWidth="1"/>
  </cols>
  <sheetData>
    <row r="1" spans="1:8" x14ac:dyDescent="0.45">
      <c r="A1" s="5" t="s">
        <v>8379</v>
      </c>
      <c r="B1" s="5" t="s">
        <v>8380</v>
      </c>
      <c r="C1" s="5" t="s">
        <v>8381</v>
      </c>
      <c r="D1" s="5" t="s">
        <v>8382</v>
      </c>
      <c r="E1" s="5" t="s">
        <v>8383</v>
      </c>
      <c r="F1" s="5" t="s">
        <v>8384</v>
      </c>
      <c r="G1" s="5" t="s">
        <v>8385</v>
      </c>
      <c r="H1" s="5" t="s">
        <v>8386</v>
      </c>
    </row>
    <row r="2" spans="1:8" x14ac:dyDescent="0.45">
      <c r="A2" t="s">
        <v>8387</v>
      </c>
      <c r="B2" s="12">
        <f>COUNTIFS(STATE, "successful",GOAL,"&lt;1000")</f>
        <v>322</v>
      </c>
      <c r="C2" s="12">
        <f>COUNTIFS(STATE,"failed",GOAL,"&lt;1000")</f>
        <v>113</v>
      </c>
      <c r="D2" s="12">
        <f>COUNTIFS(STATE,"canceled",GOAL,"&lt;1000")</f>
        <v>18</v>
      </c>
      <c r="E2">
        <f t="shared" ref="E2:E13" si="0">SUM(B2:D2)</f>
        <v>453</v>
      </c>
      <c r="F2" s="13">
        <f>B2/$E$2</f>
        <v>0.71081677704194257</v>
      </c>
      <c r="G2" s="13">
        <f t="shared" ref="G2:H2" si="1">C2/$E$2</f>
        <v>0.24944812362030905</v>
      </c>
      <c r="H2" s="13">
        <f t="shared" si="1"/>
        <v>3.9735099337748346E-2</v>
      </c>
    </row>
    <row r="3" spans="1:8" x14ac:dyDescent="0.45">
      <c r="A3" t="s">
        <v>8388</v>
      </c>
      <c r="B3" s="12">
        <f>COUNTIFS(STATE,"successful",GOAL,"&gt;=1000", GOAL,"&lt;=4999")</f>
        <v>932</v>
      </c>
      <c r="C3" s="12">
        <f>COUNTIFS(STATE,"failed",GOAL,"&gt;=1000", GOAL,"&lt;=4999")</f>
        <v>420</v>
      </c>
      <c r="D3" s="12">
        <f>COUNTIFS(STATE,"canceled",GOAL,"&gt;=1000", GOAL,"&lt;=4999")</f>
        <v>60</v>
      </c>
      <c r="E3">
        <f t="shared" si="0"/>
        <v>1412</v>
      </c>
      <c r="F3" s="13">
        <f>B3/$E$3</f>
        <v>0.66005665722379603</v>
      </c>
      <c r="G3" s="13">
        <f t="shared" ref="G3:H3" si="2">C3/$E$3</f>
        <v>0.29745042492917845</v>
      </c>
      <c r="H3" s="13">
        <f t="shared" si="2"/>
        <v>4.2492917847025496E-2</v>
      </c>
    </row>
    <row r="4" spans="1:8" x14ac:dyDescent="0.45">
      <c r="A4" t="s">
        <v>8389</v>
      </c>
      <c r="B4" s="12">
        <f>COUNTIFS(STATE,"successful",GOAL,"&gt;=5000",GOAL,"&lt;=9999")</f>
        <v>381</v>
      </c>
      <c r="C4" s="12">
        <f>COUNTIFS(STATE,"failed",GOAL,"&gt;=5000",GOAL,"&lt;=9999")</f>
        <v>283</v>
      </c>
      <c r="D4" s="12">
        <f>COUNTIFS(STATE,"canceled",GOAL,"&gt;=5000",GOAL,"&lt;=9999")</f>
        <v>52</v>
      </c>
      <c r="E4">
        <f t="shared" si="0"/>
        <v>716</v>
      </c>
      <c r="F4" s="13">
        <f>B4/$E$4</f>
        <v>0.53212290502793291</v>
      </c>
      <c r="G4" s="13">
        <f t="shared" ref="G4:H4" si="3">C4/$E$4</f>
        <v>0.39525139664804471</v>
      </c>
      <c r="H4" s="13">
        <f t="shared" si="3"/>
        <v>7.2625698324022353E-2</v>
      </c>
    </row>
    <row r="5" spans="1:8" x14ac:dyDescent="0.45">
      <c r="A5" t="s">
        <v>8390</v>
      </c>
      <c r="B5" s="12">
        <f>COUNTIFS(STATE,"successful",GOAL,"&gt;=10000",GOAL,"&lt;=14999")</f>
        <v>168</v>
      </c>
      <c r="C5" s="12">
        <f>COUNTIFS(STATE,"failed",GOAL,"&gt;=10000",GOAL,"&lt;=14999")</f>
        <v>144</v>
      </c>
      <c r="D5" s="12">
        <f>COUNTIFS(STATE,"canceled",GOAL,"&gt;=10000",GOAL,"&lt;=14999")</f>
        <v>40</v>
      </c>
      <c r="E5">
        <f t="shared" si="0"/>
        <v>352</v>
      </c>
      <c r="F5" s="13">
        <f>B5/$E$5</f>
        <v>0.47727272727272729</v>
      </c>
      <c r="G5" s="13">
        <f t="shared" ref="G5:H5" si="4">C5/$E$5</f>
        <v>0.40909090909090912</v>
      </c>
      <c r="H5" s="13">
        <f t="shared" si="4"/>
        <v>0.11363636363636363</v>
      </c>
    </row>
    <row r="6" spans="1:8" x14ac:dyDescent="0.45">
      <c r="A6" t="s">
        <v>8391</v>
      </c>
      <c r="B6" s="12">
        <f>COUNTIFS(STATE,"successful",GOAL,"&gt;=15000",GOAL,"&lt;=19999")</f>
        <v>94</v>
      </c>
      <c r="C6" s="12">
        <f>COUNTIFS(STATE,"failed",GOAL,"&gt;=15000",GOAL,"&lt;=19999")</f>
        <v>90</v>
      </c>
      <c r="D6" s="12">
        <f>COUNTIFS(STATE,"canceled",GOAL,"&gt;=15000",GOAL,"&lt;=19999")</f>
        <v>17</v>
      </c>
      <c r="E6">
        <f t="shared" si="0"/>
        <v>201</v>
      </c>
      <c r="F6" s="13">
        <f>B6/$E$6</f>
        <v>0.46766169154228854</v>
      </c>
      <c r="G6" s="13">
        <f t="shared" ref="G6:H6" si="5">C6/$E$6</f>
        <v>0.44776119402985076</v>
      </c>
      <c r="H6" s="13">
        <f t="shared" si="5"/>
        <v>8.45771144278607E-2</v>
      </c>
    </row>
    <row r="7" spans="1:8" x14ac:dyDescent="0.45">
      <c r="A7" t="s">
        <v>8392</v>
      </c>
      <c r="B7" s="12">
        <f>COUNTIFS(STATE,"successful",GOAL,"&gt;=20000",GOAL,"&lt;=24999")</f>
        <v>62</v>
      </c>
      <c r="C7" s="12">
        <f>COUNTIFS(STATE,"failed",GOAL,"&gt;=20000",GOAL,"&lt;=24999")</f>
        <v>72</v>
      </c>
      <c r="D7" s="12">
        <f>COUNTIFS(STATE,"canceled",GOAL,"&gt;=20000",GOAL,"&lt;=24999")</f>
        <v>14</v>
      </c>
      <c r="E7">
        <f t="shared" si="0"/>
        <v>148</v>
      </c>
      <c r="F7" s="13">
        <f>B7/$E$7</f>
        <v>0.41891891891891891</v>
      </c>
      <c r="G7" s="13">
        <f t="shared" ref="G7:H7" si="6">C7/$E$7</f>
        <v>0.48648648648648651</v>
      </c>
      <c r="H7" s="13">
        <f t="shared" si="6"/>
        <v>9.45945945945946E-2</v>
      </c>
    </row>
    <row r="8" spans="1:8" x14ac:dyDescent="0.45">
      <c r="A8" t="s">
        <v>8393</v>
      </c>
      <c r="B8" s="12">
        <f>COUNTIFS(STATE,"successful",GOAL,"&gt;=25000",GOAL,"&lt;=29999")</f>
        <v>55</v>
      </c>
      <c r="C8" s="12">
        <f>COUNTIFS(STATE,"failed",GOAL,"&gt;=25000",GOAL,"&lt;=29999")</f>
        <v>64</v>
      </c>
      <c r="D8" s="12">
        <f>COUNTIFS(STATE,"canceled",GOAL,"&gt;=25000",GOAL,"&lt;=29999")</f>
        <v>18</v>
      </c>
      <c r="E8">
        <f t="shared" si="0"/>
        <v>137</v>
      </c>
      <c r="F8" s="13">
        <f>B8/$E$8</f>
        <v>0.40145985401459855</v>
      </c>
      <c r="G8" s="13">
        <f t="shared" ref="G8:H8" si="7">C8/$E$8</f>
        <v>0.46715328467153283</v>
      </c>
      <c r="H8" s="13">
        <f t="shared" si="7"/>
        <v>0.13138686131386862</v>
      </c>
    </row>
    <row r="9" spans="1:8" x14ac:dyDescent="0.45">
      <c r="A9" t="s">
        <v>8394</v>
      </c>
      <c r="B9" s="12">
        <f>COUNTIFS(STATE,"successful",GOAL,"&gt;=30000",GOAL,"&lt;=34999")</f>
        <v>32</v>
      </c>
      <c r="C9" s="12">
        <f>COUNTIFS(STATE,"failed",GOAL,"&gt;=30000",GOAL,"&lt;=34999")</f>
        <v>37</v>
      </c>
      <c r="D9" s="12">
        <f>COUNTIFS(STATE,"canceled",GOAL,"&gt;=30000",GOAL,"&lt;=34999")</f>
        <v>13</v>
      </c>
      <c r="E9">
        <f t="shared" si="0"/>
        <v>82</v>
      </c>
      <c r="F9" s="13">
        <f>B9/$E$9</f>
        <v>0.3902439024390244</v>
      </c>
      <c r="G9" s="13">
        <f t="shared" ref="G9:H9" si="8">C9/$E$9</f>
        <v>0.45121951219512196</v>
      </c>
      <c r="H9" s="13">
        <f t="shared" si="8"/>
        <v>0.15853658536585366</v>
      </c>
    </row>
    <row r="10" spans="1:8" x14ac:dyDescent="0.45">
      <c r="A10" t="s">
        <v>8395</v>
      </c>
      <c r="B10" s="12">
        <f>COUNTIFS(STATE,"successful",GOAL,"&gt;=35000",GOAL,"&lt;=39999")</f>
        <v>26</v>
      </c>
      <c r="C10" s="12">
        <f>COUNTIFS(STATE,"failed",GOAL,"&gt;=35000",GOAL,"&lt;=39999")</f>
        <v>22</v>
      </c>
      <c r="D10" s="12">
        <f>COUNTIFS(STATE,"canceled",GOAL,"&gt;=35000",GOAL,"&lt;=39999")</f>
        <v>7</v>
      </c>
      <c r="E10">
        <f t="shared" si="0"/>
        <v>55</v>
      </c>
      <c r="F10" s="13">
        <f>B10/$E$10</f>
        <v>0.47272727272727272</v>
      </c>
      <c r="G10" s="13">
        <f t="shared" ref="G10:H10" si="9">C10/$E$10</f>
        <v>0.4</v>
      </c>
      <c r="H10" s="13">
        <f t="shared" si="9"/>
        <v>0.12727272727272726</v>
      </c>
    </row>
    <row r="11" spans="1:8" x14ac:dyDescent="0.45">
      <c r="A11" t="s">
        <v>8396</v>
      </c>
      <c r="B11" s="12">
        <f>COUNTIFS(STATE,"successful",GOAL,"&gt;=40000",GOAL,"&lt;=44999")</f>
        <v>21</v>
      </c>
      <c r="C11" s="12">
        <f>COUNTIFS(STATE,"failed",GOAL,"&gt;=40000",GOAL,"&lt;=44999")</f>
        <v>16</v>
      </c>
      <c r="D11" s="12">
        <f>COUNTIFS(STATE,"canceled",GOAL,"&gt;=40000",GOAL,"&lt;=44999")</f>
        <v>6</v>
      </c>
      <c r="E11">
        <f t="shared" si="0"/>
        <v>43</v>
      </c>
      <c r="F11" s="13">
        <f>B11/$E$11</f>
        <v>0.48837209302325579</v>
      </c>
      <c r="G11" s="13">
        <f t="shared" ref="G11:H11" si="10">C11/$E$11</f>
        <v>0.37209302325581395</v>
      </c>
      <c r="H11" s="13">
        <f t="shared" si="10"/>
        <v>0.13953488372093023</v>
      </c>
    </row>
    <row r="12" spans="1:8" x14ac:dyDescent="0.45">
      <c r="A12" t="s">
        <v>8397</v>
      </c>
      <c r="B12" s="12">
        <f>COUNTIFS(STATE,"successful",GOAL,"&gt;=45000",GOAL,"&lt;=49999")</f>
        <v>6</v>
      </c>
      <c r="C12" s="12">
        <f>COUNTIFS(STATE,"failed",GOAL,"&gt;=45000",GOAL,"&lt;=49999")</f>
        <v>11</v>
      </c>
      <c r="D12" s="12">
        <f>COUNTIFS(STATE,"canceled",GOAL,"&gt;=45000",GOAL,"&lt;=49999")</f>
        <v>4</v>
      </c>
      <c r="E12">
        <f t="shared" si="0"/>
        <v>21</v>
      </c>
      <c r="F12" s="13">
        <f>B12/$E$12</f>
        <v>0.2857142857142857</v>
      </c>
      <c r="G12" s="13">
        <f t="shared" ref="G12:H12" si="11">C12/$E$12</f>
        <v>0.52380952380952384</v>
      </c>
      <c r="H12" s="13">
        <f t="shared" si="11"/>
        <v>0.19047619047619047</v>
      </c>
    </row>
    <row r="13" spans="1:8" x14ac:dyDescent="0.45">
      <c r="A13" t="s">
        <v>8398</v>
      </c>
      <c r="B13" s="12">
        <f>COUNTIFS(STATE,"successful",GOAL,"&gt;=50000")</f>
        <v>86</v>
      </c>
      <c r="C13" s="12">
        <f>COUNTIFS(STATE,"failed",GOAL,"&gt;=50000")</f>
        <v>258</v>
      </c>
      <c r="D13" s="12">
        <f>COUNTIFS(STATE,"canceled",GOAL,"&gt;=50000")</f>
        <v>100</v>
      </c>
      <c r="E13">
        <f t="shared" si="0"/>
        <v>444</v>
      </c>
      <c r="F13" s="13">
        <f>B13/$E$13</f>
        <v>0.19369369369369369</v>
      </c>
      <c r="G13" s="13">
        <f t="shared" ref="G13:H13" si="12">C13/$E$13</f>
        <v>0.58108108108108103</v>
      </c>
      <c r="H13" s="13">
        <f t="shared" si="1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FABD3-4836-479D-9C41-3386F9A3E1A0}">
  <dimension ref="A1:H2186"/>
  <sheetViews>
    <sheetView tabSelected="1" zoomScale="91" zoomScaleNormal="91" workbookViewId="0">
      <selection activeCell="H15" sqref="H15"/>
    </sheetView>
  </sheetViews>
  <sheetFormatPr defaultRowHeight="14.25" x14ac:dyDescent="0.45"/>
  <cols>
    <col min="1" max="1" width="17" customWidth="1"/>
    <col min="2" max="2" width="15.1328125" customWidth="1"/>
    <col min="3" max="3" width="13.19921875" customWidth="1"/>
    <col min="7" max="7" width="16.33203125" customWidth="1"/>
    <col min="8" max="8" width="14.06640625" customWidth="1"/>
  </cols>
  <sheetData>
    <row r="1" spans="1:8" x14ac:dyDescent="0.45">
      <c r="A1" s="5" t="s">
        <v>8399</v>
      </c>
      <c r="B1" s="5" t="s">
        <v>8400</v>
      </c>
      <c r="C1" s="5"/>
    </row>
    <row r="2" spans="1:8" x14ac:dyDescent="0.45">
      <c r="A2" cm="1">
        <f t="array" ref="A2:A2186">_xlfn._xlws.FILTER(backers,STATE="successful","NO RESULT")</f>
        <v>182</v>
      </c>
      <c r="B2" cm="1">
        <f t="array" ref="B2:B1531">_xlfn._xlws.FILTER(backers,STATE="failed","NO RESULT")</f>
        <v>0</v>
      </c>
    </row>
    <row r="3" spans="1:8" x14ac:dyDescent="0.45">
      <c r="A3">
        <v>79</v>
      </c>
      <c r="B3">
        <v>1</v>
      </c>
    </row>
    <row r="4" spans="1:8" x14ac:dyDescent="0.45">
      <c r="A4">
        <v>35</v>
      </c>
      <c r="B4">
        <v>10</v>
      </c>
    </row>
    <row r="5" spans="1:8" x14ac:dyDescent="0.45">
      <c r="A5">
        <v>150</v>
      </c>
      <c r="B5">
        <v>0</v>
      </c>
    </row>
    <row r="6" spans="1:8" x14ac:dyDescent="0.45">
      <c r="A6">
        <v>284</v>
      </c>
      <c r="B6">
        <v>7</v>
      </c>
      <c r="G6" s="5" t="s">
        <v>8399</v>
      </c>
      <c r="H6" s="5" t="s">
        <v>8400</v>
      </c>
    </row>
    <row r="7" spans="1:8" x14ac:dyDescent="0.45">
      <c r="A7">
        <v>47</v>
      </c>
      <c r="B7">
        <v>0</v>
      </c>
      <c r="F7" s="5" t="s">
        <v>8401</v>
      </c>
      <c r="G7" s="16">
        <f>AVERAGE(Successful)</f>
        <v>194.42517162471395</v>
      </c>
      <c r="H7" s="16">
        <f>AVERAGE(Failed)</f>
        <v>17.709803921568628</v>
      </c>
    </row>
    <row r="8" spans="1:8" x14ac:dyDescent="0.45">
      <c r="A8">
        <v>58</v>
      </c>
      <c r="B8">
        <v>1</v>
      </c>
      <c r="F8" s="5" t="s">
        <v>8402</v>
      </c>
      <c r="G8" s="17">
        <f>MEDIAN(Successful)</f>
        <v>62</v>
      </c>
      <c r="H8" s="17">
        <f>MEDIAN(Failed)</f>
        <v>4</v>
      </c>
    </row>
    <row r="9" spans="1:8" x14ac:dyDescent="0.45">
      <c r="A9">
        <v>57</v>
      </c>
      <c r="B9">
        <v>2</v>
      </c>
      <c r="F9" s="5" t="s">
        <v>8406</v>
      </c>
      <c r="G9">
        <f>MIN(Successful)</f>
        <v>1</v>
      </c>
      <c r="H9">
        <f>MIN(Failed)</f>
        <v>0</v>
      </c>
    </row>
    <row r="10" spans="1:8" x14ac:dyDescent="0.45">
      <c r="A10">
        <v>12</v>
      </c>
      <c r="B10">
        <v>3</v>
      </c>
      <c r="F10" s="5" t="s">
        <v>8403</v>
      </c>
      <c r="G10">
        <f>MAX(Successful)</f>
        <v>26457</v>
      </c>
      <c r="H10">
        <f>MAX(Failed)</f>
        <v>1293</v>
      </c>
    </row>
    <row r="11" spans="1:8" x14ac:dyDescent="0.45">
      <c r="A11">
        <v>20</v>
      </c>
      <c r="B11">
        <v>10</v>
      </c>
      <c r="F11" s="5" t="s">
        <v>8404</v>
      </c>
      <c r="G11" s="15">
        <f>_xlfn.VAR.S(Successful)</f>
        <v>713167.37912800396</v>
      </c>
      <c r="H11" s="15">
        <f>_xlfn.VAR.S(Failed)</f>
        <v>3775.6894394644714</v>
      </c>
    </row>
    <row r="12" spans="1:8" x14ac:dyDescent="0.45">
      <c r="A12">
        <v>19</v>
      </c>
      <c r="B12">
        <v>10</v>
      </c>
      <c r="F12" s="5" t="s">
        <v>8405</v>
      </c>
      <c r="G12" s="15">
        <f>_xlfn.STDEV.S(Successful)</f>
        <v>844.49237955591047</v>
      </c>
      <c r="H12" s="15">
        <f>_xlfn.STDEV.S(Failed)</f>
        <v>61.446638959868842</v>
      </c>
    </row>
    <row r="13" spans="1:8" x14ac:dyDescent="0.45">
      <c r="A13">
        <v>75</v>
      </c>
      <c r="B13">
        <v>1</v>
      </c>
    </row>
    <row r="14" spans="1:8" x14ac:dyDescent="0.45">
      <c r="A14">
        <v>827</v>
      </c>
      <c r="B14">
        <v>0</v>
      </c>
      <c r="F14" s="5" t="s">
        <v>8407</v>
      </c>
      <c r="G14">
        <f>QUARTILE(Successful,1)</f>
        <v>29</v>
      </c>
      <c r="H14">
        <f>QUARTILE(Failed,1)</f>
        <v>1</v>
      </c>
    </row>
    <row r="15" spans="1:8" x14ac:dyDescent="0.45">
      <c r="A15">
        <v>51</v>
      </c>
      <c r="B15">
        <v>0</v>
      </c>
      <c r="F15" s="5" t="s">
        <v>8408</v>
      </c>
      <c r="G15">
        <f>QUARTILE(Successful,3)</f>
        <v>141</v>
      </c>
      <c r="H15">
        <f>QUARTILE(Failed,3)</f>
        <v>12</v>
      </c>
    </row>
    <row r="16" spans="1:8" x14ac:dyDescent="0.45">
      <c r="A16">
        <v>41</v>
      </c>
      <c r="B16">
        <v>0</v>
      </c>
      <c r="F16" s="5" t="s">
        <v>8409</v>
      </c>
      <c r="G16">
        <f>G15-G14</f>
        <v>112</v>
      </c>
      <c r="H16">
        <f>H15-H14</f>
        <v>11</v>
      </c>
    </row>
    <row r="17" spans="1:8" x14ac:dyDescent="0.45">
      <c r="A17">
        <v>98</v>
      </c>
      <c r="B17">
        <v>26</v>
      </c>
    </row>
    <row r="18" spans="1:8" x14ac:dyDescent="0.45">
      <c r="A18">
        <v>70</v>
      </c>
      <c r="B18">
        <v>0</v>
      </c>
      <c r="F18" s="5" t="s">
        <v>8410</v>
      </c>
      <c r="G18">
        <f>G14-(1.5*$G$16)</f>
        <v>-139</v>
      </c>
      <c r="H18">
        <f>H14-(1.5*$H$16)</f>
        <v>-15.5</v>
      </c>
    </row>
    <row r="19" spans="1:8" x14ac:dyDescent="0.45">
      <c r="A19">
        <v>36</v>
      </c>
      <c r="B19">
        <v>7</v>
      </c>
      <c r="G19">
        <f>G15+(1.5*$G$16)</f>
        <v>309</v>
      </c>
      <c r="H19">
        <f>H15+(1.5*$H$16)</f>
        <v>28.5</v>
      </c>
    </row>
    <row r="20" spans="1:8" x14ac:dyDescent="0.45">
      <c r="A20">
        <v>342</v>
      </c>
      <c r="B20">
        <v>0</v>
      </c>
    </row>
    <row r="21" spans="1:8" x14ac:dyDescent="0.45">
      <c r="A21">
        <v>22</v>
      </c>
      <c r="B21">
        <v>2</v>
      </c>
      <c r="G21">
        <f>QUARTILE(Successful,2)</f>
        <v>62</v>
      </c>
      <c r="H21">
        <f>QUARTILE(Failed,2)</f>
        <v>4</v>
      </c>
    </row>
    <row r="22" spans="1:8" x14ac:dyDescent="0.45">
      <c r="A22">
        <v>25</v>
      </c>
      <c r="B22">
        <v>13</v>
      </c>
    </row>
    <row r="23" spans="1:8" x14ac:dyDescent="0.45">
      <c r="A23">
        <v>101</v>
      </c>
      <c r="B23">
        <v>4</v>
      </c>
    </row>
    <row r="24" spans="1:8" x14ac:dyDescent="0.45">
      <c r="A24">
        <v>8</v>
      </c>
      <c r="B24">
        <v>0</v>
      </c>
    </row>
    <row r="25" spans="1:8" x14ac:dyDescent="0.45">
      <c r="A25">
        <v>23</v>
      </c>
      <c r="B25">
        <v>12</v>
      </c>
    </row>
    <row r="26" spans="1:8" x14ac:dyDescent="0.45">
      <c r="A26">
        <v>574</v>
      </c>
      <c r="B26">
        <v>2</v>
      </c>
    </row>
    <row r="27" spans="1:8" x14ac:dyDescent="0.45">
      <c r="A27">
        <v>14</v>
      </c>
      <c r="B27">
        <v>10</v>
      </c>
    </row>
    <row r="28" spans="1:8" x14ac:dyDescent="0.45">
      <c r="A28">
        <v>19</v>
      </c>
      <c r="B28">
        <v>0</v>
      </c>
    </row>
    <row r="29" spans="1:8" x14ac:dyDescent="0.45">
      <c r="A29">
        <v>150</v>
      </c>
      <c r="B29">
        <v>5</v>
      </c>
    </row>
    <row r="30" spans="1:8" x14ac:dyDescent="0.45">
      <c r="A30">
        <v>71</v>
      </c>
      <c r="B30">
        <v>0</v>
      </c>
    </row>
    <row r="31" spans="1:8" x14ac:dyDescent="0.45">
      <c r="A31">
        <v>117</v>
      </c>
      <c r="B31">
        <v>5</v>
      </c>
    </row>
    <row r="32" spans="1:8" x14ac:dyDescent="0.45">
      <c r="A32">
        <v>53</v>
      </c>
      <c r="B32">
        <v>1</v>
      </c>
    </row>
    <row r="33" spans="1:2" x14ac:dyDescent="0.45">
      <c r="A33">
        <v>1</v>
      </c>
      <c r="B33">
        <v>3</v>
      </c>
    </row>
    <row r="34" spans="1:2" x14ac:dyDescent="0.45">
      <c r="A34">
        <v>89</v>
      </c>
      <c r="B34">
        <v>3</v>
      </c>
    </row>
    <row r="35" spans="1:2" x14ac:dyDescent="0.45">
      <c r="A35">
        <v>64</v>
      </c>
      <c r="B35">
        <v>0</v>
      </c>
    </row>
    <row r="36" spans="1:2" x14ac:dyDescent="0.45">
      <c r="A36">
        <v>68</v>
      </c>
      <c r="B36">
        <v>3</v>
      </c>
    </row>
    <row r="37" spans="1:2" x14ac:dyDescent="0.45">
      <c r="A37">
        <v>28</v>
      </c>
      <c r="B37">
        <v>0</v>
      </c>
    </row>
    <row r="38" spans="1:2" x14ac:dyDescent="0.45">
      <c r="A38">
        <v>44</v>
      </c>
      <c r="B38">
        <v>19</v>
      </c>
    </row>
    <row r="39" spans="1:2" x14ac:dyDescent="0.45">
      <c r="A39">
        <v>253</v>
      </c>
      <c r="B39">
        <v>8</v>
      </c>
    </row>
    <row r="40" spans="1:2" x14ac:dyDescent="0.45">
      <c r="A40">
        <v>66</v>
      </c>
      <c r="B40">
        <v>6</v>
      </c>
    </row>
    <row r="41" spans="1:2" x14ac:dyDescent="0.45">
      <c r="A41">
        <v>217</v>
      </c>
      <c r="B41">
        <v>0</v>
      </c>
    </row>
    <row r="42" spans="1:2" x14ac:dyDescent="0.45">
      <c r="A42">
        <v>16</v>
      </c>
      <c r="B42">
        <v>18</v>
      </c>
    </row>
    <row r="43" spans="1:2" x14ac:dyDescent="0.45">
      <c r="A43">
        <v>19</v>
      </c>
      <c r="B43">
        <v>7</v>
      </c>
    </row>
    <row r="44" spans="1:2" x14ac:dyDescent="0.45">
      <c r="A44">
        <v>169</v>
      </c>
      <c r="B44">
        <v>0</v>
      </c>
    </row>
    <row r="45" spans="1:2" x14ac:dyDescent="0.45">
      <c r="A45">
        <v>263</v>
      </c>
      <c r="B45">
        <v>8</v>
      </c>
    </row>
    <row r="46" spans="1:2" x14ac:dyDescent="0.45">
      <c r="A46">
        <v>15</v>
      </c>
      <c r="B46">
        <v>1293</v>
      </c>
    </row>
    <row r="47" spans="1:2" x14ac:dyDescent="0.45">
      <c r="A47">
        <v>61</v>
      </c>
      <c r="B47">
        <v>17</v>
      </c>
    </row>
    <row r="48" spans="1:2" x14ac:dyDescent="0.45">
      <c r="A48">
        <v>45</v>
      </c>
      <c r="B48">
        <v>0</v>
      </c>
    </row>
    <row r="49" spans="1:2" x14ac:dyDescent="0.45">
      <c r="A49">
        <v>70</v>
      </c>
      <c r="B49">
        <v>13</v>
      </c>
    </row>
    <row r="50" spans="1:2" x14ac:dyDescent="0.45">
      <c r="A50">
        <v>38</v>
      </c>
      <c r="B50">
        <v>0</v>
      </c>
    </row>
    <row r="51" spans="1:2" x14ac:dyDescent="0.45">
      <c r="A51">
        <v>87</v>
      </c>
      <c r="B51">
        <v>0</v>
      </c>
    </row>
    <row r="52" spans="1:2" x14ac:dyDescent="0.45">
      <c r="A52">
        <v>22</v>
      </c>
      <c r="B52">
        <v>33</v>
      </c>
    </row>
    <row r="53" spans="1:2" x14ac:dyDescent="0.45">
      <c r="A53">
        <v>119</v>
      </c>
      <c r="B53">
        <v>12</v>
      </c>
    </row>
    <row r="54" spans="1:2" x14ac:dyDescent="0.45">
      <c r="A54">
        <v>52</v>
      </c>
      <c r="B54">
        <v>1</v>
      </c>
    </row>
    <row r="55" spans="1:2" x14ac:dyDescent="0.45">
      <c r="A55">
        <v>117</v>
      </c>
      <c r="B55">
        <v>1</v>
      </c>
    </row>
    <row r="56" spans="1:2" x14ac:dyDescent="0.45">
      <c r="A56">
        <v>52</v>
      </c>
      <c r="B56">
        <v>1</v>
      </c>
    </row>
    <row r="57" spans="1:2" x14ac:dyDescent="0.45">
      <c r="A57">
        <v>86</v>
      </c>
      <c r="B57">
        <v>1</v>
      </c>
    </row>
    <row r="58" spans="1:2" x14ac:dyDescent="0.45">
      <c r="A58">
        <v>174</v>
      </c>
      <c r="B58">
        <v>84</v>
      </c>
    </row>
    <row r="59" spans="1:2" x14ac:dyDescent="0.45">
      <c r="A59">
        <v>69</v>
      </c>
      <c r="B59">
        <v>38</v>
      </c>
    </row>
    <row r="60" spans="1:2" x14ac:dyDescent="0.45">
      <c r="A60">
        <v>75</v>
      </c>
      <c r="B60">
        <v>1</v>
      </c>
    </row>
    <row r="61" spans="1:2" x14ac:dyDescent="0.45">
      <c r="A61">
        <v>33</v>
      </c>
      <c r="B61">
        <v>76</v>
      </c>
    </row>
    <row r="62" spans="1:2" x14ac:dyDescent="0.45">
      <c r="A62">
        <v>108</v>
      </c>
      <c r="B62">
        <v>3</v>
      </c>
    </row>
    <row r="63" spans="1:2" x14ac:dyDescent="0.45">
      <c r="A63">
        <v>23</v>
      </c>
      <c r="B63">
        <v>0</v>
      </c>
    </row>
    <row r="64" spans="1:2" x14ac:dyDescent="0.45">
      <c r="A64">
        <v>48</v>
      </c>
      <c r="B64">
        <v>2</v>
      </c>
    </row>
    <row r="65" spans="1:2" x14ac:dyDescent="0.45">
      <c r="A65">
        <v>64</v>
      </c>
      <c r="B65">
        <v>0</v>
      </c>
    </row>
    <row r="66" spans="1:2" x14ac:dyDescent="0.45">
      <c r="A66">
        <v>24</v>
      </c>
      <c r="B66">
        <v>0</v>
      </c>
    </row>
    <row r="67" spans="1:2" x14ac:dyDescent="0.45">
      <c r="A67">
        <v>57</v>
      </c>
      <c r="B67">
        <v>0</v>
      </c>
    </row>
    <row r="68" spans="1:2" x14ac:dyDescent="0.45">
      <c r="A68">
        <v>26</v>
      </c>
      <c r="B68">
        <v>2</v>
      </c>
    </row>
    <row r="69" spans="1:2" x14ac:dyDescent="0.45">
      <c r="A69">
        <v>20</v>
      </c>
      <c r="B69">
        <v>0</v>
      </c>
    </row>
    <row r="70" spans="1:2" x14ac:dyDescent="0.45">
      <c r="A70">
        <v>36</v>
      </c>
      <c r="B70">
        <v>0</v>
      </c>
    </row>
    <row r="71" spans="1:2" x14ac:dyDescent="0.45">
      <c r="A71">
        <v>178</v>
      </c>
      <c r="B71">
        <v>0</v>
      </c>
    </row>
    <row r="72" spans="1:2" x14ac:dyDescent="0.45">
      <c r="A72">
        <v>17</v>
      </c>
      <c r="B72">
        <v>2</v>
      </c>
    </row>
    <row r="73" spans="1:2" x14ac:dyDescent="0.45">
      <c r="A73">
        <v>32</v>
      </c>
      <c r="B73">
        <v>0</v>
      </c>
    </row>
    <row r="74" spans="1:2" x14ac:dyDescent="0.45">
      <c r="A74">
        <v>41</v>
      </c>
      <c r="B74">
        <v>7</v>
      </c>
    </row>
    <row r="75" spans="1:2" x14ac:dyDescent="0.45">
      <c r="A75">
        <v>18</v>
      </c>
      <c r="B75">
        <v>0</v>
      </c>
    </row>
    <row r="76" spans="1:2" x14ac:dyDescent="0.45">
      <c r="A76">
        <v>29</v>
      </c>
      <c r="B76">
        <v>5</v>
      </c>
    </row>
    <row r="77" spans="1:2" x14ac:dyDescent="0.45">
      <c r="A77">
        <v>47</v>
      </c>
      <c r="B77">
        <v>0</v>
      </c>
    </row>
    <row r="78" spans="1:2" x14ac:dyDescent="0.45">
      <c r="A78">
        <v>15</v>
      </c>
      <c r="B78">
        <v>0</v>
      </c>
    </row>
    <row r="79" spans="1:2" x14ac:dyDescent="0.45">
      <c r="A79">
        <v>26</v>
      </c>
      <c r="B79">
        <v>1</v>
      </c>
    </row>
    <row r="80" spans="1:2" x14ac:dyDescent="0.45">
      <c r="A80">
        <v>35</v>
      </c>
      <c r="B80">
        <v>0</v>
      </c>
    </row>
    <row r="81" spans="1:2" x14ac:dyDescent="0.45">
      <c r="A81">
        <v>41</v>
      </c>
      <c r="B81">
        <v>5</v>
      </c>
    </row>
    <row r="82" spans="1:2" x14ac:dyDescent="0.45">
      <c r="A82">
        <v>47</v>
      </c>
      <c r="B82">
        <v>3</v>
      </c>
    </row>
    <row r="83" spans="1:2" x14ac:dyDescent="0.45">
      <c r="A83">
        <v>28</v>
      </c>
      <c r="B83">
        <v>6</v>
      </c>
    </row>
    <row r="84" spans="1:2" x14ac:dyDescent="0.45">
      <c r="A84">
        <v>100</v>
      </c>
      <c r="B84">
        <v>12</v>
      </c>
    </row>
    <row r="85" spans="1:2" x14ac:dyDescent="0.45">
      <c r="A85">
        <v>13</v>
      </c>
      <c r="B85">
        <v>13</v>
      </c>
    </row>
    <row r="86" spans="1:2" x14ac:dyDescent="0.45">
      <c r="A86">
        <v>7</v>
      </c>
      <c r="B86">
        <v>5</v>
      </c>
    </row>
    <row r="87" spans="1:2" x14ac:dyDescent="0.45">
      <c r="A87">
        <v>21</v>
      </c>
      <c r="B87">
        <v>2</v>
      </c>
    </row>
    <row r="88" spans="1:2" x14ac:dyDescent="0.45">
      <c r="A88">
        <v>17</v>
      </c>
      <c r="B88">
        <v>8</v>
      </c>
    </row>
    <row r="89" spans="1:2" x14ac:dyDescent="0.45">
      <c r="A89">
        <v>25</v>
      </c>
      <c r="B89">
        <v>0</v>
      </c>
    </row>
    <row r="90" spans="1:2" x14ac:dyDescent="0.45">
      <c r="A90">
        <v>60</v>
      </c>
      <c r="B90">
        <v>13</v>
      </c>
    </row>
    <row r="91" spans="1:2" x14ac:dyDescent="0.45">
      <c r="A91">
        <v>56</v>
      </c>
      <c r="B91">
        <v>0</v>
      </c>
    </row>
    <row r="92" spans="1:2" x14ac:dyDescent="0.45">
      <c r="A92">
        <v>16</v>
      </c>
      <c r="B92">
        <v>5</v>
      </c>
    </row>
    <row r="93" spans="1:2" x14ac:dyDescent="0.45">
      <c r="A93">
        <v>46</v>
      </c>
      <c r="B93">
        <v>8</v>
      </c>
    </row>
    <row r="94" spans="1:2" x14ac:dyDescent="0.45">
      <c r="A94">
        <v>43</v>
      </c>
      <c r="B94">
        <v>8</v>
      </c>
    </row>
    <row r="95" spans="1:2" x14ac:dyDescent="0.45">
      <c r="A95">
        <v>15</v>
      </c>
      <c r="B95">
        <v>0</v>
      </c>
    </row>
    <row r="96" spans="1:2" x14ac:dyDescent="0.45">
      <c r="A96">
        <v>12</v>
      </c>
      <c r="B96">
        <v>2</v>
      </c>
    </row>
    <row r="97" spans="1:2" x14ac:dyDescent="0.45">
      <c r="A97">
        <v>21</v>
      </c>
      <c r="B97">
        <v>3</v>
      </c>
    </row>
    <row r="98" spans="1:2" x14ac:dyDescent="0.45">
      <c r="A98">
        <v>34</v>
      </c>
      <c r="B98">
        <v>0</v>
      </c>
    </row>
    <row r="99" spans="1:2" x14ac:dyDescent="0.45">
      <c r="A99">
        <v>8</v>
      </c>
      <c r="B99">
        <v>0</v>
      </c>
    </row>
    <row r="100" spans="1:2" x14ac:dyDescent="0.45">
      <c r="A100">
        <v>60</v>
      </c>
      <c r="B100">
        <v>11</v>
      </c>
    </row>
    <row r="101" spans="1:2" x14ac:dyDescent="0.45">
      <c r="A101">
        <v>39</v>
      </c>
      <c r="B101">
        <v>0</v>
      </c>
    </row>
    <row r="102" spans="1:2" x14ac:dyDescent="0.45">
      <c r="A102">
        <v>26</v>
      </c>
      <c r="B102">
        <v>1</v>
      </c>
    </row>
    <row r="103" spans="1:2" x14ac:dyDescent="0.45">
      <c r="A103">
        <v>35</v>
      </c>
      <c r="B103">
        <v>0</v>
      </c>
    </row>
    <row r="104" spans="1:2" x14ac:dyDescent="0.45">
      <c r="A104">
        <v>65</v>
      </c>
      <c r="B104">
        <v>17</v>
      </c>
    </row>
    <row r="105" spans="1:2" x14ac:dyDescent="0.45">
      <c r="A105">
        <v>49</v>
      </c>
      <c r="B105">
        <v>2</v>
      </c>
    </row>
    <row r="106" spans="1:2" x14ac:dyDescent="0.45">
      <c r="A106">
        <v>10</v>
      </c>
      <c r="B106">
        <v>1</v>
      </c>
    </row>
    <row r="107" spans="1:2" x14ac:dyDescent="0.45">
      <c r="A107">
        <v>60</v>
      </c>
      <c r="B107">
        <v>2</v>
      </c>
    </row>
    <row r="108" spans="1:2" x14ac:dyDescent="0.45">
      <c r="A108">
        <v>27</v>
      </c>
      <c r="B108">
        <v>16</v>
      </c>
    </row>
    <row r="109" spans="1:2" x14ac:dyDescent="0.45">
      <c r="A109">
        <v>69</v>
      </c>
      <c r="B109">
        <v>1</v>
      </c>
    </row>
    <row r="110" spans="1:2" x14ac:dyDescent="0.45">
      <c r="A110">
        <v>47</v>
      </c>
      <c r="B110">
        <v>4</v>
      </c>
    </row>
    <row r="111" spans="1:2" x14ac:dyDescent="0.45">
      <c r="A111">
        <v>47</v>
      </c>
      <c r="B111">
        <v>5</v>
      </c>
    </row>
    <row r="112" spans="1:2" x14ac:dyDescent="0.45">
      <c r="A112">
        <v>26</v>
      </c>
      <c r="B112">
        <v>7</v>
      </c>
    </row>
    <row r="113" spans="1:2" x14ac:dyDescent="0.45">
      <c r="A113">
        <v>53</v>
      </c>
      <c r="B113">
        <v>0</v>
      </c>
    </row>
    <row r="114" spans="1:2" x14ac:dyDescent="0.45">
      <c r="A114">
        <v>81</v>
      </c>
      <c r="B114">
        <v>12</v>
      </c>
    </row>
    <row r="115" spans="1:2" x14ac:dyDescent="0.45">
      <c r="A115">
        <v>78</v>
      </c>
      <c r="B115">
        <v>2</v>
      </c>
    </row>
    <row r="116" spans="1:2" x14ac:dyDescent="0.45">
      <c r="A116">
        <v>35</v>
      </c>
      <c r="B116">
        <v>5</v>
      </c>
    </row>
    <row r="117" spans="1:2" x14ac:dyDescent="0.45">
      <c r="A117">
        <v>22</v>
      </c>
      <c r="B117">
        <v>2</v>
      </c>
    </row>
    <row r="118" spans="1:2" x14ac:dyDescent="0.45">
      <c r="A118">
        <v>57</v>
      </c>
      <c r="B118">
        <v>3</v>
      </c>
    </row>
    <row r="119" spans="1:2" x14ac:dyDescent="0.45">
      <c r="A119">
        <v>27</v>
      </c>
      <c r="B119">
        <v>0</v>
      </c>
    </row>
    <row r="120" spans="1:2" x14ac:dyDescent="0.45">
      <c r="A120">
        <v>39</v>
      </c>
      <c r="B120">
        <v>49</v>
      </c>
    </row>
    <row r="121" spans="1:2" x14ac:dyDescent="0.45">
      <c r="A121">
        <v>37</v>
      </c>
      <c r="B121">
        <v>1</v>
      </c>
    </row>
    <row r="122" spans="1:2" x14ac:dyDescent="0.45">
      <c r="A122">
        <v>137</v>
      </c>
      <c r="B122">
        <v>2</v>
      </c>
    </row>
    <row r="123" spans="1:2" x14ac:dyDescent="0.45">
      <c r="A123">
        <v>376</v>
      </c>
      <c r="B123">
        <v>0</v>
      </c>
    </row>
    <row r="124" spans="1:2" x14ac:dyDescent="0.45">
      <c r="A124">
        <v>202</v>
      </c>
      <c r="B124">
        <v>0</v>
      </c>
    </row>
    <row r="125" spans="1:2" x14ac:dyDescent="0.45">
      <c r="A125">
        <v>328</v>
      </c>
      <c r="B125">
        <v>11</v>
      </c>
    </row>
    <row r="126" spans="1:2" x14ac:dyDescent="0.45">
      <c r="A126">
        <v>84</v>
      </c>
      <c r="B126">
        <v>1</v>
      </c>
    </row>
    <row r="127" spans="1:2" x14ac:dyDescent="0.45">
      <c r="A127">
        <v>96</v>
      </c>
      <c r="B127">
        <v>8</v>
      </c>
    </row>
    <row r="128" spans="1:2" x14ac:dyDescent="0.45">
      <c r="A128">
        <v>223</v>
      </c>
      <c r="B128">
        <v>5</v>
      </c>
    </row>
    <row r="129" spans="1:2" x14ac:dyDescent="0.45">
      <c r="A129">
        <v>62</v>
      </c>
      <c r="B129">
        <v>39</v>
      </c>
    </row>
    <row r="130" spans="1:2" x14ac:dyDescent="0.45">
      <c r="A130">
        <v>146</v>
      </c>
      <c r="B130">
        <v>0</v>
      </c>
    </row>
    <row r="131" spans="1:2" x14ac:dyDescent="0.45">
      <c r="A131">
        <v>235</v>
      </c>
      <c r="B131">
        <v>0</v>
      </c>
    </row>
    <row r="132" spans="1:2" x14ac:dyDescent="0.45">
      <c r="A132">
        <v>437</v>
      </c>
      <c r="B132">
        <v>2</v>
      </c>
    </row>
    <row r="133" spans="1:2" x14ac:dyDescent="0.45">
      <c r="A133">
        <v>77</v>
      </c>
      <c r="B133">
        <v>170</v>
      </c>
    </row>
    <row r="134" spans="1:2" x14ac:dyDescent="0.45">
      <c r="A134">
        <v>108</v>
      </c>
      <c r="B134">
        <v>5</v>
      </c>
    </row>
    <row r="135" spans="1:2" x14ac:dyDescent="0.45">
      <c r="A135">
        <v>7</v>
      </c>
      <c r="B135">
        <v>14</v>
      </c>
    </row>
    <row r="136" spans="1:2" x14ac:dyDescent="0.45">
      <c r="A136">
        <v>314</v>
      </c>
      <c r="B136">
        <v>1</v>
      </c>
    </row>
    <row r="137" spans="1:2" x14ac:dyDescent="0.45">
      <c r="A137">
        <v>188</v>
      </c>
      <c r="B137">
        <v>0</v>
      </c>
    </row>
    <row r="138" spans="1:2" x14ac:dyDescent="0.45">
      <c r="A138">
        <v>275</v>
      </c>
      <c r="B138">
        <v>124</v>
      </c>
    </row>
    <row r="139" spans="1:2" x14ac:dyDescent="0.45">
      <c r="A139">
        <v>560</v>
      </c>
      <c r="B139">
        <v>0</v>
      </c>
    </row>
    <row r="140" spans="1:2" x14ac:dyDescent="0.45">
      <c r="A140">
        <v>688</v>
      </c>
      <c r="B140">
        <v>0</v>
      </c>
    </row>
    <row r="141" spans="1:2" x14ac:dyDescent="0.45">
      <c r="A141">
        <v>942</v>
      </c>
      <c r="B141">
        <v>55</v>
      </c>
    </row>
    <row r="142" spans="1:2" x14ac:dyDescent="0.45">
      <c r="A142">
        <v>88</v>
      </c>
      <c r="B142">
        <v>140</v>
      </c>
    </row>
    <row r="143" spans="1:2" x14ac:dyDescent="0.45">
      <c r="A143">
        <v>220</v>
      </c>
      <c r="B143">
        <v>21</v>
      </c>
    </row>
    <row r="144" spans="1:2" x14ac:dyDescent="0.45">
      <c r="A144">
        <v>145</v>
      </c>
      <c r="B144">
        <v>1</v>
      </c>
    </row>
    <row r="145" spans="1:2" x14ac:dyDescent="0.45">
      <c r="A145">
        <v>963</v>
      </c>
      <c r="B145">
        <v>147</v>
      </c>
    </row>
    <row r="146" spans="1:2" x14ac:dyDescent="0.45">
      <c r="A146">
        <v>91</v>
      </c>
      <c r="B146">
        <v>11</v>
      </c>
    </row>
    <row r="147" spans="1:2" x14ac:dyDescent="0.45">
      <c r="A147">
        <v>58</v>
      </c>
      <c r="B147">
        <v>125</v>
      </c>
    </row>
    <row r="148" spans="1:2" x14ac:dyDescent="0.45">
      <c r="A148">
        <v>36</v>
      </c>
      <c r="B148">
        <v>1</v>
      </c>
    </row>
    <row r="149" spans="1:2" x14ac:dyDescent="0.45">
      <c r="A149">
        <v>165</v>
      </c>
      <c r="B149">
        <v>0</v>
      </c>
    </row>
    <row r="150" spans="1:2" x14ac:dyDescent="0.45">
      <c r="A150">
        <v>111</v>
      </c>
      <c r="B150">
        <v>0</v>
      </c>
    </row>
    <row r="151" spans="1:2" x14ac:dyDescent="0.45">
      <c r="A151">
        <v>1596</v>
      </c>
      <c r="B151">
        <v>3</v>
      </c>
    </row>
    <row r="152" spans="1:2" x14ac:dyDescent="0.45">
      <c r="A152">
        <v>61</v>
      </c>
      <c r="B152">
        <v>0</v>
      </c>
    </row>
    <row r="153" spans="1:2" x14ac:dyDescent="0.45">
      <c r="A153">
        <v>287</v>
      </c>
      <c r="B153">
        <v>0</v>
      </c>
    </row>
    <row r="154" spans="1:2" x14ac:dyDescent="0.45">
      <c r="A154">
        <v>65</v>
      </c>
      <c r="B154">
        <v>0</v>
      </c>
    </row>
    <row r="155" spans="1:2" x14ac:dyDescent="0.45">
      <c r="A155">
        <v>118</v>
      </c>
      <c r="B155">
        <v>0</v>
      </c>
    </row>
    <row r="156" spans="1:2" x14ac:dyDescent="0.45">
      <c r="A156">
        <v>113</v>
      </c>
      <c r="B156">
        <v>3</v>
      </c>
    </row>
    <row r="157" spans="1:2" x14ac:dyDescent="0.45">
      <c r="A157">
        <v>332</v>
      </c>
      <c r="B157">
        <v>0</v>
      </c>
    </row>
    <row r="158" spans="1:2" x14ac:dyDescent="0.45">
      <c r="A158">
        <v>62</v>
      </c>
      <c r="B158">
        <v>1</v>
      </c>
    </row>
    <row r="159" spans="1:2" x14ac:dyDescent="0.45">
      <c r="A159">
        <v>951</v>
      </c>
      <c r="B159">
        <v>3</v>
      </c>
    </row>
    <row r="160" spans="1:2" x14ac:dyDescent="0.45">
      <c r="A160">
        <v>415</v>
      </c>
      <c r="B160">
        <v>22</v>
      </c>
    </row>
    <row r="161" spans="1:2" x14ac:dyDescent="0.45">
      <c r="A161">
        <v>305</v>
      </c>
      <c r="B161">
        <v>26</v>
      </c>
    </row>
    <row r="162" spans="1:2" x14ac:dyDescent="0.45">
      <c r="A162">
        <v>2139</v>
      </c>
      <c r="B162">
        <v>4</v>
      </c>
    </row>
    <row r="163" spans="1:2" x14ac:dyDescent="0.45">
      <c r="A163">
        <v>79</v>
      </c>
      <c r="B163">
        <v>0</v>
      </c>
    </row>
    <row r="164" spans="1:2" x14ac:dyDescent="0.45">
      <c r="A164">
        <v>179</v>
      </c>
      <c r="B164">
        <v>4</v>
      </c>
    </row>
    <row r="165" spans="1:2" x14ac:dyDescent="0.45">
      <c r="A165">
        <v>202</v>
      </c>
      <c r="B165">
        <v>9</v>
      </c>
    </row>
    <row r="166" spans="1:2" x14ac:dyDescent="0.45">
      <c r="A166">
        <v>760</v>
      </c>
      <c r="B166">
        <v>5</v>
      </c>
    </row>
    <row r="167" spans="1:2" x14ac:dyDescent="0.45">
      <c r="A167">
        <v>563</v>
      </c>
      <c r="B167">
        <v>14</v>
      </c>
    </row>
    <row r="168" spans="1:2" x14ac:dyDescent="0.45">
      <c r="A168">
        <v>135</v>
      </c>
      <c r="B168">
        <v>1</v>
      </c>
    </row>
    <row r="169" spans="1:2" x14ac:dyDescent="0.45">
      <c r="A169">
        <v>290</v>
      </c>
      <c r="B169">
        <v>10</v>
      </c>
    </row>
    <row r="170" spans="1:2" x14ac:dyDescent="0.45">
      <c r="A170">
        <v>447</v>
      </c>
      <c r="B170">
        <v>3</v>
      </c>
    </row>
    <row r="171" spans="1:2" x14ac:dyDescent="0.45">
      <c r="A171">
        <v>232</v>
      </c>
      <c r="B171">
        <v>1</v>
      </c>
    </row>
    <row r="172" spans="1:2" x14ac:dyDescent="0.45">
      <c r="A172">
        <v>168</v>
      </c>
      <c r="B172">
        <v>0</v>
      </c>
    </row>
    <row r="173" spans="1:2" x14ac:dyDescent="0.45">
      <c r="A173">
        <v>128</v>
      </c>
      <c r="B173">
        <v>5</v>
      </c>
    </row>
    <row r="174" spans="1:2" x14ac:dyDescent="0.45">
      <c r="A174">
        <v>493</v>
      </c>
      <c r="B174">
        <v>2</v>
      </c>
    </row>
    <row r="175" spans="1:2" x14ac:dyDescent="0.45">
      <c r="A175">
        <v>131</v>
      </c>
      <c r="B175">
        <v>68</v>
      </c>
    </row>
    <row r="176" spans="1:2" x14ac:dyDescent="0.45">
      <c r="A176">
        <v>50</v>
      </c>
      <c r="B176">
        <v>3</v>
      </c>
    </row>
    <row r="177" spans="1:2" x14ac:dyDescent="0.45">
      <c r="A177">
        <v>665</v>
      </c>
      <c r="B177">
        <v>34</v>
      </c>
    </row>
    <row r="178" spans="1:2" x14ac:dyDescent="0.45">
      <c r="A178">
        <v>129</v>
      </c>
      <c r="B178">
        <v>0</v>
      </c>
    </row>
    <row r="179" spans="1:2" x14ac:dyDescent="0.45">
      <c r="A179">
        <v>142</v>
      </c>
      <c r="B179">
        <v>3</v>
      </c>
    </row>
    <row r="180" spans="1:2" x14ac:dyDescent="0.45">
      <c r="A180">
        <v>2436</v>
      </c>
      <c r="B180">
        <v>0</v>
      </c>
    </row>
    <row r="181" spans="1:2" x14ac:dyDescent="0.45">
      <c r="A181">
        <v>244</v>
      </c>
      <c r="B181">
        <v>70</v>
      </c>
    </row>
    <row r="182" spans="1:2" x14ac:dyDescent="0.45">
      <c r="A182">
        <v>298</v>
      </c>
      <c r="B182">
        <v>1</v>
      </c>
    </row>
    <row r="183" spans="1:2" x14ac:dyDescent="0.45">
      <c r="A183">
        <v>251</v>
      </c>
      <c r="B183">
        <v>1</v>
      </c>
    </row>
    <row r="184" spans="1:2" x14ac:dyDescent="0.45">
      <c r="A184">
        <v>108</v>
      </c>
      <c r="B184">
        <v>1</v>
      </c>
    </row>
    <row r="185" spans="1:2" x14ac:dyDescent="0.45">
      <c r="A185">
        <v>82</v>
      </c>
      <c r="B185">
        <v>2</v>
      </c>
    </row>
    <row r="186" spans="1:2" x14ac:dyDescent="0.45">
      <c r="A186">
        <v>74</v>
      </c>
      <c r="B186">
        <v>2</v>
      </c>
    </row>
    <row r="187" spans="1:2" x14ac:dyDescent="0.45">
      <c r="A187">
        <v>189</v>
      </c>
      <c r="B187">
        <v>34</v>
      </c>
    </row>
    <row r="188" spans="1:2" x14ac:dyDescent="0.45">
      <c r="A188">
        <v>80</v>
      </c>
      <c r="B188">
        <v>2</v>
      </c>
    </row>
    <row r="189" spans="1:2" x14ac:dyDescent="0.45">
      <c r="A189">
        <v>576</v>
      </c>
      <c r="B189">
        <v>0</v>
      </c>
    </row>
    <row r="190" spans="1:2" x14ac:dyDescent="0.45">
      <c r="A190">
        <v>202</v>
      </c>
      <c r="B190">
        <v>1</v>
      </c>
    </row>
    <row r="191" spans="1:2" x14ac:dyDescent="0.45">
      <c r="A191">
        <v>238</v>
      </c>
      <c r="B191">
        <v>8</v>
      </c>
    </row>
    <row r="192" spans="1:2" x14ac:dyDescent="0.45">
      <c r="A192">
        <v>36</v>
      </c>
      <c r="B192">
        <v>4</v>
      </c>
    </row>
    <row r="193" spans="1:2" x14ac:dyDescent="0.45">
      <c r="A193">
        <v>150</v>
      </c>
      <c r="B193">
        <v>28</v>
      </c>
    </row>
    <row r="194" spans="1:2" x14ac:dyDescent="0.45">
      <c r="A194">
        <v>146</v>
      </c>
      <c r="B194">
        <v>0</v>
      </c>
    </row>
    <row r="195" spans="1:2" x14ac:dyDescent="0.45">
      <c r="A195">
        <v>222</v>
      </c>
      <c r="B195">
        <v>6</v>
      </c>
    </row>
    <row r="196" spans="1:2" x14ac:dyDescent="0.45">
      <c r="A196">
        <v>120</v>
      </c>
      <c r="B196">
        <v>22</v>
      </c>
    </row>
    <row r="197" spans="1:2" x14ac:dyDescent="0.45">
      <c r="A197">
        <v>126</v>
      </c>
      <c r="B197">
        <v>0</v>
      </c>
    </row>
    <row r="198" spans="1:2" x14ac:dyDescent="0.45">
      <c r="A198">
        <v>158</v>
      </c>
      <c r="B198">
        <v>1</v>
      </c>
    </row>
    <row r="199" spans="1:2" x14ac:dyDescent="0.45">
      <c r="A199">
        <v>316</v>
      </c>
      <c r="B199">
        <v>20</v>
      </c>
    </row>
    <row r="200" spans="1:2" x14ac:dyDescent="0.45">
      <c r="A200">
        <v>284</v>
      </c>
      <c r="B200">
        <v>0</v>
      </c>
    </row>
    <row r="201" spans="1:2" x14ac:dyDescent="0.45">
      <c r="A201">
        <v>51</v>
      </c>
      <c r="B201">
        <v>1</v>
      </c>
    </row>
    <row r="202" spans="1:2" x14ac:dyDescent="0.45">
      <c r="A202">
        <v>158</v>
      </c>
      <c r="B202">
        <v>3</v>
      </c>
    </row>
    <row r="203" spans="1:2" x14ac:dyDescent="0.45">
      <c r="A203">
        <v>337</v>
      </c>
      <c r="B203">
        <v>2</v>
      </c>
    </row>
    <row r="204" spans="1:2" x14ac:dyDescent="0.45">
      <c r="A204">
        <v>186</v>
      </c>
      <c r="B204">
        <v>0</v>
      </c>
    </row>
    <row r="205" spans="1:2" x14ac:dyDescent="0.45">
      <c r="A205">
        <v>58</v>
      </c>
      <c r="B205">
        <v>2</v>
      </c>
    </row>
    <row r="206" spans="1:2" x14ac:dyDescent="0.45">
      <c r="A206">
        <v>82</v>
      </c>
      <c r="B206">
        <v>1</v>
      </c>
    </row>
    <row r="207" spans="1:2" x14ac:dyDescent="0.45">
      <c r="A207">
        <v>736</v>
      </c>
      <c r="B207">
        <v>0</v>
      </c>
    </row>
    <row r="208" spans="1:2" x14ac:dyDescent="0.45">
      <c r="A208">
        <v>1151</v>
      </c>
      <c r="B208">
        <v>1</v>
      </c>
    </row>
    <row r="209" spans="1:2" x14ac:dyDescent="0.45">
      <c r="A209">
        <v>34</v>
      </c>
      <c r="B209">
        <v>0</v>
      </c>
    </row>
    <row r="210" spans="1:2" x14ac:dyDescent="0.45">
      <c r="A210">
        <v>498</v>
      </c>
      <c r="B210">
        <v>5</v>
      </c>
    </row>
    <row r="211" spans="1:2" x14ac:dyDescent="0.45">
      <c r="A211">
        <v>167</v>
      </c>
      <c r="B211">
        <v>1</v>
      </c>
    </row>
    <row r="212" spans="1:2" x14ac:dyDescent="0.45">
      <c r="A212">
        <v>340</v>
      </c>
      <c r="B212">
        <v>1</v>
      </c>
    </row>
    <row r="213" spans="1:2" x14ac:dyDescent="0.45">
      <c r="A213">
        <v>438</v>
      </c>
      <c r="B213">
        <v>2</v>
      </c>
    </row>
    <row r="214" spans="1:2" x14ac:dyDescent="0.45">
      <c r="A214">
        <v>555</v>
      </c>
      <c r="B214">
        <v>0</v>
      </c>
    </row>
    <row r="215" spans="1:2" x14ac:dyDescent="0.45">
      <c r="A215">
        <v>266</v>
      </c>
      <c r="B215">
        <v>9</v>
      </c>
    </row>
    <row r="216" spans="1:2" x14ac:dyDescent="0.45">
      <c r="A216">
        <v>69</v>
      </c>
      <c r="B216">
        <v>4</v>
      </c>
    </row>
    <row r="217" spans="1:2" x14ac:dyDescent="0.45">
      <c r="A217">
        <v>80</v>
      </c>
      <c r="B217">
        <v>4</v>
      </c>
    </row>
    <row r="218" spans="1:2" x14ac:dyDescent="0.45">
      <c r="A218">
        <v>493</v>
      </c>
      <c r="B218">
        <v>1</v>
      </c>
    </row>
    <row r="219" spans="1:2" x14ac:dyDescent="0.45">
      <c r="A219">
        <v>31</v>
      </c>
      <c r="B219">
        <v>1</v>
      </c>
    </row>
    <row r="220" spans="1:2" x14ac:dyDescent="0.45">
      <c r="A220">
        <v>236</v>
      </c>
      <c r="B220">
        <v>7</v>
      </c>
    </row>
    <row r="221" spans="1:2" x14ac:dyDescent="0.45">
      <c r="A221">
        <v>89</v>
      </c>
      <c r="B221">
        <v>5</v>
      </c>
    </row>
    <row r="222" spans="1:2" x14ac:dyDescent="0.45">
      <c r="A222">
        <v>299</v>
      </c>
      <c r="B222">
        <v>1</v>
      </c>
    </row>
    <row r="223" spans="1:2" x14ac:dyDescent="0.45">
      <c r="A223">
        <v>55</v>
      </c>
      <c r="B223">
        <v>0</v>
      </c>
    </row>
    <row r="224" spans="1:2" x14ac:dyDescent="0.45">
      <c r="A224">
        <v>325</v>
      </c>
      <c r="B224">
        <v>0</v>
      </c>
    </row>
    <row r="225" spans="1:2" x14ac:dyDescent="0.45">
      <c r="A225">
        <v>524</v>
      </c>
      <c r="B225">
        <v>1</v>
      </c>
    </row>
    <row r="226" spans="1:2" x14ac:dyDescent="0.45">
      <c r="A226">
        <v>285</v>
      </c>
      <c r="B226">
        <v>2</v>
      </c>
    </row>
    <row r="227" spans="1:2" x14ac:dyDescent="0.45">
      <c r="A227">
        <v>179</v>
      </c>
      <c r="B227">
        <v>0</v>
      </c>
    </row>
    <row r="228" spans="1:2" x14ac:dyDescent="0.45">
      <c r="A228">
        <v>188</v>
      </c>
      <c r="B228">
        <v>4</v>
      </c>
    </row>
    <row r="229" spans="1:2" x14ac:dyDescent="0.45">
      <c r="A229">
        <v>379</v>
      </c>
      <c r="B229">
        <v>7</v>
      </c>
    </row>
    <row r="230" spans="1:2" x14ac:dyDescent="0.45">
      <c r="A230">
        <v>119</v>
      </c>
      <c r="B230">
        <v>2</v>
      </c>
    </row>
    <row r="231" spans="1:2" x14ac:dyDescent="0.45">
      <c r="A231">
        <v>167</v>
      </c>
      <c r="B231">
        <v>1</v>
      </c>
    </row>
    <row r="232" spans="1:2" x14ac:dyDescent="0.45">
      <c r="A232">
        <v>221</v>
      </c>
      <c r="B232">
        <v>9</v>
      </c>
    </row>
    <row r="233" spans="1:2" x14ac:dyDescent="0.45">
      <c r="A233">
        <v>964</v>
      </c>
      <c r="B233">
        <v>2</v>
      </c>
    </row>
    <row r="234" spans="1:2" x14ac:dyDescent="0.45">
      <c r="A234">
        <v>286</v>
      </c>
      <c r="B234">
        <v>1</v>
      </c>
    </row>
    <row r="235" spans="1:2" x14ac:dyDescent="0.45">
      <c r="A235">
        <v>613</v>
      </c>
      <c r="B235">
        <v>7</v>
      </c>
    </row>
    <row r="236" spans="1:2" x14ac:dyDescent="0.45">
      <c r="A236">
        <v>29</v>
      </c>
      <c r="B236">
        <v>2</v>
      </c>
    </row>
    <row r="237" spans="1:2" x14ac:dyDescent="0.45">
      <c r="A237">
        <v>165</v>
      </c>
      <c r="B237">
        <v>8</v>
      </c>
    </row>
    <row r="238" spans="1:2" x14ac:dyDescent="0.45">
      <c r="A238">
        <v>97</v>
      </c>
      <c r="B238">
        <v>2</v>
      </c>
    </row>
    <row r="239" spans="1:2" x14ac:dyDescent="0.45">
      <c r="A239">
        <v>303</v>
      </c>
      <c r="B239">
        <v>2</v>
      </c>
    </row>
    <row r="240" spans="1:2" x14ac:dyDescent="0.45">
      <c r="A240">
        <v>267</v>
      </c>
      <c r="B240">
        <v>7</v>
      </c>
    </row>
    <row r="241" spans="1:2" x14ac:dyDescent="0.45">
      <c r="A241">
        <v>302</v>
      </c>
      <c r="B241">
        <v>2</v>
      </c>
    </row>
    <row r="242" spans="1:2" x14ac:dyDescent="0.45">
      <c r="A242">
        <v>87</v>
      </c>
      <c r="B242">
        <v>18</v>
      </c>
    </row>
    <row r="243" spans="1:2" x14ac:dyDescent="0.45">
      <c r="A243">
        <v>354</v>
      </c>
      <c r="B243">
        <v>9</v>
      </c>
    </row>
    <row r="244" spans="1:2" x14ac:dyDescent="0.45">
      <c r="A244">
        <v>86</v>
      </c>
      <c r="B244">
        <v>4</v>
      </c>
    </row>
    <row r="245" spans="1:2" x14ac:dyDescent="0.45">
      <c r="A245">
        <v>26</v>
      </c>
      <c r="B245">
        <v>7</v>
      </c>
    </row>
    <row r="246" spans="1:2" x14ac:dyDescent="0.45">
      <c r="A246">
        <v>113</v>
      </c>
      <c r="B246">
        <v>29</v>
      </c>
    </row>
    <row r="247" spans="1:2" x14ac:dyDescent="0.45">
      <c r="A247">
        <v>65</v>
      </c>
      <c r="B247">
        <v>12</v>
      </c>
    </row>
    <row r="248" spans="1:2" x14ac:dyDescent="0.45">
      <c r="A248">
        <v>134</v>
      </c>
      <c r="B248">
        <v>4</v>
      </c>
    </row>
    <row r="249" spans="1:2" x14ac:dyDescent="0.45">
      <c r="A249">
        <v>119</v>
      </c>
      <c r="B249">
        <v>28</v>
      </c>
    </row>
    <row r="250" spans="1:2" x14ac:dyDescent="0.45">
      <c r="A250">
        <v>159</v>
      </c>
      <c r="B250">
        <v>25</v>
      </c>
    </row>
    <row r="251" spans="1:2" x14ac:dyDescent="0.45">
      <c r="A251">
        <v>167</v>
      </c>
      <c r="B251">
        <v>28</v>
      </c>
    </row>
    <row r="252" spans="1:2" x14ac:dyDescent="0.45">
      <c r="A252">
        <v>43</v>
      </c>
      <c r="B252">
        <v>310</v>
      </c>
    </row>
    <row r="253" spans="1:2" x14ac:dyDescent="0.45">
      <c r="A253">
        <v>1062</v>
      </c>
      <c r="B253">
        <v>15</v>
      </c>
    </row>
    <row r="254" spans="1:2" x14ac:dyDescent="0.45">
      <c r="A254">
        <v>9</v>
      </c>
      <c r="B254">
        <v>215</v>
      </c>
    </row>
    <row r="255" spans="1:2" x14ac:dyDescent="0.45">
      <c r="A255">
        <v>89</v>
      </c>
      <c r="B255">
        <v>3</v>
      </c>
    </row>
    <row r="256" spans="1:2" x14ac:dyDescent="0.45">
      <c r="A256">
        <v>174</v>
      </c>
      <c r="B256">
        <v>2</v>
      </c>
    </row>
    <row r="257" spans="1:2" x14ac:dyDescent="0.45">
      <c r="A257">
        <v>14</v>
      </c>
      <c r="B257">
        <v>26</v>
      </c>
    </row>
    <row r="258" spans="1:2" x14ac:dyDescent="0.45">
      <c r="A258">
        <v>48</v>
      </c>
      <c r="B258">
        <v>24</v>
      </c>
    </row>
    <row r="259" spans="1:2" x14ac:dyDescent="0.45">
      <c r="A259">
        <v>133</v>
      </c>
      <c r="B259">
        <v>96</v>
      </c>
    </row>
    <row r="260" spans="1:2" x14ac:dyDescent="0.45">
      <c r="A260">
        <v>83</v>
      </c>
      <c r="B260">
        <v>17</v>
      </c>
    </row>
    <row r="261" spans="1:2" x14ac:dyDescent="0.45">
      <c r="A261">
        <v>149</v>
      </c>
      <c r="B261">
        <v>94</v>
      </c>
    </row>
    <row r="262" spans="1:2" x14ac:dyDescent="0.45">
      <c r="A262">
        <v>49</v>
      </c>
      <c r="B262">
        <v>129</v>
      </c>
    </row>
    <row r="263" spans="1:2" x14ac:dyDescent="0.45">
      <c r="A263">
        <v>251</v>
      </c>
      <c r="B263">
        <v>1</v>
      </c>
    </row>
    <row r="264" spans="1:2" x14ac:dyDescent="0.45">
      <c r="A264">
        <v>22</v>
      </c>
      <c r="B264">
        <v>4</v>
      </c>
    </row>
    <row r="265" spans="1:2" x14ac:dyDescent="0.45">
      <c r="A265">
        <v>48</v>
      </c>
      <c r="B265">
        <v>3</v>
      </c>
    </row>
    <row r="266" spans="1:2" x14ac:dyDescent="0.45">
      <c r="A266">
        <v>383</v>
      </c>
      <c r="B266">
        <v>135</v>
      </c>
    </row>
    <row r="267" spans="1:2" x14ac:dyDescent="0.45">
      <c r="A267">
        <v>237</v>
      </c>
      <c r="B267">
        <v>10</v>
      </c>
    </row>
    <row r="268" spans="1:2" x14ac:dyDescent="0.45">
      <c r="A268">
        <v>13</v>
      </c>
      <c r="B268">
        <v>0</v>
      </c>
    </row>
    <row r="269" spans="1:2" x14ac:dyDescent="0.45">
      <c r="A269">
        <v>562</v>
      </c>
      <c r="B269">
        <v>6</v>
      </c>
    </row>
    <row r="270" spans="1:2" x14ac:dyDescent="0.45">
      <c r="A270">
        <v>71</v>
      </c>
      <c r="B270">
        <v>36</v>
      </c>
    </row>
    <row r="271" spans="1:2" x14ac:dyDescent="0.45">
      <c r="A271">
        <v>1510</v>
      </c>
      <c r="B271">
        <v>336</v>
      </c>
    </row>
    <row r="272" spans="1:2" x14ac:dyDescent="0.45">
      <c r="A272">
        <v>14</v>
      </c>
      <c r="B272">
        <v>34</v>
      </c>
    </row>
    <row r="273" spans="1:2" x14ac:dyDescent="0.45">
      <c r="A273">
        <v>193</v>
      </c>
      <c r="B273">
        <v>10</v>
      </c>
    </row>
    <row r="274" spans="1:2" x14ac:dyDescent="0.45">
      <c r="A274">
        <v>206</v>
      </c>
      <c r="B274">
        <v>201</v>
      </c>
    </row>
    <row r="275" spans="1:2" x14ac:dyDescent="0.45">
      <c r="A275">
        <v>351</v>
      </c>
      <c r="B275">
        <v>296</v>
      </c>
    </row>
    <row r="276" spans="1:2" x14ac:dyDescent="0.45">
      <c r="A276">
        <v>50</v>
      </c>
      <c r="B276">
        <v>7</v>
      </c>
    </row>
    <row r="277" spans="1:2" x14ac:dyDescent="0.45">
      <c r="A277">
        <v>184</v>
      </c>
      <c r="B277">
        <v>7</v>
      </c>
    </row>
    <row r="278" spans="1:2" x14ac:dyDescent="0.45">
      <c r="A278">
        <v>196</v>
      </c>
      <c r="B278">
        <v>1</v>
      </c>
    </row>
    <row r="279" spans="1:2" x14ac:dyDescent="0.45">
      <c r="A279">
        <v>229</v>
      </c>
      <c r="B279">
        <v>114</v>
      </c>
    </row>
    <row r="280" spans="1:2" x14ac:dyDescent="0.45">
      <c r="A280">
        <v>67</v>
      </c>
      <c r="B280">
        <v>29</v>
      </c>
    </row>
    <row r="281" spans="1:2" x14ac:dyDescent="0.45">
      <c r="A281">
        <v>95</v>
      </c>
      <c r="B281">
        <v>890</v>
      </c>
    </row>
    <row r="282" spans="1:2" x14ac:dyDescent="0.45">
      <c r="A282">
        <v>62</v>
      </c>
      <c r="B282">
        <v>31</v>
      </c>
    </row>
    <row r="283" spans="1:2" x14ac:dyDescent="0.45">
      <c r="A283">
        <v>73</v>
      </c>
      <c r="B283">
        <v>21</v>
      </c>
    </row>
    <row r="284" spans="1:2" x14ac:dyDescent="0.45">
      <c r="A284">
        <v>43</v>
      </c>
      <c r="B284">
        <v>37</v>
      </c>
    </row>
    <row r="285" spans="1:2" x14ac:dyDescent="0.45">
      <c r="A285">
        <v>70</v>
      </c>
      <c r="B285">
        <v>7</v>
      </c>
    </row>
    <row r="286" spans="1:2" x14ac:dyDescent="0.45">
      <c r="A286">
        <v>271</v>
      </c>
      <c r="B286">
        <v>4</v>
      </c>
    </row>
    <row r="287" spans="1:2" x14ac:dyDescent="0.45">
      <c r="A287">
        <v>55</v>
      </c>
      <c r="B287">
        <v>5</v>
      </c>
    </row>
    <row r="288" spans="1:2" x14ac:dyDescent="0.45">
      <c r="A288">
        <v>35</v>
      </c>
      <c r="B288">
        <v>0</v>
      </c>
    </row>
    <row r="289" spans="1:2" x14ac:dyDescent="0.45">
      <c r="A289">
        <v>22</v>
      </c>
      <c r="B289">
        <v>456</v>
      </c>
    </row>
    <row r="290" spans="1:2" x14ac:dyDescent="0.45">
      <c r="A290">
        <v>38</v>
      </c>
      <c r="B290">
        <v>369</v>
      </c>
    </row>
    <row r="291" spans="1:2" x14ac:dyDescent="0.45">
      <c r="A291">
        <v>15</v>
      </c>
      <c r="B291">
        <v>2</v>
      </c>
    </row>
    <row r="292" spans="1:2" x14ac:dyDescent="0.45">
      <c r="A292">
        <v>7</v>
      </c>
      <c r="B292">
        <v>0</v>
      </c>
    </row>
    <row r="293" spans="1:2" x14ac:dyDescent="0.45">
      <c r="A293">
        <v>241</v>
      </c>
      <c r="B293">
        <v>338</v>
      </c>
    </row>
    <row r="294" spans="1:2" x14ac:dyDescent="0.45">
      <c r="A294">
        <v>55</v>
      </c>
      <c r="B294">
        <v>4</v>
      </c>
    </row>
    <row r="295" spans="1:2" x14ac:dyDescent="0.45">
      <c r="A295">
        <v>171</v>
      </c>
      <c r="B295">
        <v>1</v>
      </c>
    </row>
    <row r="296" spans="1:2" x14ac:dyDescent="0.45">
      <c r="A296">
        <v>208</v>
      </c>
      <c r="B296">
        <v>28</v>
      </c>
    </row>
    <row r="297" spans="1:2" x14ac:dyDescent="0.45">
      <c r="A297">
        <v>21</v>
      </c>
      <c r="B297">
        <v>12</v>
      </c>
    </row>
    <row r="298" spans="1:2" x14ac:dyDescent="0.45">
      <c r="A298">
        <v>25</v>
      </c>
      <c r="B298">
        <v>16</v>
      </c>
    </row>
    <row r="299" spans="1:2" x14ac:dyDescent="0.45">
      <c r="A299">
        <v>52</v>
      </c>
      <c r="B299">
        <v>4</v>
      </c>
    </row>
    <row r="300" spans="1:2" x14ac:dyDescent="0.45">
      <c r="A300">
        <v>104</v>
      </c>
      <c r="B300">
        <v>4</v>
      </c>
    </row>
    <row r="301" spans="1:2" x14ac:dyDescent="0.45">
      <c r="A301">
        <v>73</v>
      </c>
      <c r="B301">
        <v>10</v>
      </c>
    </row>
    <row r="302" spans="1:2" x14ac:dyDescent="0.45">
      <c r="A302">
        <v>34</v>
      </c>
      <c r="B302">
        <v>0</v>
      </c>
    </row>
    <row r="303" spans="1:2" x14ac:dyDescent="0.45">
      <c r="A303">
        <v>56</v>
      </c>
      <c r="B303">
        <v>6</v>
      </c>
    </row>
    <row r="304" spans="1:2" x14ac:dyDescent="0.45">
      <c r="A304">
        <v>31</v>
      </c>
      <c r="B304">
        <v>0</v>
      </c>
    </row>
    <row r="305" spans="1:2" x14ac:dyDescent="0.45">
      <c r="A305">
        <v>84</v>
      </c>
      <c r="B305">
        <v>1</v>
      </c>
    </row>
    <row r="306" spans="1:2" x14ac:dyDescent="0.45">
      <c r="A306">
        <v>130</v>
      </c>
      <c r="B306">
        <v>0</v>
      </c>
    </row>
    <row r="307" spans="1:2" x14ac:dyDescent="0.45">
      <c r="A307">
        <v>12</v>
      </c>
      <c r="B307">
        <v>44</v>
      </c>
    </row>
    <row r="308" spans="1:2" x14ac:dyDescent="0.45">
      <c r="A308">
        <v>23</v>
      </c>
      <c r="B308">
        <v>0</v>
      </c>
    </row>
    <row r="309" spans="1:2" x14ac:dyDescent="0.45">
      <c r="A309">
        <v>158</v>
      </c>
      <c r="B309">
        <v>3</v>
      </c>
    </row>
    <row r="310" spans="1:2" x14ac:dyDescent="0.45">
      <c r="A310">
        <v>30</v>
      </c>
      <c r="B310">
        <v>0</v>
      </c>
    </row>
    <row r="311" spans="1:2" x14ac:dyDescent="0.45">
      <c r="A311">
        <v>18</v>
      </c>
      <c r="B311">
        <v>52</v>
      </c>
    </row>
    <row r="312" spans="1:2" x14ac:dyDescent="0.45">
      <c r="A312">
        <v>29</v>
      </c>
      <c r="B312">
        <v>0</v>
      </c>
    </row>
    <row r="313" spans="1:2" x14ac:dyDescent="0.45">
      <c r="A313">
        <v>31</v>
      </c>
      <c r="B313">
        <v>1</v>
      </c>
    </row>
    <row r="314" spans="1:2" x14ac:dyDescent="0.45">
      <c r="A314">
        <v>173</v>
      </c>
      <c r="B314">
        <v>1</v>
      </c>
    </row>
    <row r="315" spans="1:2" x14ac:dyDescent="0.45">
      <c r="A315">
        <v>17</v>
      </c>
      <c r="B315">
        <v>2</v>
      </c>
    </row>
    <row r="316" spans="1:2" x14ac:dyDescent="0.45">
      <c r="A316">
        <v>48</v>
      </c>
      <c r="B316">
        <v>9</v>
      </c>
    </row>
    <row r="317" spans="1:2" x14ac:dyDescent="0.45">
      <c r="A317">
        <v>59</v>
      </c>
      <c r="B317">
        <v>5</v>
      </c>
    </row>
    <row r="318" spans="1:2" x14ac:dyDescent="0.45">
      <c r="A318">
        <v>39</v>
      </c>
      <c r="B318">
        <v>57</v>
      </c>
    </row>
    <row r="319" spans="1:2" x14ac:dyDescent="0.45">
      <c r="A319">
        <v>59</v>
      </c>
      <c r="B319">
        <v>3</v>
      </c>
    </row>
    <row r="320" spans="1:2" x14ac:dyDescent="0.45">
      <c r="A320">
        <v>60</v>
      </c>
      <c r="B320">
        <v>1</v>
      </c>
    </row>
    <row r="321" spans="1:2" x14ac:dyDescent="0.45">
      <c r="A321">
        <v>20</v>
      </c>
      <c r="B321">
        <v>6</v>
      </c>
    </row>
    <row r="322" spans="1:2" x14ac:dyDescent="0.45">
      <c r="A322">
        <v>2</v>
      </c>
      <c r="B322">
        <v>48</v>
      </c>
    </row>
    <row r="323" spans="1:2" x14ac:dyDescent="0.45">
      <c r="A323">
        <v>315</v>
      </c>
      <c r="B323">
        <v>2</v>
      </c>
    </row>
    <row r="324" spans="1:2" x14ac:dyDescent="0.45">
      <c r="A324">
        <v>2174</v>
      </c>
      <c r="B324">
        <v>4</v>
      </c>
    </row>
    <row r="325" spans="1:2" x14ac:dyDescent="0.45">
      <c r="A325">
        <v>152</v>
      </c>
      <c r="B325">
        <v>5</v>
      </c>
    </row>
    <row r="326" spans="1:2" x14ac:dyDescent="0.45">
      <c r="A326">
        <v>1021</v>
      </c>
      <c r="B326">
        <v>79</v>
      </c>
    </row>
    <row r="327" spans="1:2" x14ac:dyDescent="0.45">
      <c r="A327">
        <v>237</v>
      </c>
      <c r="B327">
        <v>2</v>
      </c>
    </row>
    <row r="328" spans="1:2" x14ac:dyDescent="0.45">
      <c r="A328">
        <v>27</v>
      </c>
      <c r="B328">
        <v>11</v>
      </c>
    </row>
    <row r="329" spans="1:2" x14ac:dyDescent="0.45">
      <c r="A329">
        <v>17</v>
      </c>
      <c r="B329">
        <v>11</v>
      </c>
    </row>
    <row r="330" spans="1:2" x14ac:dyDescent="0.45">
      <c r="A330">
        <v>27</v>
      </c>
      <c r="B330">
        <v>1</v>
      </c>
    </row>
    <row r="331" spans="1:2" x14ac:dyDescent="0.45">
      <c r="A331">
        <v>82</v>
      </c>
      <c r="B331">
        <v>3</v>
      </c>
    </row>
    <row r="332" spans="1:2" x14ac:dyDescent="0.45">
      <c r="A332">
        <v>48</v>
      </c>
      <c r="B332">
        <v>5</v>
      </c>
    </row>
    <row r="333" spans="1:2" x14ac:dyDescent="0.45">
      <c r="A333">
        <v>105</v>
      </c>
      <c r="B333">
        <v>12</v>
      </c>
    </row>
    <row r="334" spans="1:2" x14ac:dyDescent="0.45">
      <c r="A334">
        <v>28</v>
      </c>
      <c r="B334">
        <v>2</v>
      </c>
    </row>
    <row r="335" spans="1:2" x14ac:dyDescent="0.45">
      <c r="A335">
        <v>1107</v>
      </c>
      <c r="B335">
        <v>5</v>
      </c>
    </row>
    <row r="336" spans="1:2" x14ac:dyDescent="0.45">
      <c r="A336">
        <v>1013</v>
      </c>
      <c r="B336">
        <v>21</v>
      </c>
    </row>
    <row r="337" spans="1:2" x14ac:dyDescent="0.45">
      <c r="A337">
        <v>274</v>
      </c>
      <c r="B337">
        <v>0</v>
      </c>
    </row>
    <row r="338" spans="1:2" x14ac:dyDescent="0.45">
      <c r="A338">
        <v>87</v>
      </c>
      <c r="B338">
        <v>45</v>
      </c>
    </row>
    <row r="339" spans="1:2" x14ac:dyDescent="0.45">
      <c r="A339">
        <v>99</v>
      </c>
      <c r="B339">
        <v>29</v>
      </c>
    </row>
    <row r="340" spans="1:2" x14ac:dyDescent="0.45">
      <c r="A340">
        <v>276</v>
      </c>
      <c r="B340">
        <v>2</v>
      </c>
    </row>
    <row r="341" spans="1:2" x14ac:dyDescent="0.45">
      <c r="A341">
        <v>21</v>
      </c>
      <c r="B341">
        <v>30</v>
      </c>
    </row>
    <row r="342" spans="1:2" x14ac:dyDescent="0.45">
      <c r="A342">
        <v>41</v>
      </c>
      <c r="B342">
        <v>8</v>
      </c>
    </row>
    <row r="343" spans="1:2" x14ac:dyDescent="0.45">
      <c r="A343">
        <v>119</v>
      </c>
      <c r="B343">
        <v>1</v>
      </c>
    </row>
    <row r="344" spans="1:2" x14ac:dyDescent="0.45">
      <c r="A344">
        <v>153</v>
      </c>
      <c r="B344">
        <v>14</v>
      </c>
    </row>
    <row r="345" spans="1:2" x14ac:dyDescent="0.45">
      <c r="A345">
        <v>100</v>
      </c>
      <c r="B345">
        <v>24</v>
      </c>
    </row>
    <row r="346" spans="1:2" x14ac:dyDescent="0.45">
      <c r="A346">
        <v>143</v>
      </c>
      <c r="B346">
        <v>2</v>
      </c>
    </row>
    <row r="347" spans="1:2" x14ac:dyDescent="0.45">
      <c r="A347">
        <v>140</v>
      </c>
      <c r="B347">
        <v>21</v>
      </c>
    </row>
    <row r="348" spans="1:2" x14ac:dyDescent="0.45">
      <c r="A348">
        <v>35</v>
      </c>
      <c r="B348">
        <v>7</v>
      </c>
    </row>
    <row r="349" spans="1:2" x14ac:dyDescent="0.45">
      <c r="A349">
        <v>149</v>
      </c>
      <c r="B349">
        <v>0</v>
      </c>
    </row>
    <row r="350" spans="1:2" x14ac:dyDescent="0.45">
      <c r="A350">
        <v>130</v>
      </c>
      <c r="B350">
        <v>4</v>
      </c>
    </row>
    <row r="351" spans="1:2" x14ac:dyDescent="0.45">
      <c r="A351">
        <v>120</v>
      </c>
      <c r="B351">
        <v>32</v>
      </c>
    </row>
    <row r="352" spans="1:2" x14ac:dyDescent="0.45">
      <c r="A352">
        <v>265</v>
      </c>
      <c r="B352">
        <v>4</v>
      </c>
    </row>
    <row r="353" spans="1:2" x14ac:dyDescent="0.45">
      <c r="A353">
        <v>71</v>
      </c>
      <c r="B353">
        <v>9</v>
      </c>
    </row>
    <row r="354" spans="1:2" x14ac:dyDescent="0.45">
      <c r="A354">
        <v>13</v>
      </c>
      <c r="B354">
        <v>17</v>
      </c>
    </row>
    <row r="355" spans="1:2" x14ac:dyDescent="0.45">
      <c r="A355">
        <v>169</v>
      </c>
      <c r="B355">
        <v>5</v>
      </c>
    </row>
    <row r="356" spans="1:2" x14ac:dyDescent="0.45">
      <c r="A356">
        <v>57</v>
      </c>
      <c r="B356">
        <v>53</v>
      </c>
    </row>
    <row r="357" spans="1:2" x14ac:dyDescent="0.45">
      <c r="A357">
        <v>229</v>
      </c>
      <c r="B357">
        <v>7</v>
      </c>
    </row>
    <row r="358" spans="1:2" x14ac:dyDescent="0.45">
      <c r="A358">
        <v>108</v>
      </c>
      <c r="B358">
        <v>72</v>
      </c>
    </row>
    <row r="359" spans="1:2" x14ac:dyDescent="0.45">
      <c r="A359">
        <v>108</v>
      </c>
      <c r="B359">
        <v>0</v>
      </c>
    </row>
    <row r="360" spans="1:2" x14ac:dyDescent="0.45">
      <c r="A360">
        <v>41</v>
      </c>
      <c r="B360">
        <v>2</v>
      </c>
    </row>
    <row r="361" spans="1:2" x14ac:dyDescent="0.45">
      <c r="A361">
        <v>139</v>
      </c>
      <c r="B361">
        <v>8</v>
      </c>
    </row>
    <row r="362" spans="1:2" x14ac:dyDescent="0.45">
      <c r="A362">
        <v>19</v>
      </c>
      <c r="B362">
        <v>2</v>
      </c>
    </row>
    <row r="363" spans="1:2" x14ac:dyDescent="0.45">
      <c r="A363">
        <v>94</v>
      </c>
      <c r="B363">
        <v>0</v>
      </c>
    </row>
    <row r="364" spans="1:2" x14ac:dyDescent="0.45">
      <c r="A364">
        <v>23</v>
      </c>
      <c r="B364">
        <v>3</v>
      </c>
    </row>
    <row r="365" spans="1:2" x14ac:dyDescent="0.45">
      <c r="A365">
        <v>15</v>
      </c>
      <c r="B365">
        <v>4</v>
      </c>
    </row>
    <row r="366" spans="1:2" x14ac:dyDescent="0.45">
      <c r="A366">
        <v>62</v>
      </c>
      <c r="B366">
        <v>3</v>
      </c>
    </row>
    <row r="367" spans="1:2" x14ac:dyDescent="0.45">
      <c r="A367">
        <v>74</v>
      </c>
      <c r="B367">
        <v>6</v>
      </c>
    </row>
    <row r="368" spans="1:2" x14ac:dyDescent="0.45">
      <c r="A368">
        <v>97</v>
      </c>
      <c r="B368">
        <v>0</v>
      </c>
    </row>
    <row r="369" spans="1:2" x14ac:dyDescent="0.45">
      <c r="A369">
        <v>55</v>
      </c>
      <c r="B369">
        <v>0</v>
      </c>
    </row>
    <row r="370" spans="1:2" x14ac:dyDescent="0.45">
      <c r="A370">
        <v>44</v>
      </c>
      <c r="B370">
        <v>0</v>
      </c>
    </row>
    <row r="371" spans="1:2" x14ac:dyDescent="0.45">
      <c r="A371">
        <v>110</v>
      </c>
      <c r="B371">
        <v>8</v>
      </c>
    </row>
    <row r="372" spans="1:2" x14ac:dyDescent="0.45">
      <c r="A372">
        <v>59</v>
      </c>
      <c r="B372">
        <v>5</v>
      </c>
    </row>
    <row r="373" spans="1:2" x14ac:dyDescent="0.45">
      <c r="A373">
        <v>62</v>
      </c>
      <c r="B373">
        <v>0</v>
      </c>
    </row>
    <row r="374" spans="1:2" x14ac:dyDescent="0.45">
      <c r="A374">
        <v>105</v>
      </c>
      <c r="B374">
        <v>2</v>
      </c>
    </row>
    <row r="375" spans="1:2" x14ac:dyDescent="0.45">
      <c r="A375">
        <v>26</v>
      </c>
      <c r="B375">
        <v>24</v>
      </c>
    </row>
    <row r="376" spans="1:2" x14ac:dyDescent="0.45">
      <c r="A376">
        <v>49</v>
      </c>
      <c r="B376">
        <v>0</v>
      </c>
    </row>
    <row r="377" spans="1:2" x14ac:dyDescent="0.45">
      <c r="A377">
        <v>68</v>
      </c>
      <c r="B377">
        <v>9</v>
      </c>
    </row>
    <row r="378" spans="1:2" x14ac:dyDescent="0.45">
      <c r="A378">
        <v>22</v>
      </c>
      <c r="B378">
        <v>0</v>
      </c>
    </row>
    <row r="379" spans="1:2" x14ac:dyDescent="0.45">
      <c r="A379">
        <v>18</v>
      </c>
      <c r="B379">
        <v>1</v>
      </c>
    </row>
    <row r="380" spans="1:2" x14ac:dyDescent="0.45">
      <c r="A380">
        <v>19</v>
      </c>
      <c r="B380">
        <v>10</v>
      </c>
    </row>
    <row r="381" spans="1:2" x14ac:dyDescent="0.45">
      <c r="A381">
        <v>99</v>
      </c>
      <c r="B381">
        <v>1</v>
      </c>
    </row>
    <row r="382" spans="1:2" x14ac:dyDescent="0.45">
      <c r="A382">
        <v>27</v>
      </c>
      <c r="B382">
        <v>0</v>
      </c>
    </row>
    <row r="383" spans="1:2" x14ac:dyDescent="0.45">
      <c r="A383">
        <v>25</v>
      </c>
      <c r="B383">
        <v>20</v>
      </c>
    </row>
    <row r="384" spans="1:2" x14ac:dyDescent="0.45">
      <c r="A384">
        <v>14</v>
      </c>
      <c r="B384">
        <v>30</v>
      </c>
    </row>
    <row r="385" spans="1:2" x14ac:dyDescent="0.45">
      <c r="A385">
        <v>35</v>
      </c>
      <c r="B385">
        <v>6</v>
      </c>
    </row>
    <row r="386" spans="1:2" x14ac:dyDescent="0.45">
      <c r="A386">
        <v>10</v>
      </c>
      <c r="B386">
        <v>15</v>
      </c>
    </row>
    <row r="387" spans="1:2" x14ac:dyDescent="0.45">
      <c r="A387">
        <v>29</v>
      </c>
      <c r="B387">
        <v>5</v>
      </c>
    </row>
    <row r="388" spans="1:2" x14ac:dyDescent="0.45">
      <c r="A388">
        <v>44</v>
      </c>
      <c r="B388">
        <v>0</v>
      </c>
    </row>
    <row r="389" spans="1:2" x14ac:dyDescent="0.45">
      <c r="A389">
        <v>17</v>
      </c>
      <c r="B389">
        <v>0</v>
      </c>
    </row>
    <row r="390" spans="1:2" x14ac:dyDescent="0.45">
      <c r="A390">
        <v>34</v>
      </c>
      <c r="B390">
        <v>28</v>
      </c>
    </row>
    <row r="391" spans="1:2" x14ac:dyDescent="0.45">
      <c r="A391">
        <v>14</v>
      </c>
      <c r="B391">
        <v>0</v>
      </c>
    </row>
    <row r="392" spans="1:2" x14ac:dyDescent="0.45">
      <c r="A392">
        <v>156</v>
      </c>
      <c r="B392">
        <v>5</v>
      </c>
    </row>
    <row r="393" spans="1:2" x14ac:dyDescent="0.45">
      <c r="A393">
        <v>128</v>
      </c>
      <c r="B393">
        <v>7</v>
      </c>
    </row>
    <row r="394" spans="1:2" x14ac:dyDescent="0.45">
      <c r="A394">
        <v>60</v>
      </c>
      <c r="B394">
        <v>30</v>
      </c>
    </row>
    <row r="395" spans="1:2" x14ac:dyDescent="0.45">
      <c r="A395">
        <v>32</v>
      </c>
      <c r="B395">
        <v>2</v>
      </c>
    </row>
    <row r="396" spans="1:2" x14ac:dyDescent="0.45">
      <c r="A396">
        <v>53</v>
      </c>
      <c r="B396">
        <v>30</v>
      </c>
    </row>
    <row r="397" spans="1:2" x14ac:dyDescent="0.45">
      <c r="A397">
        <v>184</v>
      </c>
      <c r="B397">
        <v>2</v>
      </c>
    </row>
    <row r="398" spans="1:2" x14ac:dyDescent="0.45">
      <c r="A398">
        <v>90</v>
      </c>
      <c r="B398">
        <v>0</v>
      </c>
    </row>
    <row r="399" spans="1:2" x14ac:dyDescent="0.45">
      <c r="A399">
        <v>71</v>
      </c>
      <c r="B399">
        <v>2</v>
      </c>
    </row>
    <row r="400" spans="1:2" x14ac:dyDescent="0.45">
      <c r="A400">
        <v>87</v>
      </c>
      <c r="B400">
        <v>1</v>
      </c>
    </row>
    <row r="401" spans="1:2" x14ac:dyDescent="0.45">
      <c r="A401">
        <v>28</v>
      </c>
      <c r="B401">
        <v>2</v>
      </c>
    </row>
    <row r="402" spans="1:2" x14ac:dyDescent="0.45">
      <c r="A402">
        <v>56</v>
      </c>
      <c r="B402">
        <v>14</v>
      </c>
    </row>
    <row r="403" spans="1:2" x14ac:dyDescent="0.45">
      <c r="A403">
        <v>51</v>
      </c>
      <c r="B403">
        <v>31</v>
      </c>
    </row>
    <row r="404" spans="1:2" x14ac:dyDescent="0.45">
      <c r="A404">
        <v>75</v>
      </c>
      <c r="B404">
        <v>16</v>
      </c>
    </row>
    <row r="405" spans="1:2" x14ac:dyDescent="0.45">
      <c r="A405">
        <v>38</v>
      </c>
      <c r="B405">
        <v>12</v>
      </c>
    </row>
    <row r="406" spans="1:2" x14ac:dyDescent="0.45">
      <c r="A406">
        <v>18</v>
      </c>
      <c r="B406">
        <v>96</v>
      </c>
    </row>
    <row r="407" spans="1:2" x14ac:dyDescent="0.45">
      <c r="A407">
        <v>54</v>
      </c>
      <c r="B407">
        <v>16</v>
      </c>
    </row>
    <row r="408" spans="1:2" x14ac:dyDescent="0.45">
      <c r="A408">
        <v>71</v>
      </c>
      <c r="B408">
        <v>5</v>
      </c>
    </row>
    <row r="409" spans="1:2" x14ac:dyDescent="0.45">
      <c r="A409">
        <v>57</v>
      </c>
      <c r="B409">
        <v>0</v>
      </c>
    </row>
    <row r="410" spans="1:2" x14ac:dyDescent="0.45">
      <c r="A410">
        <v>43</v>
      </c>
      <c r="B410">
        <v>8</v>
      </c>
    </row>
    <row r="411" spans="1:2" x14ac:dyDescent="0.45">
      <c r="A411">
        <v>52</v>
      </c>
      <c r="B411">
        <v>7</v>
      </c>
    </row>
    <row r="412" spans="1:2" x14ac:dyDescent="0.45">
      <c r="A412">
        <v>27</v>
      </c>
      <c r="B412">
        <v>24</v>
      </c>
    </row>
    <row r="413" spans="1:2" x14ac:dyDescent="0.45">
      <c r="A413">
        <v>12</v>
      </c>
      <c r="B413">
        <v>121</v>
      </c>
    </row>
    <row r="414" spans="1:2" x14ac:dyDescent="0.45">
      <c r="A414">
        <v>33</v>
      </c>
      <c r="B414">
        <v>196</v>
      </c>
    </row>
    <row r="415" spans="1:2" x14ac:dyDescent="0.45">
      <c r="A415">
        <v>96</v>
      </c>
      <c r="B415">
        <v>5</v>
      </c>
    </row>
    <row r="416" spans="1:2" x14ac:dyDescent="0.45">
      <c r="A416">
        <v>28</v>
      </c>
      <c r="B416">
        <v>73</v>
      </c>
    </row>
    <row r="417" spans="1:2" x14ac:dyDescent="0.45">
      <c r="A417">
        <v>43</v>
      </c>
      <c r="B417">
        <v>93</v>
      </c>
    </row>
    <row r="418" spans="1:2" x14ac:dyDescent="0.45">
      <c r="A418">
        <v>205</v>
      </c>
      <c r="B418">
        <v>17</v>
      </c>
    </row>
    <row r="419" spans="1:2" x14ac:dyDescent="0.45">
      <c r="A419">
        <v>23</v>
      </c>
      <c r="B419">
        <v>7</v>
      </c>
    </row>
    <row r="420" spans="1:2" x14ac:dyDescent="0.45">
      <c r="A420">
        <v>19</v>
      </c>
      <c r="B420">
        <v>17</v>
      </c>
    </row>
    <row r="421" spans="1:2" x14ac:dyDescent="0.45">
      <c r="A421">
        <v>14</v>
      </c>
      <c r="B421">
        <v>171</v>
      </c>
    </row>
    <row r="422" spans="1:2" x14ac:dyDescent="0.45">
      <c r="A422">
        <v>38</v>
      </c>
      <c r="B422">
        <v>188</v>
      </c>
    </row>
    <row r="423" spans="1:2" x14ac:dyDescent="0.45">
      <c r="A423">
        <v>78</v>
      </c>
      <c r="B423">
        <v>110</v>
      </c>
    </row>
    <row r="424" spans="1:2" x14ac:dyDescent="0.45">
      <c r="A424">
        <v>69</v>
      </c>
      <c r="B424">
        <v>37</v>
      </c>
    </row>
    <row r="425" spans="1:2" x14ac:dyDescent="0.45">
      <c r="A425">
        <v>33</v>
      </c>
      <c r="B425">
        <v>9</v>
      </c>
    </row>
    <row r="426" spans="1:2" x14ac:dyDescent="0.45">
      <c r="A426">
        <v>54</v>
      </c>
      <c r="B426">
        <v>29</v>
      </c>
    </row>
    <row r="427" spans="1:2" x14ac:dyDescent="0.45">
      <c r="A427">
        <v>99</v>
      </c>
      <c r="B427">
        <v>6</v>
      </c>
    </row>
    <row r="428" spans="1:2" x14ac:dyDescent="0.45">
      <c r="A428">
        <v>49</v>
      </c>
      <c r="B428">
        <v>30</v>
      </c>
    </row>
    <row r="429" spans="1:2" x14ac:dyDescent="0.45">
      <c r="A429">
        <v>11</v>
      </c>
      <c r="B429">
        <v>81</v>
      </c>
    </row>
    <row r="430" spans="1:2" x14ac:dyDescent="0.45">
      <c r="A430">
        <v>38</v>
      </c>
      <c r="B430">
        <v>4</v>
      </c>
    </row>
    <row r="431" spans="1:2" x14ac:dyDescent="0.45">
      <c r="A431">
        <v>16</v>
      </c>
      <c r="B431">
        <v>11</v>
      </c>
    </row>
    <row r="432" spans="1:2" x14ac:dyDescent="0.45">
      <c r="A432">
        <v>32</v>
      </c>
      <c r="B432">
        <v>14</v>
      </c>
    </row>
    <row r="433" spans="1:2" x14ac:dyDescent="0.45">
      <c r="A433">
        <v>20</v>
      </c>
      <c r="B433">
        <v>5</v>
      </c>
    </row>
    <row r="434" spans="1:2" x14ac:dyDescent="0.45">
      <c r="A434">
        <v>154</v>
      </c>
      <c r="B434">
        <v>45</v>
      </c>
    </row>
    <row r="435" spans="1:2" x14ac:dyDescent="0.45">
      <c r="A435">
        <v>41</v>
      </c>
      <c r="B435">
        <v>8</v>
      </c>
    </row>
    <row r="436" spans="1:2" x14ac:dyDescent="0.45">
      <c r="A436">
        <v>75</v>
      </c>
      <c r="B436">
        <v>3</v>
      </c>
    </row>
    <row r="437" spans="1:2" x14ac:dyDescent="0.45">
      <c r="A437">
        <v>40</v>
      </c>
      <c r="B437">
        <v>24</v>
      </c>
    </row>
    <row r="438" spans="1:2" x14ac:dyDescent="0.45">
      <c r="A438">
        <v>46</v>
      </c>
      <c r="B438">
        <v>18</v>
      </c>
    </row>
    <row r="439" spans="1:2" x14ac:dyDescent="0.45">
      <c r="A439">
        <v>62</v>
      </c>
      <c r="B439">
        <v>12</v>
      </c>
    </row>
    <row r="440" spans="1:2" x14ac:dyDescent="0.45">
      <c r="A440">
        <v>61</v>
      </c>
      <c r="B440">
        <v>123</v>
      </c>
    </row>
    <row r="441" spans="1:2" x14ac:dyDescent="0.45">
      <c r="A441">
        <v>96</v>
      </c>
      <c r="B441">
        <v>96</v>
      </c>
    </row>
    <row r="442" spans="1:2" x14ac:dyDescent="0.45">
      <c r="A442">
        <v>190</v>
      </c>
      <c r="B442">
        <v>31</v>
      </c>
    </row>
    <row r="443" spans="1:2" x14ac:dyDescent="0.45">
      <c r="A443">
        <v>94</v>
      </c>
      <c r="B443">
        <v>4</v>
      </c>
    </row>
    <row r="444" spans="1:2" x14ac:dyDescent="0.45">
      <c r="A444">
        <v>39</v>
      </c>
      <c r="B444">
        <v>3</v>
      </c>
    </row>
    <row r="445" spans="1:2" x14ac:dyDescent="0.45">
      <c r="A445">
        <v>127</v>
      </c>
      <c r="B445">
        <v>179</v>
      </c>
    </row>
    <row r="446" spans="1:2" x14ac:dyDescent="0.45">
      <c r="A446">
        <v>159</v>
      </c>
      <c r="B446">
        <v>3</v>
      </c>
    </row>
    <row r="447" spans="1:2" x14ac:dyDescent="0.45">
      <c r="A447">
        <v>177</v>
      </c>
      <c r="B447">
        <v>23</v>
      </c>
    </row>
    <row r="448" spans="1:2" x14ac:dyDescent="0.45">
      <c r="A448">
        <v>47</v>
      </c>
      <c r="B448">
        <v>23</v>
      </c>
    </row>
    <row r="449" spans="1:2" x14ac:dyDescent="0.45">
      <c r="A449">
        <v>1</v>
      </c>
      <c r="B449">
        <v>41</v>
      </c>
    </row>
    <row r="450" spans="1:2" x14ac:dyDescent="0.45">
      <c r="A450">
        <v>16</v>
      </c>
      <c r="B450">
        <v>0</v>
      </c>
    </row>
    <row r="451" spans="1:2" x14ac:dyDescent="0.45">
      <c r="A451">
        <v>115</v>
      </c>
      <c r="B451">
        <v>32</v>
      </c>
    </row>
    <row r="452" spans="1:2" x14ac:dyDescent="0.45">
      <c r="A452">
        <v>133</v>
      </c>
      <c r="B452">
        <v>2</v>
      </c>
    </row>
    <row r="453" spans="1:2" x14ac:dyDescent="0.45">
      <c r="A453">
        <v>70</v>
      </c>
      <c r="B453">
        <v>7</v>
      </c>
    </row>
    <row r="454" spans="1:2" x14ac:dyDescent="0.45">
      <c r="A454">
        <v>62</v>
      </c>
      <c r="B454">
        <v>4</v>
      </c>
    </row>
    <row r="455" spans="1:2" x14ac:dyDescent="0.45">
      <c r="A455">
        <v>10</v>
      </c>
      <c r="B455">
        <v>196</v>
      </c>
    </row>
    <row r="456" spans="1:2" x14ac:dyDescent="0.45">
      <c r="A456">
        <v>499</v>
      </c>
      <c r="B456">
        <v>11</v>
      </c>
    </row>
    <row r="457" spans="1:2" x14ac:dyDescent="0.45">
      <c r="A457">
        <v>47</v>
      </c>
      <c r="B457">
        <v>9</v>
      </c>
    </row>
    <row r="458" spans="1:2" x14ac:dyDescent="0.45">
      <c r="A458">
        <v>28</v>
      </c>
      <c r="B458">
        <v>5</v>
      </c>
    </row>
    <row r="459" spans="1:2" x14ac:dyDescent="0.45">
      <c r="A459">
        <v>24</v>
      </c>
      <c r="B459">
        <v>8</v>
      </c>
    </row>
    <row r="460" spans="1:2" x14ac:dyDescent="0.45">
      <c r="A460">
        <v>76</v>
      </c>
      <c r="B460">
        <v>229</v>
      </c>
    </row>
    <row r="461" spans="1:2" x14ac:dyDescent="0.45">
      <c r="A461">
        <v>98</v>
      </c>
      <c r="B461">
        <v>40</v>
      </c>
    </row>
    <row r="462" spans="1:2" x14ac:dyDescent="0.45">
      <c r="A462">
        <v>30</v>
      </c>
      <c r="B462">
        <v>123</v>
      </c>
    </row>
    <row r="463" spans="1:2" x14ac:dyDescent="0.45">
      <c r="A463">
        <v>478</v>
      </c>
      <c r="B463">
        <v>5</v>
      </c>
    </row>
    <row r="464" spans="1:2" x14ac:dyDescent="0.45">
      <c r="A464">
        <v>74</v>
      </c>
      <c r="B464">
        <v>148</v>
      </c>
    </row>
    <row r="465" spans="1:2" x14ac:dyDescent="0.45">
      <c r="A465">
        <v>131</v>
      </c>
      <c r="B465">
        <v>10</v>
      </c>
    </row>
    <row r="466" spans="1:2" x14ac:dyDescent="0.45">
      <c r="A466">
        <v>61</v>
      </c>
      <c r="B466">
        <v>4</v>
      </c>
    </row>
    <row r="467" spans="1:2" x14ac:dyDescent="0.45">
      <c r="A467">
        <v>1071</v>
      </c>
      <c r="B467">
        <v>21</v>
      </c>
    </row>
    <row r="468" spans="1:2" x14ac:dyDescent="0.45">
      <c r="A468">
        <v>122</v>
      </c>
      <c r="B468">
        <v>2</v>
      </c>
    </row>
    <row r="469" spans="1:2" x14ac:dyDescent="0.45">
      <c r="A469">
        <v>111</v>
      </c>
      <c r="B469">
        <v>0</v>
      </c>
    </row>
    <row r="470" spans="1:2" x14ac:dyDescent="0.45">
      <c r="A470">
        <v>255</v>
      </c>
      <c r="B470">
        <v>4</v>
      </c>
    </row>
    <row r="471" spans="1:2" x14ac:dyDescent="0.45">
      <c r="A471">
        <v>141</v>
      </c>
      <c r="B471">
        <v>1</v>
      </c>
    </row>
    <row r="472" spans="1:2" x14ac:dyDescent="0.45">
      <c r="A472">
        <v>159</v>
      </c>
      <c r="B472">
        <v>30</v>
      </c>
    </row>
    <row r="473" spans="1:2" x14ac:dyDescent="0.45">
      <c r="A473">
        <v>99</v>
      </c>
      <c r="B473">
        <v>3</v>
      </c>
    </row>
    <row r="474" spans="1:2" x14ac:dyDescent="0.45">
      <c r="A474">
        <v>96</v>
      </c>
      <c r="B474">
        <v>975</v>
      </c>
    </row>
    <row r="475" spans="1:2" x14ac:dyDescent="0.45">
      <c r="A475">
        <v>27</v>
      </c>
      <c r="B475">
        <v>167</v>
      </c>
    </row>
    <row r="476" spans="1:2" x14ac:dyDescent="0.45">
      <c r="A476">
        <v>166</v>
      </c>
      <c r="B476">
        <v>5</v>
      </c>
    </row>
    <row r="477" spans="1:2" x14ac:dyDescent="0.45">
      <c r="A477">
        <v>76</v>
      </c>
      <c r="B477">
        <v>18</v>
      </c>
    </row>
    <row r="478" spans="1:2" x14ac:dyDescent="0.45">
      <c r="A478">
        <v>211</v>
      </c>
      <c r="B478">
        <v>98</v>
      </c>
    </row>
    <row r="479" spans="1:2" x14ac:dyDescent="0.45">
      <c r="A479">
        <v>21</v>
      </c>
      <c r="B479">
        <v>4</v>
      </c>
    </row>
    <row r="480" spans="1:2" x14ac:dyDescent="0.45">
      <c r="A480">
        <v>61</v>
      </c>
      <c r="B480">
        <v>3</v>
      </c>
    </row>
    <row r="481" spans="1:2" x14ac:dyDescent="0.45">
      <c r="A481">
        <v>30</v>
      </c>
      <c r="B481">
        <v>1</v>
      </c>
    </row>
    <row r="482" spans="1:2" x14ac:dyDescent="0.45">
      <c r="A482">
        <v>375</v>
      </c>
      <c r="B482">
        <v>0</v>
      </c>
    </row>
    <row r="483" spans="1:2" x14ac:dyDescent="0.45">
      <c r="A483">
        <v>111</v>
      </c>
      <c r="B483">
        <v>9</v>
      </c>
    </row>
    <row r="484" spans="1:2" x14ac:dyDescent="0.45">
      <c r="A484">
        <v>123</v>
      </c>
      <c r="B484">
        <v>2</v>
      </c>
    </row>
    <row r="485" spans="1:2" x14ac:dyDescent="0.45">
      <c r="A485">
        <v>70</v>
      </c>
      <c r="B485">
        <v>0</v>
      </c>
    </row>
    <row r="486" spans="1:2" x14ac:dyDescent="0.45">
      <c r="A486">
        <v>85</v>
      </c>
      <c r="B486">
        <v>147</v>
      </c>
    </row>
    <row r="487" spans="1:2" x14ac:dyDescent="0.45">
      <c r="A487">
        <v>86</v>
      </c>
      <c r="B487">
        <v>49</v>
      </c>
    </row>
    <row r="488" spans="1:2" x14ac:dyDescent="0.45">
      <c r="A488">
        <v>13</v>
      </c>
      <c r="B488">
        <v>1</v>
      </c>
    </row>
    <row r="489" spans="1:2" x14ac:dyDescent="0.45">
      <c r="A489">
        <v>33</v>
      </c>
      <c r="B489">
        <v>2</v>
      </c>
    </row>
    <row r="490" spans="1:2" x14ac:dyDescent="0.45">
      <c r="A490">
        <v>15</v>
      </c>
      <c r="B490">
        <v>7</v>
      </c>
    </row>
    <row r="491" spans="1:2" x14ac:dyDescent="0.45">
      <c r="A491">
        <v>273</v>
      </c>
      <c r="B491">
        <v>4</v>
      </c>
    </row>
    <row r="492" spans="1:2" x14ac:dyDescent="0.45">
      <c r="A492">
        <v>714</v>
      </c>
      <c r="B492">
        <v>27</v>
      </c>
    </row>
    <row r="493" spans="1:2" x14ac:dyDescent="0.45">
      <c r="A493">
        <v>170</v>
      </c>
      <c r="B493">
        <v>94</v>
      </c>
    </row>
    <row r="494" spans="1:2" x14ac:dyDescent="0.45">
      <c r="A494">
        <v>512</v>
      </c>
      <c r="B494">
        <v>29</v>
      </c>
    </row>
    <row r="495" spans="1:2" x14ac:dyDescent="0.45">
      <c r="A495">
        <v>314</v>
      </c>
      <c r="B495">
        <v>7</v>
      </c>
    </row>
    <row r="496" spans="1:2" x14ac:dyDescent="0.45">
      <c r="A496">
        <v>167</v>
      </c>
      <c r="B496">
        <v>22</v>
      </c>
    </row>
    <row r="497" spans="1:2" x14ac:dyDescent="0.45">
      <c r="A497">
        <v>9</v>
      </c>
      <c r="B497">
        <v>1</v>
      </c>
    </row>
    <row r="498" spans="1:2" x14ac:dyDescent="0.45">
      <c r="A498">
        <v>103</v>
      </c>
      <c r="B498">
        <v>10</v>
      </c>
    </row>
    <row r="499" spans="1:2" x14ac:dyDescent="0.45">
      <c r="A499">
        <v>111</v>
      </c>
      <c r="B499">
        <v>6</v>
      </c>
    </row>
    <row r="500" spans="1:2" x14ac:dyDescent="0.45">
      <c r="A500">
        <v>271</v>
      </c>
      <c r="B500">
        <v>24</v>
      </c>
    </row>
    <row r="501" spans="1:2" x14ac:dyDescent="0.45">
      <c r="A501">
        <v>101</v>
      </c>
      <c r="B501">
        <v>15</v>
      </c>
    </row>
    <row r="502" spans="1:2" x14ac:dyDescent="0.45">
      <c r="A502">
        <v>57</v>
      </c>
      <c r="B502">
        <v>37</v>
      </c>
    </row>
    <row r="503" spans="1:2" x14ac:dyDescent="0.45">
      <c r="A503">
        <v>62</v>
      </c>
      <c r="B503">
        <v>20</v>
      </c>
    </row>
    <row r="504" spans="1:2" x14ac:dyDescent="0.45">
      <c r="A504">
        <v>32</v>
      </c>
      <c r="B504">
        <v>7</v>
      </c>
    </row>
    <row r="505" spans="1:2" x14ac:dyDescent="0.45">
      <c r="A505">
        <v>141</v>
      </c>
      <c r="B505">
        <v>0</v>
      </c>
    </row>
    <row r="506" spans="1:2" x14ac:dyDescent="0.45">
      <c r="A506">
        <v>75</v>
      </c>
      <c r="B506">
        <v>21</v>
      </c>
    </row>
    <row r="507" spans="1:2" x14ac:dyDescent="0.45">
      <c r="A507">
        <v>46</v>
      </c>
      <c r="B507">
        <v>3</v>
      </c>
    </row>
    <row r="508" spans="1:2" x14ac:dyDescent="0.45">
      <c r="A508">
        <v>103</v>
      </c>
      <c r="B508">
        <v>11</v>
      </c>
    </row>
    <row r="509" spans="1:2" x14ac:dyDescent="0.45">
      <c r="A509">
        <v>6</v>
      </c>
      <c r="B509">
        <v>1</v>
      </c>
    </row>
    <row r="510" spans="1:2" x14ac:dyDescent="0.45">
      <c r="A510">
        <v>83</v>
      </c>
      <c r="B510">
        <v>312</v>
      </c>
    </row>
    <row r="511" spans="1:2" x14ac:dyDescent="0.45">
      <c r="A511">
        <v>108</v>
      </c>
      <c r="B511">
        <v>1</v>
      </c>
    </row>
    <row r="512" spans="1:2" x14ac:dyDescent="0.45">
      <c r="A512">
        <v>25</v>
      </c>
      <c r="B512">
        <v>3</v>
      </c>
    </row>
    <row r="513" spans="1:2" x14ac:dyDescent="0.45">
      <c r="A513">
        <v>549</v>
      </c>
      <c r="B513">
        <v>4</v>
      </c>
    </row>
    <row r="514" spans="1:2" x14ac:dyDescent="0.45">
      <c r="A514">
        <v>222</v>
      </c>
      <c r="B514">
        <v>10</v>
      </c>
    </row>
    <row r="515" spans="1:2" x14ac:dyDescent="0.45">
      <c r="A515">
        <v>183</v>
      </c>
      <c r="B515">
        <v>8</v>
      </c>
    </row>
    <row r="516" spans="1:2" x14ac:dyDescent="0.45">
      <c r="A516">
        <v>89</v>
      </c>
      <c r="B516">
        <v>3</v>
      </c>
    </row>
    <row r="517" spans="1:2" x14ac:dyDescent="0.45">
      <c r="A517">
        <v>253</v>
      </c>
      <c r="B517">
        <v>1</v>
      </c>
    </row>
    <row r="518" spans="1:2" x14ac:dyDescent="0.45">
      <c r="A518">
        <v>140</v>
      </c>
      <c r="B518">
        <v>0</v>
      </c>
    </row>
    <row r="519" spans="1:2" x14ac:dyDescent="0.45">
      <c r="A519">
        <v>103</v>
      </c>
      <c r="B519">
        <v>5</v>
      </c>
    </row>
    <row r="520" spans="1:2" x14ac:dyDescent="0.45">
      <c r="A520">
        <v>138</v>
      </c>
      <c r="B520">
        <v>0</v>
      </c>
    </row>
    <row r="521" spans="1:2" x14ac:dyDescent="0.45">
      <c r="A521">
        <v>191</v>
      </c>
      <c r="B521">
        <v>3</v>
      </c>
    </row>
    <row r="522" spans="1:2" x14ac:dyDescent="0.45">
      <c r="A522">
        <v>45</v>
      </c>
      <c r="B522">
        <v>7</v>
      </c>
    </row>
    <row r="523" spans="1:2" x14ac:dyDescent="0.45">
      <c r="A523">
        <v>17</v>
      </c>
      <c r="B523">
        <v>0</v>
      </c>
    </row>
    <row r="524" spans="1:2" x14ac:dyDescent="0.45">
      <c r="A524">
        <v>31</v>
      </c>
      <c r="B524">
        <v>2</v>
      </c>
    </row>
    <row r="525" spans="1:2" x14ac:dyDescent="0.45">
      <c r="A525">
        <v>50</v>
      </c>
      <c r="B525">
        <v>23</v>
      </c>
    </row>
    <row r="526" spans="1:2" x14ac:dyDescent="0.45">
      <c r="A526">
        <v>59</v>
      </c>
      <c r="B526">
        <v>1</v>
      </c>
    </row>
    <row r="527" spans="1:2" x14ac:dyDescent="0.45">
      <c r="A527">
        <v>81</v>
      </c>
      <c r="B527">
        <v>2</v>
      </c>
    </row>
    <row r="528" spans="1:2" x14ac:dyDescent="0.45">
      <c r="A528">
        <v>508</v>
      </c>
      <c r="B528">
        <v>3</v>
      </c>
    </row>
    <row r="529" spans="1:2" x14ac:dyDescent="0.45">
      <c r="A529">
        <v>74</v>
      </c>
      <c r="B529">
        <v>0</v>
      </c>
    </row>
    <row r="530" spans="1:2" x14ac:dyDescent="0.45">
      <c r="A530">
        <v>141</v>
      </c>
      <c r="B530">
        <v>13</v>
      </c>
    </row>
    <row r="531" spans="1:2" x14ac:dyDescent="0.45">
      <c r="A531">
        <v>711</v>
      </c>
      <c r="B531">
        <v>1</v>
      </c>
    </row>
    <row r="532" spans="1:2" x14ac:dyDescent="0.45">
      <c r="A532">
        <v>141</v>
      </c>
      <c r="B532">
        <v>1</v>
      </c>
    </row>
    <row r="533" spans="1:2" x14ac:dyDescent="0.45">
      <c r="A533">
        <v>109</v>
      </c>
      <c r="B533">
        <v>1</v>
      </c>
    </row>
    <row r="534" spans="1:2" x14ac:dyDescent="0.45">
      <c r="A534">
        <v>361</v>
      </c>
      <c r="B534">
        <v>6</v>
      </c>
    </row>
    <row r="535" spans="1:2" x14ac:dyDescent="0.45">
      <c r="A535">
        <v>176</v>
      </c>
      <c r="B535">
        <v>39</v>
      </c>
    </row>
    <row r="536" spans="1:2" x14ac:dyDescent="0.45">
      <c r="A536">
        <v>670</v>
      </c>
      <c r="B536">
        <v>4</v>
      </c>
    </row>
    <row r="537" spans="1:2" x14ac:dyDescent="0.45">
      <c r="A537">
        <v>96</v>
      </c>
      <c r="B537">
        <v>1</v>
      </c>
    </row>
    <row r="538" spans="1:2" x14ac:dyDescent="0.45">
      <c r="A538">
        <v>74</v>
      </c>
      <c r="B538">
        <v>0</v>
      </c>
    </row>
    <row r="539" spans="1:2" x14ac:dyDescent="0.45">
      <c r="A539">
        <v>52</v>
      </c>
      <c r="B539">
        <v>0</v>
      </c>
    </row>
    <row r="540" spans="1:2" x14ac:dyDescent="0.45">
      <c r="A540">
        <v>105</v>
      </c>
      <c r="B540">
        <v>0</v>
      </c>
    </row>
    <row r="541" spans="1:2" x14ac:dyDescent="0.45">
      <c r="A541">
        <v>41</v>
      </c>
      <c r="B541">
        <v>8</v>
      </c>
    </row>
    <row r="542" spans="1:2" x14ac:dyDescent="0.45">
      <c r="A542">
        <v>34</v>
      </c>
      <c r="B542">
        <v>0</v>
      </c>
    </row>
    <row r="543" spans="1:2" x14ac:dyDescent="0.45">
      <c r="A543">
        <v>66</v>
      </c>
      <c r="B543">
        <v>1</v>
      </c>
    </row>
    <row r="544" spans="1:2" x14ac:dyDescent="0.45">
      <c r="A544">
        <v>50</v>
      </c>
      <c r="B544">
        <v>12</v>
      </c>
    </row>
    <row r="545" spans="1:2" x14ac:dyDescent="0.45">
      <c r="A545">
        <v>159</v>
      </c>
      <c r="B545">
        <v>0</v>
      </c>
    </row>
    <row r="546" spans="1:2" x14ac:dyDescent="0.45">
      <c r="A546">
        <v>182</v>
      </c>
      <c r="B546">
        <v>3</v>
      </c>
    </row>
    <row r="547" spans="1:2" x14ac:dyDescent="0.45">
      <c r="A547">
        <v>206</v>
      </c>
      <c r="B547">
        <v>2</v>
      </c>
    </row>
    <row r="548" spans="1:2" x14ac:dyDescent="0.45">
      <c r="A548">
        <v>169</v>
      </c>
      <c r="B548">
        <v>6</v>
      </c>
    </row>
    <row r="549" spans="1:2" x14ac:dyDescent="0.45">
      <c r="A549">
        <v>31</v>
      </c>
      <c r="B549">
        <v>0</v>
      </c>
    </row>
    <row r="550" spans="1:2" x14ac:dyDescent="0.45">
      <c r="A550">
        <v>28</v>
      </c>
      <c r="B550">
        <v>15</v>
      </c>
    </row>
    <row r="551" spans="1:2" x14ac:dyDescent="0.45">
      <c r="A551">
        <v>54</v>
      </c>
      <c r="B551">
        <v>1</v>
      </c>
    </row>
    <row r="552" spans="1:2" x14ac:dyDescent="0.45">
      <c r="A552">
        <v>467</v>
      </c>
      <c r="B552">
        <v>3</v>
      </c>
    </row>
    <row r="553" spans="1:2" x14ac:dyDescent="0.45">
      <c r="A553">
        <v>389</v>
      </c>
      <c r="B553">
        <v>8</v>
      </c>
    </row>
    <row r="554" spans="1:2" x14ac:dyDescent="0.45">
      <c r="A554">
        <v>68</v>
      </c>
      <c r="B554">
        <v>0</v>
      </c>
    </row>
    <row r="555" spans="1:2" x14ac:dyDescent="0.45">
      <c r="A555">
        <v>413</v>
      </c>
      <c r="B555">
        <v>3</v>
      </c>
    </row>
    <row r="556" spans="1:2" x14ac:dyDescent="0.45">
      <c r="A556">
        <v>190</v>
      </c>
      <c r="B556">
        <v>3</v>
      </c>
    </row>
    <row r="557" spans="1:2" x14ac:dyDescent="0.45">
      <c r="A557">
        <v>189</v>
      </c>
      <c r="B557">
        <v>0</v>
      </c>
    </row>
    <row r="558" spans="1:2" x14ac:dyDescent="0.45">
      <c r="A558">
        <v>130</v>
      </c>
      <c r="B558">
        <v>19</v>
      </c>
    </row>
    <row r="559" spans="1:2" x14ac:dyDescent="0.45">
      <c r="A559">
        <v>74</v>
      </c>
      <c r="B559">
        <v>0</v>
      </c>
    </row>
    <row r="560" spans="1:2" x14ac:dyDescent="0.45">
      <c r="A560">
        <v>274</v>
      </c>
      <c r="B560">
        <v>2</v>
      </c>
    </row>
    <row r="561" spans="1:2" x14ac:dyDescent="0.45">
      <c r="A561">
        <v>22</v>
      </c>
      <c r="B561">
        <v>0</v>
      </c>
    </row>
    <row r="562" spans="1:2" x14ac:dyDescent="0.45">
      <c r="A562">
        <v>31</v>
      </c>
      <c r="B562">
        <v>0</v>
      </c>
    </row>
    <row r="563" spans="1:2" x14ac:dyDescent="0.45">
      <c r="A563">
        <v>63</v>
      </c>
      <c r="B563">
        <v>25</v>
      </c>
    </row>
    <row r="564" spans="1:2" x14ac:dyDescent="0.45">
      <c r="A564">
        <v>20</v>
      </c>
      <c r="B564">
        <v>8</v>
      </c>
    </row>
    <row r="565" spans="1:2" x14ac:dyDescent="0.45">
      <c r="A565">
        <v>25</v>
      </c>
      <c r="B565">
        <v>16</v>
      </c>
    </row>
    <row r="566" spans="1:2" x14ac:dyDescent="0.45">
      <c r="A566">
        <v>61</v>
      </c>
      <c r="B566">
        <v>3</v>
      </c>
    </row>
    <row r="567" spans="1:2" x14ac:dyDescent="0.45">
      <c r="A567">
        <v>52</v>
      </c>
      <c r="B567">
        <v>3</v>
      </c>
    </row>
    <row r="568" spans="1:2" x14ac:dyDescent="0.45">
      <c r="A568">
        <v>86</v>
      </c>
      <c r="B568">
        <v>2</v>
      </c>
    </row>
    <row r="569" spans="1:2" x14ac:dyDescent="0.45">
      <c r="A569">
        <v>42</v>
      </c>
      <c r="B569">
        <v>1</v>
      </c>
    </row>
    <row r="570" spans="1:2" x14ac:dyDescent="0.45">
      <c r="A570">
        <v>52</v>
      </c>
      <c r="B570">
        <v>0</v>
      </c>
    </row>
    <row r="571" spans="1:2" x14ac:dyDescent="0.45">
      <c r="A571">
        <v>120</v>
      </c>
      <c r="B571">
        <v>1</v>
      </c>
    </row>
    <row r="572" spans="1:2" x14ac:dyDescent="0.45">
      <c r="A572">
        <v>22</v>
      </c>
      <c r="B572">
        <v>19</v>
      </c>
    </row>
    <row r="573" spans="1:2" x14ac:dyDescent="0.45">
      <c r="A573">
        <v>64</v>
      </c>
      <c r="B573">
        <v>9</v>
      </c>
    </row>
    <row r="574" spans="1:2" x14ac:dyDescent="0.45">
      <c r="A574">
        <v>23</v>
      </c>
      <c r="B574">
        <v>1</v>
      </c>
    </row>
    <row r="575" spans="1:2" x14ac:dyDescent="0.45">
      <c r="A575">
        <v>238</v>
      </c>
      <c r="B575">
        <v>0</v>
      </c>
    </row>
    <row r="576" spans="1:2" x14ac:dyDescent="0.45">
      <c r="A576">
        <v>33</v>
      </c>
      <c r="B576">
        <v>1</v>
      </c>
    </row>
    <row r="577" spans="1:2" x14ac:dyDescent="0.45">
      <c r="A577">
        <v>32</v>
      </c>
      <c r="B577">
        <v>5</v>
      </c>
    </row>
    <row r="578" spans="1:2" x14ac:dyDescent="0.45">
      <c r="A578">
        <v>24</v>
      </c>
      <c r="B578">
        <v>85</v>
      </c>
    </row>
    <row r="579" spans="1:2" x14ac:dyDescent="0.45">
      <c r="A579">
        <v>29</v>
      </c>
      <c r="B579">
        <v>3</v>
      </c>
    </row>
    <row r="580" spans="1:2" x14ac:dyDescent="0.45">
      <c r="A580">
        <v>50</v>
      </c>
      <c r="B580">
        <v>4</v>
      </c>
    </row>
    <row r="581" spans="1:2" x14ac:dyDescent="0.45">
      <c r="A581">
        <v>108</v>
      </c>
      <c r="B581">
        <v>3</v>
      </c>
    </row>
    <row r="582" spans="1:2" x14ac:dyDescent="0.45">
      <c r="A582">
        <v>139</v>
      </c>
      <c r="B582">
        <v>5</v>
      </c>
    </row>
    <row r="583" spans="1:2" x14ac:dyDescent="0.45">
      <c r="A583">
        <v>7</v>
      </c>
      <c r="B583">
        <v>17</v>
      </c>
    </row>
    <row r="584" spans="1:2" x14ac:dyDescent="0.45">
      <c r="A584">
        <v>149</v>
      </c>
      <c r="B584">
        <v>3</v>
      </c>
    </row>
    <row r="585" spans="1:2" x14ac:dyDescent="0.45">
      <c r="A585">
        <v>31</v>
      </c>
      <c r="B585">
        <v>2</v>
      </c>
    </row>
    <row r="586" spans="1:2" x14ac:dyDescent="0.45">
      <c r="A586">
        <v>26</v>
      </c>
      <c r="B586">
        <v>6</v>
      </c>
    </row>
    <row r="587" spans="1:2" x14ac:dyDescent="0.45">
      <c r="A587">
        <v>172</v>
      </c>
      <c r="B587">
        <v>0</v>
      </c>
    </row>
    <row r="588" spans="1:2" x14ac:dyDescent="0.45">
      <c r="A588">
        <v>78</v>
      </c>
      <c r="B588">
        <v>1</v>
      </c>
    </row>
    <row r="589" spans="1:2" x14ac:dyDescent="0.45">
      <c r="A589">
        <v>120</v>
      </c>
      <c r="B589">
        <v>3</v>
      </c>
    </row>
    <row r="590" spans="1:2" x14ac:dyDescent="0.45">
      <c r="A590">
        <v>227</v>
      </c>
      <c r="B590">
        <v>13</v>
      </c>
    </row>
    <row r="591" spans="1:2" x14ac:dyDescent="0.45">
      <c r="A591">
        <v>42</v>
      </c>
      <c r="B591">
        <v>1</v>
      </c>
    </row>
    <row r="592" spans="1:2" x14ac:dyDescent="0.45">
      <c r="A592">
        <v>64</v>
      </c>
      <c r="B592">
        <v>1</v>
      </c>
    </row>
    <row r="593" spans="1:2" x14ac:dyDescent="0.45">
      <c r="A593">
        <v>121</v>
      </c>
      <c r="B593">
        <v>9</v>
      </c>
    </row>
    <row r="594" spans="1:2" x14ac:dyDescent="0.45">
      <c r="A594">
        <v>87</v>
      </c>
      <c r="B594">
        <v>0</v>
      </c>
    </row>
    <row r="595" spans="1:2" x14ac:dyDescent="0.45">
      <c r="A595">
        <v>65</v>
      </c>
      <c r="B595">
        <v>2</v>
      </c>
    </row>
    <row r="596" spans="1:2" x14ac:dyDescent="0.45">
      <c r="A596">
        <v>49</v>
      </c>
      <c r="B596">
        <v>1</v>
      </c>
    </row>
    <row r="597" spans="1:2" x14ac:dyDescent="0.45">
      <c r="A597">
        <v>19</v>
      </c>
      <c r="B597">
        <v>10</v>
      </c>
    </row>
    <row r="598" spans="1:2" x14ac:dyDescent="0.45">
      <c r="A598">
        <v>81</v>
      </c>
      <c r="B598">
        <v>3</v>
      </c>
    </row>
    <row r="599" spans="1:2" x14ac:dyDescent="0.45">
      <c r="A599">
        <v>264</v>
      </c>
      <c r="B599">
        <v>2</v>
      </c>
    </row>
    <row r="600" spans="1:2" x14ac:dyDescent="0.45">
      <c r="A600">
        <v>25</v>
      </c>
      <c r="B600">
        <v>2</v>
      </c>
    </row>
    <row r="601" spans="1:2" x14ac:dyDescent="0.45">
      <c r="A601">
        <v>5</v>
      </c>
      <c r="B601">
        <v>1</v>
      </c>
    </row>
    <row r="602" spans="1:2" x14ac:dyDescent="0.45">
      <c r="A602">
        <v>144</v>
      </c>
      <c r="B602">
        <v>14</v>
      </c>
    </row>
    <row r="603" spans="1:2" x14ac:dyDescent="0.45">
      <c r="A603">
        <v>92</v>
      </c>
      <c r="B603">
        <v>0</v>
      </c>
    </row>
    <row r="604" spans="1:2" x14ac:dyDescent="0.45">
      <c r="A604">
        <v>147</v>
      </c>
      <c r="B604">
        <v>0</v>
      </c>
    </row>
    <row r="605" spans="1:2" x14ac:dyDescent="0.45">
      <c r="A605">
        <v>90</v>
      </c>
      <c r="B605">
        <v>4</v>
      </c>
    </row>
    <row r="606" spans="1:2" x14ac:dyDescent="0.45">
      <c r="A606">
        <v>87</v>
      </c>
      <c r="B606">
        <v>3</v>
      </c>
    </row>
    <row r="607" spans="1:2" x14ac:dyDescent="0.45">
      <c r="A607">
        <v>406</v>
      </c>
      <c r="B607">
        <v>0</v>
      </c>
    </row>
    <row r="608" spans="1:2" x14ac:dyDescent="0.45">
      <c r="A608">
        <v>20</v>
      </c>
      <c r="B608">
        <v>5</v>
      </c>
    </row>
    <row r="609" spans="1:2" x14ac:dyDescent="0.45">
      <c r="A609">
        <v>70</v>
      </c>
      <c r="B609">
        <v>47</v>
      </c>
    </row>
    <row r="610" spans="1:2" x14ac:dyDescent="0.45">
      <c r="A610">
        <v>16</v>
      </c>
      <c r="B610">
        <v>0</v>
      </c>
    </row>
    <row r="611" spans="1:2" x14ac:dyDescent="0.45">
      <c r="A611">
        <v>52</v>
      </c>
      <c r="B611">
        <v>10</v>
      </c>
    </row>
    <row r="612" spans="1:2" x14ac:dyDescent="0.45">
      <c r="A612">
        <v>66</v>
      </c>
      <c r="B612">
        <v>11</v>
      </c>
    </row>
    <row r="613" spans="1:2" x14ac:dyDescent="0.45">
      <c r="A613">
        <v>109</v>
      </c>
      <c r="B613">
        <v>2</v>
      </c>
    </row>
    <row r="614" spans="1:2" x14ac:dyDescent="0.45">
      <c r="A614">
        <v>168</v>
      </c>
      <c r="B614">
        <v>2</v>
      </c>
    </row>
    <row r="615" spans="1:2" x14ac:dyDescent="0.45">
      <c r="A615">
        <v>31</v>
      </c>
      <c r="B615">
        <v>22</v>
      </c>
    </row>
    <row r="616" spans="1:2" x14ac:dyDescent="0.45">
      <c r="A616">
        <v>133</v>
      </c>
      <c r="B616">
        <v>8</v>
      </c>
    </row>
    <row r="617" spans="1:2" x14ac:dyDescent="0.45">
      <c r="A617">
        <v>151</v>
      </c>
      <c r="B617">
        <v>6</v>
      </c>
    </row>
    <row r="618" spans="1:2" x14ac:dyDescent="0.45">
      <c r="A618">
        <v>5</v>
      </c>
      <c r="B618">
        <v>1</v>
      </c>
    </row>
    <row r="619" spans="1:2" x14ac:dyDescent="0.45">
      <c r="A619">
        <v>73</v>
      </c>
      <c r="B619">
        <v>3</v>
      </c>
    </row>
    <row r="620" spans="1:2" x14ac:dyDescent="0.45">
      <c r="A620">
        <v>148</v>
      </c>
      <c r="B620">
        <v>0</v>
      </c>
    </row>
    <row r="621" spans="1:2" x14ac:dyDescent="0.45">
      <c r="A621">
        <v>93</v>
      </c>
      <c r="B621">
        <v>0</v>
      </c>
    </row>
    <row r="622" spans="1:2" x14ac:dyDescent="0.45">
      <c r="A622">
        <v>63</v>
      </c>
      <c r="B622">
        <v>0</v>
      </c>
    </row>
    <row r="623" spans="1:2" x14ac:dyDescent="0.45">
      <c r="A623">
        <v>134</v>
      </c>
      <c r="B623">
        <v>0</v>
      </c>
    </row>
    <row r="624" spans="1:2" x14ac:dyDescent="0.45">
      <c r="A624">
        <v>14</v>
      </c>
      <c r="B624">
        <v>0</v>
      </c>
    </row>
    <row r="625" spans="1:2" x14ac:dyDescent="0.45">
      <c r="A625">
        <v>78</v>
      </c>
      <c r="B625">
        <v>3</v>
      </c>
    </row>
    <row r="626" spans="1:2" x14ac:dyDescent="0.45">
      <c r="A626">
        <v>112</v>
      </c>
      <c r="B626">
        <v>0</v>
      </c>
    </row>
    <row r="627" spans="1:2" x14ac:dyDescent="0.45">
      <c r="A627">
        <v>34</v>
      </c>
      <c r="B627">
        <v>0</v>
      </c>
    </row>
    <row r="628" spans="1:2" x14ac:dyDescent="0.45">
      <c r="A628">
        <v>19</v>
      </c>
      <c r="B628">
        <v>1</v>
      </c>
    </row>
    <row r="629" spans="1:2" x14ac:dyDescent="0.45">
      <c r="A629">
        <v>13</v>
      </c>
      <c r="B629">
        <v>6</v>
      </c>
    </row>
    <row r="630" spans="1:2" x14ac:dyDescent="0.45">
      <c r="A630">
        <v>104</v>
      </c>
      <c r="B630">
        <v>1</v>
      </c>
    </row>
    <row r="631" spans="1:2" x14ac:dyDescent="0.45">
      <c r="A631">
        <v>52</v>
      </c>
      <c r="B631">
        <v>2</v>
      </c>
    </row>
    <row r="632" spans="1:2" x14ac:dyDescent="0.45">
      <c r="A632">
        <v>17</v>
      </c>
      <c r="B632">
        <v>0</v>
      </c>
    </row>
    <row r="633" spans="1:2" x14ac:dyDescent="0.45">
      <c r="A633">
        <v>82</v>
      </c>
      <c r="B633">
        <v>3</v>
      </c>
    </row>
    <row r="634" spans="1:2" x14ac:dyDescent="0.45">
      <c r="A634">
        <v>73</v>
      </c>
      <c r="B634">
        <v>3</v>
      </c>
    </row>
    <row r="635" spans="1:2" x14ac:dyDescent="0.45">
      <c r="A635">
        <v>158</v>
      </c>
      <c r="B635">
        <v>0</v>
      </c>
    </row>
    <row r="636" spans="1:2" x14ac:dyDescent="0.45">
      <c r="A636">
        <v>65</v>
      </c>
      <c r="B636">
        <v>6</v>
      </c>
    </row>
    <row r="637" spans="1:2" x14ac:dyDescent="0.45">
      <c r="A637">
        <v>184</v>
      </c>
      <c r="B637">
        <v>0</v>
      </c>
    </row>
    <row r="638" spans="1:2" x14ac:dyDescent="0.45">
      <c r="A638">
        <v>34</v>
      </c>
      <c r="B638">
        <v>19</v>
      </c>
    </row>
    <row r="639" spans="1:2" x14ac:dyDescent="0.45">
      <c r="A639">
        <v>240</v>
      </c>
      <c r="B639">
        <v>1</v>
      </c>
    </row>
    <row r="640" spans="1:2" x14ac:dyDescent="0.45">
      <c r="A640">
        <v>113</v>
      </c>
      <c r="B640">
        <v>2</v>
      </c>
    </row>
    <row r="641" spans="1:2" x14ac:dyDescent="0.45">
      <c r="A641">
        <v>66</v>
      </c>
      <c r="B641">
        <v>0</v>
      </c>
    </row>
    <row r="642" spans="1:2" x14ac:dyDescent="0.45">
      <c r="A642">
        <v>340</v>
      </c>
      <c r="B642">
        <v>11</v>
      </c>
    </row>
    <row r="643" spans="1:2" x14ac:dyDescent="0.45">
      <c r="A643">
        <v>150</v>
      </c>
      <c r="B643">
        <v>0</v>
      </c>
    </row>
    <row r="644" spans="1:2" x14ac:dyDescent="0.45">
      <c r="A644">
        <v>25</v>
      </c>
      <c r="B644">
        <v>0</v>
      </c>
    </row>
    <row r="645" spans="1:2" x14ac:dyDescent="0.45">
      <c r="A645">
        <v>234</v>
      </c>
      <c r="B645">
        <v>1</v>
      </c>
    </row>
    <row r="646" spans="1:2" x14ac:dyDescent="0.45">
      <c r="A646">
        <v>2602</v>
      </c>
      <c r="B646">
        <v>3</v>
      </c>
    </row>
    <row r="647" spans="1:2" x14ac:dyDescent="0.45">
      <c r="A647">
        <v>248</v>
      </c>
      <c r="B647">
        <v>1</v>
      </c>
    </row>
    <row r="648" spans="1:2" x14ac:dyDescent="0.45">
      <c r="A648">
        <v>600</v>
      </c>
      <c r="B648">
        <v>15</v>
      </c>
    </row>
    <row r="649" spans="1:2" x14ac:dyDescent="0.45">
      <c r="A649">
        <v>293</v>
      </c>
      <c r="B649">
        <v>2</v>
      </c>
    </row>
    <row r="650" spans="1:2" x14ac:dyDescent="0.45">
      <c r="A650">
        <v>321</v>
      </c>
      <c r="B650">
        <v>1</v>
      </c>
    </row>
    <row r="651" spans="1:2" x14ac:dyDescent="0.45">
      <c r="A651">
        <v>81</v>
      </c>
      <c r="B651">
        <v>1</v>
      </c>
    </row>
    <row r="652" spans="1:2" x14ac:dyDescent="0.45">
      <c r="A652">
        <v>343</v>
      </c>
      <c r="B652">
        <v>0</v>
      </c>
    </row>
    <row r="653" spans="1:2" x14ac:dyDescent="0.45">
      <c r="A653">
        <v>336</v>
      </c>
      <c r="B653">
        <v>1</v>
      </c>
    </row>
    <row r="654" spans="1:2" x14ac:dyDescent="0.45">
      <c r="A654">
        <v>47</v>
      </c>
      <c r="B654">
        <v>11</v>
      </c>
    </row>
    <row r="655" spans="1:2" x14ac:dyDescent="0.45">
      <c r="A655">
        <v>76</v>
      </c>
      <c r="B655">
        <v>0</v>
      </c>
    </row>
    <row r="656" spans="1:2" x14ac:dyDescent="0.45">
      <c r="A656">
        <v>441</v>
      </c>
      <c r="B656">
        <v>1</v>
      </c>
    </row>
    <row r="657" spans="1:2" x14ac:dyDescent="0.45">
      <c r="A657">
        <v>916</v>
      </c>
      <c r="B657">
        <v>6</v>
      </c>
    </row>
    <row r="658" spans="1:2" x14ac:dyDescent="0.45">
      <c r="A658">
        <v>369</v>
      </c>
      <c r="B658">
        <v>7</v>
      </c>
    </row>
    <row r="659" spans="1:2" x14ac:dyDescent="0.45">
      <c r="A659">
        <v>20242</v>
      </c>
      <c r="B659">
        <v>0</v>
      </c>
    </row>
    <row r="660" spans="1:2" x14ac:dyDescent="0.45">
      <c r="A660">
        <v>71</v>
      </c>
      <c r="B660">
        <v>16</v>
      </c>
    </row>
    <row r="661" spans="1:2" x14ac:dyDescent="0.45">
      <c r="A661">
        <v>635</v>
      </c>
      <c r="B661">
        <v>0</v>
      </c>
    </row>
    <row r="662" spans="1:2" x14ac:dyDescent="0.45">
      <c r="A662">
        <v>885</v>
      </c>
      <c r="B662">
        <v>0</v>
      </c>
    </row>
    <row r="663" spans="1:2" x14ac:dyDescent="0.45">
      <c r="A663">
        <v>329</v>
      </c>
      <c r="B663">
        <v>0</v>
      </c>
    </row>
    <row r="664" spans="1:2" x14ac:dyDescent="0.45">
      <c r="A664">
        <v>71</v>
      </c>
      <c r="B664">
        <v>12</v>
      </c>
    </row>
    <row r="665" spans="1:2" x14ac:dyDescent="0.45">
      <c r="A665">
        <v>269</v>
      </c>
      <c r="B665">
        <v>1</v>
      </c>
    </row>
    <row r="666" spans="1:2" x14ac:dyDescent="0.45">
      <c r="A666">
        <v>345</v>
      </c>
      <c r="B666">
        <v>3</v>
      </c>
    </row>
    <row r="667" spans="1:2" x14ac:dyDescent="0.45">
      <c r="A667">
        <v>43</v>
      </c>
      <c r="B667">
        <v>1</v>
      </c>
    </row>
    <row r="668" spans="1:2" x14ac:dyDescent="0.45">
      <c r="A668">
        <v>33</v>
      </c>
      <c r="B668">
        <v>4</v>
      </c>
    </row>
    <row r="669" spans="1:2" x14ac:dyDescent="0.45">
      <c r="A669">
        <v>211</v>
      </c>
      <c r="B669">
        <v>1</v>
      </c>
    </row>
    <row r="670" spans="1:2" x14ac:dyDescent="0.45">
      <c r="A670">
        <v>196</v>
      </c>
      <c r="B670">
        <v>3</v>
      </c>
    </row>
    <row r="671" spans="1:2" x14ac:dyDescent="0.45">
      <c r="A671">
        <v>405</v>
      </c>
      <c r="B671">
        <v>1</v>
      </c>
    </row>
    <row r="672" spans="1:2" x14ac:dyDescent="0.45">
      <c r="A672">
        <v>206</v>
      </c>
      <c r="B672">
        <v>0</v>
      </c>
    </row>
    <row r="673" spans="1:2" x14ac:dyDescent="0.45">
      <c r="A673">
        <v>335</v>
      </c>
      <c r="B673">
        <v>12</v>
      </c>
    </row>
    <row r="674" spans="1:2" x14ac:dyDescent="0.45">
      <c r="A674">
        <v>215</v>
      </c>
      <c r="B674">
        <v>0</v>
      </c>
    </row>
    <row r="675" spans="1:2" x14ac:dyDescent="0.45">
      <c r="A675">
        <v>176</v>
      </c>
      <c r="B675">
        <v>1</v>
      </c>
    </row>
    <row r="676" spans="1:2" x14ac:dyDescent="0.45">
      <c r="A676">
        <v>555</v>
      </c>
      <c r="B676">
        <v>0</v>
      </c>
    </row>
    <row r="677" spans="1:2" x14ac:dyDescent="0.45">
      <c r="A677">
        <v>116</v>
      </c>
      <c r="B677">
        <v>0</v>
      </c>
    </row>
    <row r="678" spans="1:2" x14ac:dyDescent="0.45">
      <c r="A678">
        <v>615</v>
      </c>
      <c r="B678">
        <v>2</v>
      </c>
    </row>
    <row r="679" spans="1:2" x14ac:dyDescent="0.45">
      <c r="A679">
        <v>236</v>
      </c>
      <c r="B679">
        <v>92</v>
      </c>
    </row>
    <row r="680" spans="1:2" x14ac:dyDescent="0.45">
      <c r="A680">
        <v>145</v>
      </c>
      <c r="B680">
        <v>0</v>
      </c>
    </row>
    <row r="681" spans="1:2" x14ac:dyDescent="0.45">
      <c r="A681">
        <v>167</v>
      </c>
      <c r="B681">
        <v>3</v>
      </c>
    </row>
    <row r="682" spans="1:2" x14ac:dyDescent="0.45">
      <c r="A682">
        <v>235</v>
      </c>
      <c r="B682">
        <v>10</v>
      </c>
    </row>
    <row r="683" spans="1:2" x14ac:dyDescent="0.45">
      <c r="A683">
        <v>452</v>
      </c>
      <c r="B683">
        <v>7</v>
      </c>
    </row>
    <row r="684" spans="1:2" x14ac:dyDescent="0.45">
      <c r="A684">
        <v>241</v>
      </c>
      <c r="B684">
        <v>3</v>
      </c>
    </row>
    <row r="685" spans="1:2" x14ac:dyDescent="0.45">
      <c r="A685">
        <v>28</v>
      </c>
      <c r="B685">
        <v>0</v>
      </c>
    </row>
    <row r="686" spans="1:2" x14ac:dyDescent="0.45">
      <c r="A686">
        <v>140</v>
      </c>
      <c r="B686">
        <v>1</v>
      </c>
    </row>
    <row r="687" spans="1:2" x14ac:dyDescent="0.45">
      <c r="A687">
        <v>280</v>
      </c>
      <c r="B687">
        <v>0</v>
      </c>
    </row>
    <row r="688" spans="1:2" x14ac:dyDescent="0.45">
      <c r="A688">
        <v>70</v>
      </c>
      <c r="B688">
        <v>9</v>
      </c>
    </row>
    <row r="689" spans="1:2" x14ac:dyDescent="0.45">
      <c r="A689">
        <v>160</v>
      </c>
      <c r="B689">
        <v>2</v>
      </c>
    </row>
    <row r="690" spans="1:2" x14ac:dyDescent="0.45">
      <c r="A690">
        <v>141</v>
      </c>
      <c r="B690">
        <v>1</v>
      </c>
    </row>
    <row r="691" spans="1:2" x14ac:dyDescent="0.45">
      <c r="A691">
        <v>874</v>
      </c>
      <c r="B691">
        <v>2</v>
      </c>
    </row>
    <row r="692" spans="1:2" x14ac:dyDescent="0.45">
      <c r="A692">
        <v>73</v>
      </c>
      <c r="B692">
        <v>11</v>
      </c>
    </row>
    <row r="693" spans="1:2" x14ac:dyDescent="0.45">
      <c r="A693">
        <v>294</v>
      </c>
      <c r="B693">
        <v>0</v>
      </c>
    </row>
    <row r="694" spans="1:2" x14ac:dyDescent="0.45">
      <c r="A694">
        <v>740</v>
      </c>
      <c r="B694">
        <v>0</v>
      </c>
    </row>
    <row r="695" spans="1:2" x14ac:dyDescent="0.45">
      <c r="A695">
        <v>369</v>
      </c>
      <c r="B695">
        <v>9</v>
      </c>
    </row>
    <row r="696" spans="1:2" x14ac:dyDescent="0.45">
      <c r="A696">
        <v>110</v>
      </c>
      <c r="B696">
        <v>0</v>
      </c>
    </row>
    <row r="697" spans="1:2" x14ac:dyDescent="0.45">
      <c r="A697">
        <v>455</v>
      </c>
      <c r="B697">
        <v>4</v>
      </c>
    </row>
    <row r="698" spans="1:2" x14ac:dyDescent="0.45">
      <c r="A698">
        <v>224</v>
      </c>
      <c r="B698">
        <v>1</v>
      </c>
    </row>
    <row r="699" spans="1:2" x14ac:dyDescent="0.45">
      <c r="A699">
        <v>46</v>
      </c>
      <c r="B699">
        <v>2</v>
      </c>
    </row>
    <row r="700" spans="1:2" x14ac:dyDescent="0.45">
      <c r="A700">
        <v>284</v>
      </c>
      <c r="B700">
        <v>0</v>
      </c>
    </row>
    <row r="701" spans="1:2" x14ac:dyDescent="0.45">
      <c r="A701">
        <v>98</v>
      </c>
      <c r="B701">
        <v>1</v>
      </c>
    </row>
    <row r="702" spans="1:2" x14ac:dyDescent="0.45">
      <c r="A702">
        <v>56</v>
      </c>
      <c r="B702">
        <v>17</v>
      </c>
    </row>
    <row r="703" spans="1:2" x14ac:dyDescent="0.45">
      <c r="A703">
        <v>32</v>
      </c>
      <c r="B703">
        <v>2</v>
      </c>
    </row>
    <row r="704" spans="1:2" x14ac:dyDescent="0.45">
      <c r="A704">
        <v>30</v>
      </c>
      <c r="B704">
        <v>3</v>
      </c>
    </row>
    <row r="705" spans="1:2" x14ac:dyDescent="0.45">
      <c r="A705">
        <v>70</v>
      </c>
      <c r="B705">
        <v>41</v>
      </c>
    </row>
    <row r="706" spans="1:2" x14ac:dyDescent="0.45">
      <c r="A706">
        <v>44</v>
      </c>
      <c r="B706">
        <v>2</v>
      </c>
    </row>
    <row r="707" spans="1:2" x14ac:dyDescent="0.45">
      <c r="A707">
        <v>92</v>
      </c>
      <c r="B707">
        <v>3</v>
      </c>
    </row>
    <row r="708" spans="1:2" x14ac:dyDescent="0.45">
      <c r="A708">
        <v>205</v>
      </c>
      <c r="B708">
        <v>8</v>
      </c>
    </row>
    <row r="709" spans="1:2" x14ac:dyDescent="0.45">
      <c r="A709">
        <v>23</v>
      </c>
      <c r="B709">
        <v>0</v>
      </c>
    </row>
    <row r="710" spans="1:2" x14ac:dyDescent="0.45">
      <c r="A710">
        <v>4</v>
      </c>
      <c r="B710">
        <v>1</v>
      </c>
    </row>
    <row r="711" spans="1:2" x14ac:dyDescent="0.45">
      <c r="A711">
        <v>112</v>
      </c>
      <c r="B711">
        <v>3</v>
      </c>
    </row>
    <row r="712" spans="1:2" x14ac:dyDescent="0.45">
      <c r="A712">
        <v>27</v>
      </c>
      <c r="B712">
        <v>4</v>
      </c>
    </row>
    <row r="713" spans="1:2" x14ac:dyDescent="0.45">
      <c r="A713">
        <v>11</v>
      </c>
      <c r="B713">
        <v>9</v>
      </c>
    </row>
    <row r="714" spans="1:2" x14ac:dyDescent="0.45">
      <c r="A714">
        <v>26</v>
      </c>
      <c r="B714">
        <v>16</v>
      </c>
    </row>
    <row r="715" spans="1:2" x14ac:dyDescent="0.45">
      <c r="A715">
        <v>77</v>
      </c>
      <c r="B715">
        <v>1</v>
      </c>
    </row>
    <row r="716" spans="1:2" x14ac:dyDescent="0.45">
      <c r="A716">
        <v>136</v>
      </c>
      <c r="B716">
        <v>7</v>
      </c>
    </row>
    <row r="717" spans="1:2" x14ac:dyDescent="0.45">
      <c r="A717">
        <v>157</v>
      </c>
      <c r="B717">
        <v>0</v>
      </c>
    </row>
    <row r="718" spans="1:2" x14ac:dyDescent="0.45">
      <c r="A718">
        <v>158</v>
      </c>
      <c r="B718">
        <v>0</v>
      </c>
    </row>
    <row r="719" spans="1:2" x14ac:dyDescent="0.45">
      <c r="A719">
        <v>27</v>
      </c>
      <c r="B719">
        <v>0</v>
      </c>
    </row>
    <row r="720" spans="1:2" x14ac:dyDescent="0.45">
      <c r="A720">
        <v>23</v>
      </c>
      <c r="B720">
        <v>0</v>
      </c>
    </row>
    <row r="721" spans="1:2" x14ac:dyDescent="0.45">
      <c r="A721">
        <v>17</v>
      </c>
      <c r="B721">
        <v>0</v>
      </c>
    </row>
    <row r="722" spans="1:2" x14ac:dyDescent="0.45">
      <c r="A722">
        <v>37</v>
      </c>
      <c r="B722">
        <v>1</v>
      </c>
    </row>
    <row r="723" spans="1:2" x14ac:dyDescent="0.45">
      <c r="A723">
        <v>65</v>
      </c>
      <c r="B723">
        <v>2</v>
      </c>
    </row>
    <row r="724" spans="1:2" x14ac:dyDescent="0.45">
      <c r="A724">
        <v>18</v>
      </c>
      <c r="B724">
        <v>1</v>
      </c>
    </row>
    <row r="725" spans="1:2" x14ac:dyDescent="0.45">
      <c r="A725">
        <v>25</v>
      </c>
      <c r="B725">
        <v>15</v>
      </c>
    </row>
    <row r="726" spans="1:2" x14ac:dyDescent="0.45">
      <c r="A726">
        <v>104</v>
      </c>
      <c r="B726">
        <v>1</v>
      </c>
    </row>
    <row r="727" spans="1:2" x14ac:dyDescent="0.45">
      <c r="A727">
        <v>108</v>
      </c>
      <c r="B727">
        <v>1</v>
      </c>
    </row>
    <row r="728" spans="1:2" x14ac:dyDescent="0.45">
      <c r="A728">
        <v>38</v>
      </c>
      <c r="B728">
        <v>0</v>
      </c>
    </row>
    <row r="729" spans="1:2" x14ac:dyDescent="0.45">
      <c r="A729">
        <v>88</v>
      </c>
      <c r="B729">
        <v>39</v>
      </c>
    </row>
    <row r="730" spans="1:2" x14ac:dyDescent="0.45">
      <c r="A730">
        <v>82</v>
      </c>
      <c r="B730">
        <v>103</v>
      </c>
    </row>
    <row r="731" spans="1:2" x14ac:dyDescent="0.45">
      <c r="A731">
        <v>126</v>
      </c>
      <c r="B731">
        <v>0</v>
      </c>
    </row>
    <row r="732" spans="1:2" x14ac:dyDescent="0.45">
      <c r="A732">
        <v>133</v>
      </c>
      <c r="B732">
        <v>39</v>
      </c>
    </row>
    <row r="733" spans="1:2" x14ac:dyDescent="0.45">
      <c r="A733">
        <v>47</v>
      </c>
      <c r="B733">
        <v>15</v>
      </c>
    </row>
    <row r="734" spans="1:2" x14ac:dyDescent="0.45">
      <c r="A734">
        <v>58</v>
      </c>
      <c r="B734">
        <v>22</v>
      </c>
    </row>
    <row r="735" spans="1:2" x14ac:dyDescent="0.45">
      <c r="A735">
        <v>32</v>
      </c>
      <c r="B735">
        <v>92</v>
      </c>
    </row>
    <row r="736" spans="1:2" x14ac:dyDescent="0.45">
      <c r="A736">
        <v>37</v>
      </c>
      <c r="B736">
        <v>25</v>
      </c>
    </row>
    <row r="737" spans="1:2" x14ac:dyDescent="0.45">
      <c r="A737">
        <v>87</v>
      </c>
      <c r="B737">
        <v>19</v>
      </c>
    </row>
    <row r="738" spans="1:2" x14ac:dyDescent="0.45">
      <c r="A738">
        <v>15</v>
      </c>
      <c r="B738">
        <v>19</v>
      </c>
    </row>
    <row r="739" spans="1:2" x14ac:dyDescent="0.45">
      <c r="A739">
        <v>27</v>
      </c>
      <c r="B739">
        <v>13</v>
      </c>
    </row>
    <row r="740" spans="1:2" x14ac:dyDescent="0.45">
      <c r="A740">
        <v>19</v>
      </c>
      <c r="B740">
        <v>124</v>
      </c>
    </row>
    <row r="741" spans="1:2" x14ac:dyDescent="0.45">
      <c r="A741">
        <v>17</v>
      </c>
      <c r="B741">
        <v>4</v>
      </c>
    </row>
    <row r="742" spans="1:2" x14ac:dyDescent="0.45">
      <c r="A742">
        <v>26</v>
      </c>
      <c r="B742">
        <v>10</v>
      </c>
    </row>
    <row r="743" spans="1:2" x14ac:dyDescent="0.45">
      <c r="A743">
        <v>28</v>
      </c>
      <c r="B743">
        <v>15</v>
      </c>
    </row>
    <row r="744" spans="1:2" x14ac:dyDescent="0.45">
      <c r="A744">
        <v>37</v>
      </c>
      <c r="B744">
        <v>38</v>
      </c>
    </row>
    <row r="745" spans="1:2" x14ac:dyDescent="0.45">
      <c r="A745">
        <v>128</v>
      </c>
      <c r="B745">
        <v>152</v>
      </c>
    </row>
    <row r="746" spans="1:2" x14ac:dyDescent="0.45">
      <c r="A746">
        <v>10</v>
      </c>
      <c r="B746">
        <v>24</v>
      </c>
    </row>
    <row r="747" spans="1:2" x14ac:dyDescent="0.45">
      <c r="A747">
        <v>83</v>
      </c>
      <c r="B747">
        <v>76</v>
      </c>
    </row>
    <row r="748" spans="1:2" x14ac:dyDescent="0.45">
      <c r="A748">
        <v>46</v>
      </c>
      <c r="B748">
        <v>185</v>
      </c>
    </row>
    <row r="749" spans="1:2" x14ac:dyDescent="0.45">
      <c r="A749">
        <v>90</v>
      </c>
      <c r="B749">
        <v>33</v>
      </c>
    </row>
    <row r="750" spans="1:2" x14ac:dyDescent="0.45">
      <c r="A750">
        <v>81</v>
      </c>
      <c r="B750">
        <v>108</v>
      </c>
    </row>
    <row r="751" spans="1:2" x14ac:dyDescent="0.45">
      <c r="A751">
        <v>32</v>
      </c>
      <c r="B751">
        <v>29</v>
      </c>
    </row>
    <row r="752" spans="1:2" x14ac:dyDescent="0.45">
      <c r="A752">
        <v>20</v>
      </c>
      <c r="B752">
        <v>24</v>
      </c>
    </row>
    <row r="753" spans="1:2" x14ac:dyDescent="0.45">
      <c r="A753">
        <v>70</v>
      </c>
      <c r="B753">
        <v>4</v>
      </c>
    </row>
    <row r="754" spans="1:2" x14ac:dyDescent="0.45">
      <c r="A754">
        <v>168</v>
      </c>
      <c r="B754">
        <v>4</v>
      </c>
    </row>
    <row r="755" spans="1:2" x14ac:dyDescent="0.45">
      <c r="A755">
        <v>34</v>
      </c>
      <c r="B755">
        <v>15</v>
      </c>
    </row>
    <row r="756" spans="1:2" x14ac:dyDescent="0.45">
      <c r="A756">
        <v>48</v>
      </c>
      <c r="B756">
        <v>4</v>
      </c>
    </row>
    <row r="757" spans="1:2" x14ac:dyDescent="0.45">
      <c r="A757">
        <v>48</v>
      </c>
      <c r="B757">
        <v>139</v>
      </c>
    </row>
    <row r="758" spans="1:2" x14ac:dyDescent="0.45">
      <c r="A758">
        <v>221</v>
      </c>
      <c r="B758">
        <v>2</v>
      </c>
    </row>
    <row r="759" spans="1:2" x14ac:dyDescent="0.45">
      <c r="A759">
        <v>107</v>
      </c>
      <c r="B759">
        <v>18</v>
      </c>
    </row>
    <row r="760" spans="1:2" x14ac:dyDescent="0.45">
      <c r="A760">
        <v>45</v>
      </c>
      <c r="B760">
        <v>81</v>
      </c>
    </row>
    <row r="761" spans="1:2" x14ac:dyDescent="0.45">
      <c r="A761">
        <v>36</v>
      </c>
      <c r="B761">
        <v>86</v>
      </c>
    </row>
    <row r="762" spans="1:2" x14ac:dyDescent="0.45">
      <c r="A762">
        <v>101</v>
      </c>
      <c r="B762">
        <v>140</v>
      </c>
    </row>
    <row r="763" spans="1:2" x14ac:dyDescent="0.45">
      <c r="A763">
        <v>62</v>
      </c>
      <c r="B763">
        <v>37</v>
      </c>
    </row>
    <row r="764" spans="1:2" x14ac:dyDescent="0.45">
      <c r="A764">
        <v>32</v>
      </c>
      <c r="B764">
        <v>6</v>
      </c>
    </row>
    <row r="765" spans="1:2" x14ac:dyDescent="0.45">
      <c r="A765">
        <v>89</v>
      </c>
      <c r="B765">
        <v>113</v>
      </c>
    </row>
    <row r="766" spans="1:2" x14ac:dyDescent="0.45">
      <c r="A766">
        <v>93</v>
      </c>
      <c r="B766">
        <v>37</v>
      </c>
    </row>
    <row r="767" spans="1:2" x14ac:dyDescent="0.45">
      <c r="A767">
        <v>98</v>
      </c>
      <c r="B767">
        <v>18</v>
      </c>
    </row>
    <row r="768" spans="1:2" x14ac:dyDescent="0.45">
      <c r="A768">
        <v>82</v>
      </c>
      <c r="B768">
        <v>75</v>
      </c>
    </row>
    <row r="769" spans="1:2" x14ac:dyDescent="0.45">
      <c r="A769">
        <v>116</v>
      </c>
      <c r="B769">
        <v>52</v>
      </c>
    </row>
    <row r="770" spans="1:2" x14ac:dyDescent="0.45">
      <c r="A770">
        <v>52</v>
      </c>
      <c r="B770">
        <v>122</v>
      </c>
    </row>
    <row r="771" spans="1:2" x14ac:dyDescent="0.45">
      <c r="A771">
        <v>23</v>
      </c>
      <c r="B771">
        <v>8</v>
      </c>
    </row>
    <row r="772" spans="1:2" x14ac:dyDescent="0.45">
      <c r="A772">
        <v>77</v>
      </c>
      <c r="B772">
        <v>8</v>
      </c>
    </row>
    <row r="773" spans="1:2" x14ac:dyDescent="0.45">
      <c r="A773">
        <v>49</v>
      </c>
      <c r="B773">
        <v>96</v>
      </c>
    </row>
    <row r="774" spans="1:2" x14ac:dyDescent="0.45">
      <c r="A774">
        <v>59</v>
      </c>
      <c r="B774">
        <v>9</v>
      </c>
    </row>
    <row r="775" spans="1:2" x14ac:dyDescent="0.45">
      <c r="A775">
        <v>113</v>
      </c>
      <c r="B775">
        <v>2</v>
      </c>
    </row>
    <row r="776" spans="1:2" x14ac:dyDescent="0.45">
      <c r="A776">
        <v>34</v>
      </c>
      <c r="B776">
        <v>26</v>
      </c>
    </row>
    <row r="777" spans="1:2" x14ac:dyDescent="0.45">
      <c r="A777">
        <v>42</v>
      </c>
      <c r="B777">
        <v>23</v>
      </c>
    </row>
    <row r="778" spans="1:2" x14ac:dyDescent="0.45">
      <c r="A778">
        <v>42</v>
      </c>
      <c r="B778">
        <v>0</v>
      </c>
    </row>
    <row r="779" spans="1:2" x14ac:dyDescent="0.45">
      <c r="A779">
        <v>49</v>
      </c>
      <c r="B779">
        <v>140</v>
      </c>
    </row>
    <row r="780" spans="1:2" x14ac:dyDescent="0.45">
      <c r="A780">
        <v>56</v>
      </c>
      <c r="B780">
        <v>0</v>
      </c>
    </row>
    <row r="781" spans="1:2" x14ac:dyDescent="0.45">
      <c r="A781">
        <v>25</v>
      </c>
      <c r="B781">
        <v>6</v>
      </c>
    </row>
    <row r="782" spans="1:2" x14ac:dyDescent="0.45">
      <c r="A782">
        <v>52</v>
      </c>
      <c r="B782">
        <v>100</v>
      </c>
    </row>
    <row r="783" spans="1:2" x14ac:dyDescent="0.45">
      <c r="A783">
        <v>34</v>
      </c>
      <c r="B783">
        <v>0</v>
      </c>
    </row>
    <row r="784" spans="1:2" x14ac:dyDescent="0.45">
      <c r="A784">
        <v>67</v>
      </c>
      <c r="B784">
        <v>4</v>
      </c>
    </row>
    <row r="785" spans="1:2" x14ac:dyDescent="0.45">
      <c r="A785">
        <v>70</v>
      </c>
      <c r="B785">
        <v>8</v>
      </c>
    </row>
    <row r="786" spans="1:2" x14ac:dyDescent="0.45">
      <c r="A786">
        <v>89</v>
      </c>
      <c r="B786">
        <v>0</v>
      </c>
    </row>
    <row r="787" spans="1:2" x14ac:dyDescent="0.45">
      <c r="A787">
        <v>107</v>
      </c>
      <c r="B787">
        <v>16</v>
      </c>
    </row>
    <row r="788" spans="1:2" x14ac:dyDescent="0.45">
      <c r="A788">
        <v>159</v>
      </c>
      <c r="B788">
        <v>2</v>
      </c>
    </row>
    <row r="789" spans="1:2" x14ac:dyDescent="0.45">
      <c r="A789">
        <v>181</v>
      </c>
      <c r="B789">
        <v>48</v>
      </c>
    </row>
    <row r="790" spans="1:2" x14ac:dyDescent="0.45">
      <c r="A790">
        <v>131</v>
      </c>
      <c r="B790">
        <v>2</v>
      </c>
    </row>
    <row r="791" spans="1:2" x14ac:dyDescent="0.45">
      <c r="A791">
        <v>125</v>
      </c>
      <c r="B791">
        <v>2</v>
      </c>
    </row>
    <row r="792" spans="1:2" x14ac:dyDescent="0.45">
      <c r="A792">
        <v>61</v>
      </c>
      <c r="B792">
        <v>1</v>
      </c>
    </row>
    <row r="793" spans="1:2" x14ac:dyDescent="0.45">
      <c r="A793">
        <v>90</v>
      </c>
      <c r="B793">
        <v>17</v>
      </c>
    </row>
    <row r="794" spans="1:2" x14ac:dyDescent="0.45">
      <c r="A794">
        <v>35</v>
      </c>
      <c r="B794">
        <v>0</v>
      </c>
    </row>
    <row r="795" spans="1:2" x14ac:dyDescent="0.45">
      <c r="A795">
        <v>90</v>
      </c>
      <c r="B795">
        <v>11</v>
      </c>
    </row>
    <row r="796" spans="1:2" x14ac:dyDescent="0.45">
      <c r="A796">
        <v>4</v>
      </c>
      <c r="B796">
        <v>95</v>
      </c>
    </row>
    <row r="797" spans="1:2" x14ac:dyDescent="0.45">
      <c r="A797">
        <v>120</v>
      </c>
      <c r="B797">
        <v>13</v>
      </c>
    </row>
    <row r="798" spans="1:2" x14ac:dyDescent="0.45">
      <c r="A798">
        <v>14</v>
      </c>
      <c r="B798">
        <v>2</v>
      </c>
    </row>
    <row r="799" spans="1:2" x14ac:dyDescent="0.45">
      <c r="A799">
        <v>27</v>
      </c>
      <c r="B799">
        <v>2</v>
      </c>
    </row>
    <row r="800" spans="1:2" x14ac:dyDescent="0.45">
      <c r="A800">
        <v>49</v>
      </c>
      <c r="B800">
        <v>3</v>
      </c>
    </row>
    <row r="801" spans="1:2" x14ac:dyDescent="0.45">
      <c r="A801">
        <v>102</v>
      </c>
      <c r="B801">
        <v>0</v>
      </c>
    </row>
    <row r="802" spans="1:2" x14ac:dyDescent="0.45">
      <c r="A802">
        <v>3</v>
      </c>
      <c r="B802">
        <v>0</v>
      </c>
    </row>
    <row r="803" spans="1:2" x14ac:dyDescent="0.45">
      <c r="A803">
        <v>25</v>
      </c>
      <c r="B803">
        <v>0</v>
      </c>
    </row>
    <row r="804" spans="1:2" x14ac:dyDescent="0.45">
      <c r="A804">
        <v>118</v>
      </c>
      <c r="B804">
        <v>2</v>
      </c>
    </row>
    <row r="805" spans="1:2" x14ac:dyDescent="0.45">
      <c r="A805">
        <v>57</v>
      </c>
      <c r="B805">
        <v>24</v>
      </c>
    </row>
    <row r="806" spans="1:2" x14ac:dyDescent="0.45">
      <c r="A806">
        <v>11</v>
      </c>
      <c r="B806">
        <v>25</v>
      </c>
    </row>
    <row r="807" spans="1:2" x14ac:dyDescent="0.45">
      <c r="A807">
        <v>33</v>
      </c>
      <c r="B807">
        <v>3</v>
      </c>
    </row>
    <row r="808" spans="1:2" x14ac:dyDescent="0.45">
      <c r="A808">
        <v>40</v>
      </c>
      <c r="B808">
        <v>41</v>
      </c>
    </row>
    <row r="809" spans="1:2" x14ac:dyDescent="0.45">
      <c r="A809">
        <v>50</v>
      </c>
      <c r="B809">
        <v>2</v>
      </c>
    </row>
    <row r="810" spans="1:2" x14ac:dyDescent="0.45">
      <c r="A810">
        <v>38</v>
      </c>
      <c r="B810">
        <v>4</v>
      </c>
    </row>
    <row r="811" spans="1:2" x14ac:dyDescent="0.45">
      <c r="A811">
        <v>96</v>
      </c>
      <c r="B811">
        <v>99</v>
      </c>
    </row>
    <row r="812" spans="1:2" x14ac:dyDescent="0.45">
      <c r="A812">
        <v>48</v>
      </c>
      <c r="B812">
        <v>4</v>
      </c>
    </row>
    <row r="813" spans="1:2" x14ac:dyDescent="0.45">
      <c r="A813">
        <v>33</v>
      </c>
      <c r="B813">
        <v>4</v>
      </c>
    </row>
    <row r="814" spans="1:2" x14ac:dyDescent="0.45">
      <c r="A814">
        <v>226</v>
      </c>
      <c r="B814">
        <v>38</v>
      </c>
    </row>
    <row r="815" spans="1:2" x14ac:dyDescent="0.45">
      <c r="A815">
        <v>14</v>
      </c>
      <c r="B815">
        <v>285</v>
      </c>
    </row>
    <row r="816" spans="1:2" x14ac:dyDescent="0.45">
      <c r="A816">
        <v>20</v>
      </c>
      <c r="B816">
        <v>1</v>
      </c>
    </row>
    <row r="817" spans="1:2" x14ac:dyDescent="0.45">
      <c r="A817">
        <v>25</v>
      </c>
      <c r="B817">
        <v>42</v>
      </c>
    </row>
    <row r="818" spans="1:2" x14ac:dyDescent="0.45">
      <c r="A818">
        <v>90</v>
      </c>
      <c r="B818">
        <v>26</v>
      </c>
    </row>
    <row r="819" spans="1:2" x14ac:dyDescent="0.45">
      <c r="A819">
        <v>11</v>
      </c>
      <c r="B819">
        <v>2</v>
      </c>
    </row>
    <row r="820" spans="1:2" x14ac:dyDescent="0.45">
      <c r="A820">
        <v>55</v>
      </c>
      <c r="B820">
        <v>4</v>
      </c>
    </row>
    <row r="821" spans="1:2" x14ac:dyDescent="0.45">
      <c r="A821">
        <v>30</v>
      </c>
      <c r="B821">
        <v>6</v>
      </c>
    </row>
    <row r="822" spans="1:2" x14ac:dyDescent="0.45">
      <c r="A822">
        <v>28</v>
      </c>
      <c r="B822">
        <v>70</v>
      </c>
    </row>
    <row r="823" spans="1:2" x14ac:dyDescent="0.45">
      <c r="A823">
        <v>45</v>
      </c>
      <c r="B823">
        <v>9</v>
      </c>
    </row>
    <row r="824" spans="1:2" x14ac:dyDescent="0.45">
      <c r="A824">
        <v>13</v>
      </c>
      <c r="B824">
        <v>8</v>
      </c>
    </row>
    <row r="825" spans="1:2" x14ac:dyDescent="0.45">
      <c r="A825">
        <v>40</v>
      </c>
      <c r="B825">
        <v>105</v>
      </c>
    </row>
    <row r="826" spans="1:2" x14ac:dyDescent="0.45">
      <c r="A826">
        <v>21</v>
      </c>
      <c r="B826">
        <v>12</v>
      </c>
    </row>
    <row r="827" spans="1:2" x14ac:dyDescent="0.45">
      <c r="A827">
        <v>134</v>
      </c>
      <c r="B827">
        <v>0</v>
      </c>
    </row>
    <row r="828" spans="1:2" x14ac:dyDescent="0.45">
      <c r="A828">
        <v>20</v>
      </c>
      <c r="B828">
        <v>16</v>
      </c>
    </row>
    <row r="829" spans="1:2" x14ac:dyDescent="0.45">
      <c r="A829">
        <v>19</v>
      </c>
      <c r="B829">
        <v>7</v>
      </c>
    </row>
    <row r="830" spans="1:2" x14ac:dyDescent="0.45">
      <c r="A830">
        <v>209</v>
      </c>
      <c r="B830">
        <v>4</v>
      </c>
    </row>
    <row r="831" spans="1:2" x14ac:dyDescent="0.45">
      <c r="A831">
        <v>38</v>
      </c>
      <c r="B831">
        <v>1</v>
      </c>
    </row>
    <row r="832" spans="1:2" x14ac:dyDescent="0.45">
      <c r="A832">
        <v>24</v>
      </c>
      <c r="B832">
        <v>28</v>
      </c>
    </row>
    <row r="833" spans="1:2" x14ac:dyDescent="0.45">
      <c r="A833">
        <v>8</v>
      </c>
      <c r="B833">
        <v>1</v>
      </c>
    </row>
    <row r="834" spans="1:2" x14ac:dyDescent="0.45">
      <c r="A834">
        <v>179</v>
      </c>
      <c r="B834">
        <v>1</v>
      </c>
    </row>
    <row r="835" spans="1:2" x14ac:dyDescent="0.45">
      <c r="A835">
        <v>26</v>
      </c>
      <c r="B835">
        <v>5</v>
      </c>
    </row>
    <row r="836" spans="1:2" x14ac:dyDescent="0.45">
      <c r="A836">
        <v>131</v>
      </c>
      <c r="B836">
        <v>3</v>
      </c>
    </row>
    <row r="837" spans="1:2" x14ac:dyDescent="0.45">
      <c r="A837">
        <v>14</v>
      </c>
      <c r="B837">
        <v>2</v>
      </c>
    </row>
    <row r="838" spans="1:2" x14ac:dyDescent="0.45">
      <c r="A838">
        <v>174</v>
      </c>
      <c r="B838">
        <v>0</v>
      </c>
    </row>
    <row r="839" spans="1:2" x14ac:dyDescent="0.45">
      <c r="A839">
        <v>191</v>
      </c>
      <c r="B839">
        <v>0</v>
      </c>
    </row>
    <row r="840" spans="1:2" x14ac:dyDescent="0.45">
      <c r="A840">
        <v>38</v>
      </c>
      <c r="B840">
        <v>3</v>
      </c>
    </row>
    <row r="841" spans="1:2" x14ac:dyDescent="0.45">
      <c r="A841">
        <v>22</v>
      </c>
      <c r="B841">
        <v>0</v>
      </c>
    </row>
    <row r="842" spans="1:2" x14ac:dyDescent="0.45">
      <c r="A842">
        <v>149</v>
      </c>
      <c r="B842">
        <v>0</v>
      </c>
    </row>
    <row r="843" spans="1:2" x14ac:dyDescent="0.45">
      <c r="A843">
        <v>56</v>
      </c>
      <c r="B843">
        <v>3</v>
      </c>
    </row>
    <row r="844" spans="1:2" x14ac:dyDescent="0.45">
      <c r="A844">
        <v>19</v>
      </c>
      <c r="B844">
        <v>7</v>
      </c>
    </row>
    <row r="845" spans="1:2" x14ac:dyDescent="0.45">
      <c r="A845">
        <v>70</v>
      </c>
      <c r="B845">
        <v>25</v>
      </c>
    </row>
    <row r="846" spans="1:2" x14ac:dyDescent="0.45">
      <c r="A846">
        <v>81</v>
      </c>
      <c r="B846">
        <v>10</v>
      </c>
    </row>
    <row r="847" spans="1:2" x14ac:dyDescent="0.45">
      <c r="A847">
        <v>32</v>
      </c>
      <c r="B847">
        <v>3</v>
      </c>
    </row>
    <row r="848" spans="1:2" x14ac:dyDescent="0.45">
      <c r="A848">
        <v>26</v>
      </c>
      <c r="B848">
        <v>5</v>
      </c>
    </row>
    <row r="849" spans="1:2" x14ac:dyDescent="0.45">
      <c r="A849">
        <v>105</v>
      </c>
      <c r="B849">
        <v>5</v>
      </c>
    </row>
    <row r="850" spans="1:2" x14ac:dyDescent="0.45">
      <c r="A850">
        <v>29</v>
      </c>
      <c r="B850">
        <v>27</v>
      </c>
    </row>
    <row r="851" spans="1:2" x14ac:dyDescent="0.45">
      <c r="A851">
        <v>8</v>
      </c>
      <c r="B851">
        <v>2</v>
      </c>
    </row>
    <row r="852" spans="1:2" x14ac:dyDescent="0.45">
      <c r="A852">
        <v>89</v>
      </c>
      <c r="B852">
        <v>236</v>
      </c>
    </row>
    <row r="853" spans="1:2" x14ac:dyDescent="0.45">
      <c r="A853">
        <v>44</v>
      </c>
      <c r="B853">
        <v>1</v>
      </c>
    </row>
    <row r="854" spans="1:2" x14ac:dyDescent="0.45">
      <c r="A854">
        <v>246</v>
      </c>
      <c r="B854">
        <v>12</v>
      </c>
    </row>
    <row r="855" spans="1:2" x14ac:dyDescent="0.45">
      <c r="A855">
        <v>120</v>
      </c>
      <c r="B855">
        <v>4</v>
      </c>
    </row>
    <row r="856" spans="1:2" x14ac:dyDescent="0.45">
      <c r="A856">
        <v>26</v>
      </c>
      <c r="B856">
        <v>3</v>
      </c>
    </row>
    <row r="857" spans="1:2" x14ac:dyDescent="0.45">
      <c r="A857">
        <v>45</v>
      </c>
      <c r="B857">
        <v>99</v>
      </c>
    </row>
    <row r="858" spans="1:2" x14ac:dyDescent="0.45">
      <c r="A858">
        <v>20</v>
      </c>
      <c r="B858">
        <v>3</v>
      </c>
    </row>
    <row r="859" spans="1:2" x14ac:dyDescent="0.45">
      <c r="A859">
        <v>47</v>
      </c>
      <c r="B859">
        <v>3</v>
      </c>
    </row>
    <row r="860" spans="1:2" x14ac:dyDescent="0.45">
      <c r="A860">
        <v>13</v>
      </c>
      <c r="B860">
        <v>22</v>
      </c>
    </row>
    <row r="861" spans="1:2" x14ac:dyDescent="0.45">
      <c r="A861">
        <v>183</v>
      </c>
      <c r="B861">
        <v>4</v>
      </c>
    </row>
    <row r="862" spans="1:2" x14ac:dyDescent="0.45">
      <c r="A862">
        <v>21</v>
      </c>
      <c r="B862">
        <v>534</v>
      </c>
    </row>
    <row r="863" spans="1:2" x14ac:dyDescent="0.45">
      <c r="A863">
        <v>42</v>
      </c>
      <c r="B863">
        <v>12</v>
      </c>
    </row>
    <row r="864" spans="1:2" x14ac:dyDescent="0.45">
      <c r="A864">
        <v>54</v>
      </c>
      <c r="B864">
        <v>56</v>
      </c>
    </row>
    <row r="865" spans="1:2" x14ac:dyDescent="0.45">
      <c r="A865">
        <v>38</v>
      </c>
      <c r="B865">
        <v>11</v>
      </c>
    </row>
    <row r="866" spans="1:2" x14ac:dyDescent="0.45">
      <c r="A866">
        <v>64</v>
      </c>
      <c r="B866">
        <v>0</v>
      </c>
    </row>
    <row r="867" spans="1:2" x14ac:dyDescent="0.45">
      <c r="A867">
        <v>13</v>
      </c>
      <c r="B867">
        <v>12</v>
      </c>
    </row>
    <row r="868" spans="1:2" x14ac:dyDescent="0.45">
      <c r="A868">
        <v>33</v>
      </c>
      <c r="B868">
        <v>5</v>
      </c>
    </row>
    <row r="869" spans="1:2" x14ac:dyDescent="0.45">
      <c r="A869">
        <v>52</v>
      </c>
      <c r="B869">
        <v>24</v>
      </c>
    </row>
    <row r="870" spans="1:2" x14ac:dyDescent="0.45">
      <c r="A870">
        <v>107</v>
      </c>
      <c r="B870">
        <v>89</v>
      </c>
    </row>
    <row r="871" spans="1:2" x14ac:dyDescent="0.45">
      <c r="A871">
        <v>11</v>
      </c>
      <c r="B871">
        <v>1</v>
      </c>
    </row>
    <row r="872" spans="1:2" x14ac:dyDescent="0.45">
      <c r="A872">
        <v>34</v>
      </c>
      <c r="B872">
        <v>55</v>
      </c>
    </row>
    <row r="873" spans="1:2" x14ac:dyDescent="0.45">
      <c r="A873">
        <v>75</v>
      </c>
      <c r="B873">
        <v>2</v>
      </c>
    </row>
    <row r="874" spans="1:2" x14ac:dyDescent="0.45">
      <c r="A874">
        <v>26</v>
      </c>
      <c r="B874">
        <v>0</v>
      </c>
    </row>
    <row r="875" spans="1:2" x14ac:dyDescent="0.45">
      <c r="A875">
        <v>50</v>
      </c>
      <c r="B875">
        <v>4</v>
      </c>
    </row>
    <row r="876" spans="1:2" x14ac:dyDescent="0.45">
      <c r="A876">
        <v>80</v>
      </c>
      <c r="B876">
        <v>6</v>
      </c>
    </row>
    <row r="877" spans="1:2" x14ac:dyDescent="0.45">
      <c r="A877">
        <v>110</v>
      </c>
      <c r="B877">
        <v>4</v>
      </c>
    </row>
    <row r="878" spans="1:2" x14ac:dyDescent="0.45">
      <c r="A878">
        <v>77</v>
      </c>
      <c r="B878">
        <v>4</v>
      </c>
    </row>
    <row r="879" spans="1:2" x14ac:dyDescent="0.45">
      <c r="A879">
        <v>50</v>
      </c>
      <c r="B879">
        <v>2</v>
      </c>
    </row>
    <row r="880" spans="1:2" x14ac:dyDescent="0.45">
      <c r="A880">
        <v>145</v>
      </c>
      <c r="B880">
        <v>5</v>
      </c>
    </row>
    <row r="881" spans="1:2" x14ac:dyDescent="0.45">
      <c r="A881">
        <v>29</v>
      </c>
      <c r="B881">
        <v>83</v>
      </c>
    </row>
    <row r="882" spans="1:2" x14ac:dyDescent="0.45">
      <c r="A882">
        <v>114</v>
      </c>
      <c r="B882">
        <v>57</v>
      </c>
    </row>
    <row r="883" spans="1:2" x14ac:dyDescent="0.45">
      <c r="A883">
        <v>96</v>
      </c>
      <c r="B883">
        <v>311</v>
      </c>
    </row>
    <row r="884" spans="1:2" x14ac:dyDescent="0.45">
      <c r="A884">
        <v>31</v>
      </c>
      <c r="B884">
        <v>2</v>
      </c>
    </row>
    <row r="885" spans="1:2" x14ac:dyDescent="0.45">
      <c r="A885">
        <v>4883</v>
      </c>
      <c r="B885">
        <v>16</v>
      </c>
    </row>
    <row r="886" spans="1:2" x14ac:dyDescent="0.45">
      <c r="A886">
        <v>95</v>
      </c>
      <c r="B886">
        <v>9</v>
      </c>
    </row>
    <row r="887" spans="1:2" x14ac:dyDescent="0.45">
      <c r="A887">
        <v>2478</v>
      </c>
      <c r="B887">
        <v>1</v>
      </c>
    </row>
    <row r="888" spans="1:2" x14ac:dyDescent="0.45">
      <c r="A888">
        <v>1789</v>
      </c>
      <c r="B888">
        <v>12</v>
      </c>
    </row>
    <row r="889" spans="1:2" x14ac:dyDescent="0.45">
      <c r="A889">
        <v>680</v>
      </c>
      <c r="B889">
        <v>0</v>
      </c>
    </row>
    <row r="890" spans="1:2" x14ac:dyDescent="0.45">
      <c r="A890">
        <v>70</v>
      </c>
      <c r="B890">
        <v>20</v>
      </c>
    </row>
    <row r="891" spans="1:2" x14ac:dyDescent="0.45">
      <c r="A891">
        <v>23</v>
      </c>
      <c r="B891">
        <v>16</v>
      </c>
    </row>
    <row r="892" spans="1:2" x14ac:dyDescent="0.45">
      <c r="A892">
        <v>4245</v>
      </c>
      <c r="B892">
        <v>33</v>
      </c>
    </row>
    <row r="893" spans="1:2" x14ac:dyDescent="0.45">
      <c r="A893">
        <v>943</v>
      </c>
      <c r="B893">
        <v>2</v>
      </c>
    </row>
    <row r="894" spans="1:2" x14ac:dyDescent="0.45">
      <c r="A894">
        <v>1876</v>
      </c>
      <c r="B894">
        <v>6</v>
      </c>
    </row>
    <row r="895" spans="1:2" x14ac:dyDescent="0.45">
      <c r="A895">
        <v>834</v>
      </c>
      <c r="B895">
        <v>0</v>
      </c>
    </row>
    <row r="896" spans="1:2" x14ac:dyDescent="0.45">
      <c r="A896">
        <v>682</v>
      </c>
      <c r="B896">
        <v>3</v>
      </c>
    </row>
    <row r="897" spans="1:2" x14ac:dyDescent="0.45">
      <c r="A897">
        <v>147</v>
      </c>
      <c r="B897">
        <v>0</v>
      </c>
    </row>
    <row r="898" spans="1:2" x14ac:dyDescent="0.45">
      <c r="A898">
        <v>415</v>
      </c>
      <c r="B898">
        <v>3</v>
      </c>
    </row>
    <row r="899" spans="1:2" x14ac:dyDescent="0.45">
      <c r="A899">
        <v>290</v>
      </c>
      <c r="B899">
        <v>13</v>
      </c>
    </row>
    <row r="900" spans="1:2" x14ac:dyDescent="0.45">
      <c r="A900">
        <v>365</v>
      </c>
      <c r="B900">
        <v>6</v>
      </c>
    </row>
    <row r="901" spans="1:2" x14ac:dyDescent="0.45">
      <c r="A901">
        <v>660</v>
      </c>
      <c r="B901">
        <v>1</v>
      </c>
    </row>
    <row r="902" spans="1:2" x14ac:dyDescent="0.45">
      <c r="A902">
        <v>1356</v>
      </c>
      <c r="B902">
        <v>0</v>
      </c>
    </row>
    <row r="903" spans="1:2" x14ac:dyDescent="0.45">
      <c r="A903">
        <v>424</v>
      </c>
      <c r="B903">
        <v>5</v>
      </c>
    </row>
    <row r="904" spans="1:2" x14ac:dyDescent="0.45">
      <c r="A904">
        <v>33</v>
      </c>
      <c r="B904">
        <v>0</v>
      </c>
    </row>
    <row r="905" spans="1:2" x14ac:dyDescent="0.45">
      <c r="A905">
        <v>1633</v>
      </c>
      <c r="B905">
        <v>36</v>
      </c>
    </row>
    <row r="906" spans="1:2" x14ac:dyDescent="0.45">
      <c r="A906">
        <v>306</v>
      </c>
      <c r="B906">
        <v>1</v>
      </c>
    </row>
    <row r="907" spans="1:2" x14ac:dyDescent="0.45">
      <c r="A907">
        <v>205</v>
      </c>
      <c r="B907">
        <v>1</v>
      </c>
    </row>
    <row r="908" spans="1:2" x14ac:dyDescent="0.45">
      <c r="A908">
        <v>1281</v>
      </c>
      <c r="B908">
        <v>1</v>
      </c>
    </row>
    <row r="909" spans="1:2" x14ac:dyDescent="0.45">
      <c r="A909">
        <v>103</v>
      </c>
      <c r="B909">
        <v>9</v>
      </c>
    </row>
    <row r="910" spans="1:2" x14ac:dyDescent="0.45">
      <c r="A910">
        <v>1513</v>
      </c>
      <c r="B910">
        <v>1</v>
      </c>
    </row>
    <row r="911" spans="1:2" x14ac:dyDescent="0.45">
      <c r="A911">
        <v>405</v>
      </c>
      <c r="B911">
        <v>0</v>
      </c>
    </row>
    <row r="912" spans="1:2" x14ac:dyDescent="0.45">
      <c r="A912">
        <v>510</v>
      </c>
      <c r="B912">
        <v>1</v>
      </c>
    </row>
    <row r="913" spans="1:2" x14ac:dyDescent="0.45">
      <c r="A913">
        <v>1887</v>
      </c>
      <c r="B913">
        <v>1</v>
      </c>
    </row>
    <row r="914" spans="1:2" x14ac:dyDescent="0.45">
      <c r="A914">
        <v>701</v>
      </c>
      <c r="B914">
        <v>4</v>
      </c>
    </row>
    <row r="915" spans="1:2" x14ac:dyDescent="0.45">
      <c r="A915">
        <v>3863</v>
      </c>
      <c r="B915">
        <v>2</v>
      </c>
    </row>
    <row r="916" spans="1:2" x14ac:dyDescent="0.45">
      <c r="A916">
        <v>238</v>
      </c>
      <c r="B916">
        <v>2</v>
      </c>
    </row>
    <row r="917" spans="1:2" x14ac:dyDescent="0.45">
      <c r="A917">
        <v>2051</v>
      </c>
      <c r="B917">
        <v>2</v>
      </c>
    </row>
    <row r="918" spans="1:2" x14ac:dyDescent="0.45">
      <c r="A918">
        <v>402</v>
      </c>
      <c r="B918">
        <v>0</v>
      </c>
    </row>
    <row r="919" spans="1:2" x14ac:dyDescent="0.45">
      <c r="A919">
        <v>253</v>
      </c>
      <c r="B919">
        <v>2</v>
      </c>
    </row>
    <row r="920" spans="1:2" x14ac:dyDescent="0.45">
      <c r="A920">
        <v>473</v>
      </c>
      <c r="B920">
        <v>4</v>
      </c>
    </row>
    <row r="921" spans="1:2" x14ac:dyDescent="0.45">
      <c r="A921">
        <v>821</v>
      </c>
      <c r="B921">
        <v>2</v>
      </c>
    </row>
    <row r="922" spans="1:2" x14ac:dyDescent="0.45">
      <c r="A922">
        <v>388</v>
      </c>
      <c r="B922">
        <v>0</v>
      </c>
    </row>
    <row r="923" spans="1:2" x14ac:dyDescent="0.45">
      <c r="A923">
        <v>813</v>
      </c>
      <c r="B923">
        <v>1</v>
      </c>
    </row>
    <row r="924" spans="1:2" x14ac:dyDescent="0.45">
      <c r="A924">
        <v>1945</v>
      </c>
      <c r="B924">
        <v>0</v>
      </c>
    </row>
    <row r="925" spans="1:2" x14ac:dyDescent="0.45">
      <c r="A925">
        <v>1637</v>
      </c>
      <c r="B925">
        <v>2</v>
      </c>
    </row>
    <row r="926" spans="1:2" x14ac:dyDescent="0.45">
      <c r="A926">
        <v>1375</v>
      </c>
      <c r="B926">
        <v>7</v>
      </c>
    </row>
    <row r="927" spans="1:2" x14ac:dyDescent="0.45">
      <c r="A927">
        <v>17</v>
      </c>
      <c r="B927">
        <v>5</v>
      </c>
    </row>
    <row r="928" spans="1:2" x14ac:dyDescent="0.45">
      <c r="A928">
        <v>354</v>
      </c>
      <c r="B928">
        <v>0</v>
      </c>
    </row>
    <row r="929" spans="1:2" x14ac:dyDescent="0.45">
      <c r="A929">
        <v>191</v>
      </c>
      <c r="B929">
        <v>0</v>
      </c>
    </row>
    <row r="930" spans="1:2" x14ac:dyDescent="0.45">
      <c r="A930">
        <v>303</v>
      </c>
      <c r="B930">
        <v>0</v>
      </c>
    </row>
    <row r="931" spans="1:2" x14ac:dyDescent="0.45">
      <c r="A931">
        <v>137</v>
      </c>
      <c r="B931">
        <v>2</v>
      </c>
    </row>
    <row r="932" spans="1:2" x14ac:dyDescent="0.45">
      <c r="A932">
        <v>41</v>
      </c>
      <c r="B932">
        <v>0</v>
      </c>
    </row>
    <row r="933" spans="1:2" x14ac:dyDescent="0.45">
      <c r="A933">
        <v>398</v>
      </c>
      <c r="B933">
        <v>0</v>
      </c>
    </row>
    <row r="934" spans="1:2" x14ac:dyDescent="0.45">
      <c r="A934">
        <v>1737</v>
      </c>
      <c r="B934">
        <v>28</v>
      </c>
    </row>
    <row r="935" spans="1:2" x14ac:dyDescent="0.45">
      <c r="A935">
        <v>971</v>
      </c>
      <c r="B935">
        <v>2</v>
      </c>
    </row>
    <row r="936" spans="1:2" x14ac:dyDescent="0.45">
      <c r="A936">
        <v>183</v>
      </c>
      <c r="B936">
        <v>0</v>
      </c>
    </row>
    <row r="937" spans="1:2" x14ac:dyDescent="0.45">
      <c r="A937">
        <v>4562</v>
      </c>
      <c r="B937">
        <v>0</v>
      </c>
    </row>
    <row r="938" spans="1:2" x14ac:dyDescent="0.45">
      <c r="A938">
        <v>26457</v>
      </c>
      <c r="B938">
        <v>0</v>
      </c>
    </row>
    <row r="939" spans="1:2" x14ac:dyDescent="0.45">
      <c r="A939">
        <v>162</v>
      </c>
      <c r="B939">
        <v>4</v>
      </c>
    </row>
    <row r="940" spans="1:2" x14ac:dyDescent="0.45">
      <c r="A940">
        <v>479</v>
      </c>
      <c r="B940">
        <v>12</v>
      </c>
    </row>
    <row r="941" spans="1:2" x14ac:dyDescent="0.45">
      <c r="A941">
        <v>426</v>
      </c>
      <c r="B941">
        <v>0</v>
      </c>
    </row>
    <row r="942" spans="1:2" x14ac:dyDescent="0.45">
      <c r="A942">
        <v>450</v>
      </c>
      <c r="B942">
        <v>33</v>
      </c>
    </row>
    <row r="943" spans="1:2" x14ac:dyDescent="0.45">
      <c r="A943">
        <v>1780</v>
      </c>
      <c r="B943">
        <v>0</v>
      </c>
    </row>
    <row r="944" spans="1:2" x14ac:dyDescent="0.45">
      <c r="A944">
        <v>122</v>
      </c>
      <c r="B944">
        <v>4</v>
      </c>
    </row>
    <row r="945" spans="1:2" x14ac:dyDescent="0.45">
      <c r="A945">
        <v>95</v>
      </c>
      <c r="B945">
        <v>0</v>
      </c>
    </row>
    <row r="946" spans="1:2" x14ac:dyDescent="0.45">
      <c r="A946">
        <v>325</v>
      </c>
      <c r="B946">
        <v>11</v>
      </c>
    </row>
    <row r="947" spans="1:2" x14ac:dyDescent="0.45">
      <c r="A947">
        <v>353</v>
      </c>
      <c r="B947">
        <v>1</v>
      </c>
    </row>
    <row r="948" spans="1:2" x14ac:dyDescent="0.45">
      <c r="A948">
        <v>105</v>
      </c>
      <c r="B948">
        <v>5</v>
      </c>
    </row>
    <row r="949" spans="1:2" x14ac:dyDescent="0.45">
      <c r="A949">
        <v>729</v>
      </c>
      <c r="B949">
        <v>0</v>
      </c>
    </row>
    <row r="950" spans="1:2" x14ac:dyDescent="0.45">
      <c r="A950">
        <v>454</v>
      </c>
      <c r="B950">
        <v>1</v>
      </c>
    </row>
    <row r="951" spans="1:2" x14ac:dyDescent="0.45">
      <c r="A951">
        <v>539</v>
      </c>
      <c r="B951">
        <v>1</v>
      </c>
    </row>
    <row r="952" spans="1:2" x14ac:dyDescent="0.45">
      <c r="A952">
        <v>79</v>
      </c>
      <c r="B952">
        <v>6</v>
      </c>
    </row>
    <row r="953" spans="1:2" x14ac:dyDescent="0.45">
      <c r="A953">
        <v>94</v>
      </c>
      <c r="B953">
        <v>8</v>
      </c>
    </row>
    <row r="954" spans="1:2" x14ac:dyDescent="0.45">
      <c r="A954">
        <v>625</v>
      </c>
      <c r="B954">
        <v>1</v>
      </c>
    </row>
    <row r="955" spans="1:2" x14ac:dyDescent="0.45">
      <c r="A955">
        <v>508</v>
      </c>
      <c r="B955">
        <v>0</v>
      </c>
    </row>
    <row r="956" spans="1:2" x14ac:dyDescent="0.45">
      <c r="A956">
        <v>531</v>
      </c>
      <c r="B956">
        <v>2</v>
      </c>
    </row>
    <row r="957" spans="1:2" x14ac:dyDescent="0.45">
      <c r="A957">
        <v>158</v>
      </c>
      <c r="B957">
        <v>1</v>
      </c>
    </row>
    <row r="958" spans="1:2" x14ac:dyDescent="0.45">
      <c r="A958">
        <v>508</v>
      </c>
      <c r="B958">
        <v>0</v>
      </c>
    </row>
    <row r="959" spans="1:2" x14ac:dyDescent="0.45">
      <c r="A959">
        <v>644</v>
      </c>
      <c r="B959">
        <v>1</v>
      </c>
    </row>
    <row r="960" spans="1:2" x14ac:dyDescent="0.45">
      <c r="A960">
        <v>848</v>
      </c>
      <c r="B960">
        <v>19</v>
      </c>
    </row>
    <row r="961" spans="1:2" x14ac:dyDescent="0.45">
      <c r="A961">
        <v>429</v>
      </c>
      <c r="B961">
        <v>27</v>
      </c>
    </row>
    <row r="962" spans="1:2" x14ac:dyDescent="0.45">
      <c r="A962">
        <v>204</v>
      </c>
      <c r="B962">
        <v>7</v>
      </c>
    </row>
    <row r="963" spans="1:2" x14ac:dyDescent="0.45">
      <c r="A963">
        <v>379</v>
      </c>
      <c r="B963">
        <v>14</v>
      </c>
    </row>
    <row r="964" spans="1:2" x14ac:dyDescent="0.45">
      <c r="A964">
        <v>271</v>
      </c>
      <c r="B964">
        <v>5</v>
      </c>
    </row>
    <row r="965" spans="1:2" x14ac:dyDescent="0.45">
      <c r="A965">
        <v>120</v>
      </c>
      <c r="B965">
        <v>30</v>
      </c>
    </row>
    <row r="966" spans="1:2" x14ac:dyDescent="0.45">
      <c r="A966">
        <v>140</v>
      </c>
      <c r="B966">
        <v>1</v>
      </c>
    </row>
    <row r="967" spans="1:2" x14ac:dyDescent="0.45">
      <c r="A967">
        <v>193</v>
      </c>
      <c r="B967">
        <v>0</v>
      </c>
    </row>
    <row r="968" spans="1:2" x14ac:dyDescent="0.45">
      <c r="A968">
        <v>180</v>
      </c>
      <c r="B968">
        <v>60</v>
      </c>
    </row>
    <row r="969" spans="1:2" x14ac:dyDescent="0.45">
      <c r="A969">
        <v>263</v>
      </c>
      <c r="B969">
        <v>84</v>
      </c>
    </row>
    <row r="970" spans="1:2" x14ac:dyDescent="0.45">
      <c r="A970">
        <v>217</v>
      </c>
      <c r="B970">
        <v>47</v>
      </c>
    </row>
    <row r="971" spans="1:2" x14ac:dyDescent="0.45">
      <c r="A971">
        <v>443</v>
      </c>
      <c r="B971">
        <v>66</v>
      </c>
    </row>
    <row r="972" spans="1:2" x14ac:dyDescent="0.45">
      <c r="A972">
        <v>1373</v>
      </c>
      <c r="B972">
        <v>171</v>
      </c>
    </row>
    <row r="973" spans="1:2" x14ac:dyDescent="0.45">
      <c r="A973">
        <v>742</v>
      </c>
      <c r="B973">
        <v>29</v>
      </c>
    </row>
    <row r="974" spans="1:2" x14ac:dyDescent="0.45">
      <c r="A974">
        <v>170</v>
      </c>
      <c r="B974">
        <v>9</v>
      </c>
    </row>
    <row r="975" spans="1:2" x14ac:dyDescent="0.45">
      <c r="A975">
        <v>242</v>
      </c>
      <c r="B975">
        <v>27</v>
      </c>
    </row>
    <row r="976" spans="1:2" x14ac:dyDescent="0.45">
      <c r="A976">
        <v>541</v>
      </c>
      <c r="B976">
        <v>2</v>
      </c>
    </row>
    <row r="977" spans="1:2" x14ac:dyDescent="0.45">
      <c r="A977">
        <v>121</v>
      </c>
      <c r="B977">
        <v>3</v>
      </c>
    </row>
    <row r="978" spans="1:2" x14ac:dyDescent="0.45">
      <c r="A978">
        <v>621</v>
      </c>
      <c r="B978">
        <v>4</v>
      </c>
    </row>
    <row r="979" spans="1:2" x14ac:dyDescent="0.45">
      <c r="A979">
        <v>101</v>
      </c>
      <c r="B979">
        <v>2</v>
      </c>
    </row>
    <row r="980" spans="1:2" x14ac:dyDescent="0.45">
      <c r="A980">
        <v>554</v>
      </c>
      <c r="B980">
        <v>20</v>
      </c>
    </row>
    <row r="981" spans="1:2" x14ac:dyDescent="0.45">
      <c r="A981">
        <v>666</v>
      </c>
      <c r="B981">
        <v>3</v>
      </c>
    </row>
    <row r="982" spans="1:2" x14ac:dyDescent="0.45">
      <c r="A982">
        <v>410</v>
      </c>
      <c r="B982">
        <v>4</v>
      </c>
    </row>
    <row r="983" spans="1:2" x14ac:dyDescent="0.45">
      <c r="A983">
        <v>375</v>
      </c>
      <c r="B983">
        <v>1</v>
      </c>
    </row>
    <row r="984" spans="1:2" x14ac:dyDescent="0.45">
      <c r="A984">
        <v>1364</v>
      </c>
      <c r="B984">
        <v>0</v>
      </c>
    </row>
    <row r="985" spans="1:2" x14ac:dyDescent="0.45">
      <c r="A985">
        <v>35</v>
      </c>
      <c r="B985">
        <v>0</v>
      </c>
    </row>
    <row r="986" spans="1:2" x14ac:dyDescent="0.45">
      <c r="A986">
        <v>203</v>
      </c>
      <c r="B986">
        <v>14</v>
      </c>
    </row>
    <row r="987" spans="1:2" x14ac:dyDescent="0.45">
      <c r="A987">
        <v>49</v>
      </c>
      <c r="B987">
        <v>1</v>
      </c>
    </row>
    <row r="988" spans="1:2" x14ac:dyDescent="0.45">
      <c r="A988">
        <v>5812</v>
      </c>
      <c r="B988">
        <v>118</v>
      </c>
    </row>
    <row r="989" spans="1:2" x14ac:dyDescent="0.45">
      <c r="A989">
        <v>1556</v>
      </c>
      <c r="B989">
        <v>2</v>
      </c>
    </row>
    <row r="990" spans="1:2" x14ac:dyDescent="0.45">
      <c r="A990">
        <v>65</v>
      </c>
      <c r="B990">
        <v>1</v>
      </c>
    </row>
    <row r="991" spans="1:2" x14ac:dyDescent="0.45">
      <c r="A991">
        <v>10</v>
      </c>
      <c r="B991">
        <v>3</v>
      </c>
    </row>
    <row r="992" spans="1:2" x14ac:dyDescent="0.45">
      <c r="A992">
        <v>76</v>
      </c>
      <c r="B992">
        <v>1</v>
      </c>
    </row>
    <row r="993" spans="1:2" x14ac:dyDescent="0.45">
      <c r="A993">
        <v>263</v>
      </c>
      <c r="B993">
        <v>3</v>
      </c>
    </row>
    <row r="994" spans="1:2" x14ac:dyDescent="0.45">
      <c r="A994">
        <v>1530</v>
      </c>
      <c r="B994">
        <v>38</v>
      </c>
    </row>
    <row r="995" spans="1:2" x14ac:dyDescent="0.45">
      <c r="A995">
        <v>278</v>
      </c>
      <c r="B995">
        <v>52</v>
      </c>
    </row>
    <row r="996" spans="1:2" x14ac:dyDescent="0.45">
      <c r="A996">
        <v>350</v>
      </c>
      <c r="B996">
        <v>2</v>
      </c>
    </row>
    <row r="997" spans="1:2" x14ac:dyDescent="0.45">
      <c r="A997">
        <v>470</v>
      </c>
      <c r="B997">
        <v>0</v>
      </c>
    </row>
    <row r="998" spans="1:2" x14ac:dyDescent="0.45">
      <c r="A998">
        <v>3</v>
      </c>
      <c r="B998">
        <v>4</v>
      </c>
    </row>
    <row r="999" spans="1:2" x14ac:dyDescent="0.45">
      <c r="A999">
        <v>8200</v>
      </c>
      <c r="B999">
        <v>4</v>
      </c>
    </row>
    <row r="1000" spans="1:2" x14ac:dyDescent="0.45">
      <c r="A1000">
        <v>8359</v>
      </c>
      <c r="B1000">
        <v>18</v>
      </c>
    </row>
    <row r="1001" spans="1:2" x14ac:dyDescent="0.45">
      <c r="A1001">
        <v>188</v>
      </c>
      <c r="B1001">
        <v>0</v>
      </c>
    </row>
    <row r="1002" spans="1:2" x14ac:dyDescent="0.45">
      <c r="A1002">
        <v>48</v>
      </c>
      <c r="B1002">
        <v>22</v>
      </c>
    </row>
    <row r="1003" spans="1:2" x14ac:dyDescent="0.45">
      <c r="A1003">
        <v>607</v>
      </c>
      <c r="B1003">
        <v>49</v>
      </c>
    </row>
    <row r="1004" spans="1:2" x14ac:dyDescent="0.45">
      <c r="A1004">
        <v>50</v>
      </c>
      <c r="B1004">
        <v>19</v>
      </c>
    </row>
    <row r="1005" spans="1:2" x14ac:dyDescent="0.45">
      <c r="A1005">
        <v>55</v>
      </c>
      <c r="B1005">
        <v>4</v>
      </c>
    </row>
    <row r="1006" spans="1:2" x14ac:dyDescent="0.45">
      <c r="A1006">
        <v>38</v>
      </c>
      <c r="B1006">
        <v>4</v>
      </c>
    </row>
    <row r="1007" spans="1:2" x14ac:dyDescent="0.45">
      <c r="A1007">
        <v>25</v>
      </c>
      <c r="B1007">
        <v>2</v>
      </c>
    </row>
    <row r="1008" spans="1:2" x14ac:dyDescent="0.45">
      <c r="A1008">
        <v>46</v>
      </c>
      <c r="B1008">
        <v>0</v>
      </c>
    </row>
    <row r="1009" spans="1:2" x14ac:dyDescent="0.45">
      <c r="A1009">
        <v>83</v>
      </c>
      <c r="B1009">
        <v>0</v>
      </c>
    </row>
    <row r="1010" spans="1:2" x14ac:dyDescent="0.45">
      <c r="A1010">
        <v>35</v>
      </c>
      <c r="B1010">
        <v>14</v>
      </c>
    </row>
    <row r="1011" spans="1:2" x14ac:dyDescent="0.45">
      <c r="A1011">
        <v>25</v>
      </c>
      <c r="B1011">
        <v>8</v>
      </c>
    </row>
    <row r="1012" spans="1:2" x14ac:dyDescent="0.45">
      <c r="A1012">
        <v>75</v>
      </c>
      <c r="B1012">
        <v>0</v>
      </c>
    </row>
    <row r="1013" spans="1:2" x14ac:dyDescent="0.45">
      <c r="A1013">
        <v>62</v>
      </c>
      <c r="B1013">
        <v>15</v>
      </c>
    </row>
    <row r="1014" spans="1:2" x14ac:dyDescent="0.45">
      <c r="A1014">
        <v>160</v>
      </c>
      <c r="B1014">
        <v>33</v>
      </c>
    </row>
    <row r="1015" spans="1:2" x14ac:dyDescent="0.45">
      <c r="A1015">
        <v>246</v>
      </c>
      <c r="B1015">
        <v>2</v>
      </c>
    </row>
    <row r="1016" spans="1:2" x14ac:dyDescent="0.45">
      <c r="A1016">
        <v>55</v>
      </c>
      <c r="B1016">
        <v>6</v>
      </c>
    </row>
    <row r="1017" spans="1:2" x14ac:dyDescent="0.45">
      <c r="A1017">
        <v>23</v>
      </c>
      <c r="B1017">
        <v>2</v>
      </c>
    </row>
    <row r="1018" spans="1:2" x14ac:dyDescent="0.45">
      <c r="A1018">
        <v>72</v>
      </c>
      <c r="B1018">
        <v>0</v>
      </c>
    </row>
    <row r="1019" spans="1:2" x14ac:dyDescent="0.45">
      <c r="A1019">
        <v>22</v>
      </c>
      <c r="B1019">
        <v>4</v>
      </c>
    </row>
    <row r="1020" spans="1:2" x14ac:dyDescent="0.45">
      <c r="A1020">
        <v>14</v>
      </c>
      <c r="B1020">
        <v>1</v>
      </c>
    </row>
    <row r="1021" spans="1:2" x14ac:dyDescent="0.45">
      <c r="A1021">
        <v>38</v>
      </c>
      <c r="B1021">
        <v>3</v>
      </c>
    </row>
    <row r="1022" spans="1:2" x14ac:dyDescent="0.45">
      <c r="A1022">
        <v>32</v>
      </c>
      <c r="B1022">
        <v>4</v>
      </c>
    </row>
    <row r="1023" spans="1:2" x14ac:dyDescent="0.45">
      <c r="A1023">
        <v>63</v>
      </c>
      <c r="B1023">
        <v>0</v>
      </c>
    </row>
    <row r="1024" spans="1:2" x14ac:dyDescent="0.45">
      <c r="A1024">
        <v>27</v>
      </c>
      <c r="B1024">
        <v>4</v>
      </c>
    </row>
    <row r="1025" spans="1:2" x14ac:dyDescent="0.45">
      <c r="A1025">
        <v>44</v>
      </c>
      <c r="B1025">
        <v>3</v>
      </c>
    </row>
    <row r="1026" spans="1:2" x14ac:dyDescent="0.45">
      <c r="A1026">
        <v>38</v>
      </c>
      <c r="B1026">
        <v>34</v>
      </c>
    </row>
    <row r="1027" spans="1:2" x14ac:dyDescent="0.45">
      <c r="A1027">
        <v>115</v>
      </c>
      <c r="B1027">
        <v>2</v>
      </c>
    </row>
    <row r="1028" spans="1:2" x14ac:dyDescent="0.45">
      <c r="A1028">
        <v>37</v>
      </c>
      <c r="B1028">
        <v>33</v>
      </c>
    </row>
    <row r="1029" spans="1:2" x14ac:dyDescent="0.45">
      <c r="A1029">
        <v>99</v>
      </c>
      <c r="B1029">
        <v>0</v>
      </c>
    </row>
    <row r="1030" spans="1:2" x14ac:dyDescent="0.45">
      <c r="A1030">
        <v>44</v>
      </c>
      <c r="B1030">
        <v>0</v>
      </c>
    </row>
    <row r="1031" spans="1:2" x14ac:dyDescent="0.45">
      <c r="A1031">
        <v>58</v>
      </c>
      <c r="B1031">
        <v>1</v>
      </c>
    </row>
    <row r="1032" spans="1:2" x14ac:dyDescent="0.45">
      <c r="A1032">
        <v>191</v>
      </c>
      <c r="B1032">
        <v>13</v>
      </c>
    </row>
    <row r="1033" spans="1:2" x14ac:dyDescent="0.45">
      <c r="A1033">
        <v>40</v>
      </c>
      <c r="B1033">
        <v>2</v>
      </c>
    </row>
    <row r="1034" spans="1:2" x14ac:dyDescent="0.45">
      <c r="A1034">
        <v>38</v>
      </c>
      <c r="B1034">
        <v>36</v>
      </c>
    </row>
    <row r="1035" spans="1:2" x14ac:dyDescent="0.45">
      <c r="A1035">
        <v>39</v>
      </c>
      <c r="B1035">
        <v>1</v>
      </c>
    </row>
    <row r="1036" spans="1:2" x14ac:dyDescent="0.45">
      <c r="A1036">
        <v>11</v>
      </c>
      <c r="B1036">
        <v>15</v>
      </c>
    </row>
    <row r="1037" spans="1:2" x14ac:dyDescent="0.45">
      <c r="A1037">
        <v>107</v>
      </c>
      <c r="B1037">
        <v>1</v>
      </c>
    </row>
    <row r="1038" spans="1:2" x14ac:dyDescent="0.45">
      <c r="A1038">
        <v>147</v>
      </c>
      <c r="B1038">
        <v>0</v>
      </c>
    </row>
    <row r="1039" spans="1:2" x14ac:dyDescent="0.45">
      <c r="A1039">
        <v>36</v>
      </c>
      <c r="B1039">
        <v>1</v>
      </c>
    </row>
    <row r="1040" spans="1:2" x14ac:dyDescent="0.45">
      <c r="A1040">
        <v>92</v>
      </c>
      <c r="B1040">
        <v>0</v>
      </c>
    </row>
    <row r="1041" spans="1:2" x14ac:dyDescent="0.45">
      <c r="A1041">
        <v>35</v>
      </c>
      <c r="B1041">
        <v>0</v>
      </c>
    </row>
    <row r="1042" spans="1:2" x14ac:dyDescent="0.45">
      <c r="A1042">
        <v>17</v>
      </c>
      <c r="B1042">
        <v>1</v>
      </c>
    </row>
    <row r="1043" spans="1:2" x14ac:dyDescent="0.45">
      <c r="A1043">
        <v>22</v>
      </c>
      <c r="B1043">
        <v>39</v>
      </c>
    </row>
    <row r="1044" spans="1:2" x14ac:dyDescent="0.45">
      <c r="A1044">
        <v>69</v>
      </c>
      <c r="B1044">
        <v>0</v>
      </c>
    </row>
    <row r="1045" spans="1:2" x14ac:dyDescent="0.45">
      <c r="A1045">
        <v>13</v>
      </c>
      <c r="B1045">
        <v>0</v>
      </c>
    </row>
    <row r="1046" spans="1:2" x14ac:dyDescent="0.45">
      <c r="A1046">
        <v>58</v>
      </c>
      <c r="B1046">
        <v>3</v>
      </c>
    </row>
    <row r="1047" spans="1:2" x14ac:dyDescent="0.45">
      <c r="A1047">
        <v>44</v>
      </c>
      <c r="B1047">
        <v>1</v>
      </c>
    </row>
    <row r="1048" spans="1:2" x14ac:dyDescent="0.45">
      <c r="A1048">
        <v>83</v>
      </c>
      <c r="B1048">
        <v>13</v>
      </c>
    </row>
    <row r="1049" spans="1:2" x14ac:dyDescent="0.45">
      <c r="A1049">
        <v>117</v>
      </c>
      <c r="B1049">
        <v>0</v>
      </c>
    </row>
    <row r="1050" spans="1:2" x14ac:dyDescent="0.45">
      <c r="A1050">
        <v>32</v>
      </c>
      <c r="B1050">
        <v>6</v>
      </c>
    </row>
    <row r="1051" spans="1:2" x14ac:dyDescent="0.45">
      <c r="A1051">
        <v>8</v>
      </c>
      <c r="B1051">
        <v>0</v>
      </c>
    </row>
    <row r="1052" spans="1:2" x14ac:dyDescent="0.45">
      <c r="A1052">
        <v>340</v>
      </c>
      <c r="B1052">
        <v>14</v>
      </c>
    </row>
    <row r="1053" spans="1:2" x14ac:dyDescent="0.45">
      <c r="A1053">
        <v>7</v>
      </c>
      <c r="B1053">
        <v>5</v>
      </c>
    </row>
    <row r="1054" spans="1:2" x14ac:dyDescent="0.45">
      <c r="A1054">
        <v>19</v>
      </c>
      <c r="B1054">
        <v>6</v>
      </c>
    </row>
    <row r="1055" spans="1:2" x14ac:dyDescent="0.45">
      <c r="A1055">
        <v>47</v>
      </c>
      <c r="B1055">
        <v>15</v>
      </c>
    </row>
    <row r="1056" spans="1:2" x14ac:dyDescent="0.45">
      <c r="A1056">
        <v>13</v>
      </c>
      <c r="B1056">
        <v>0</v>
      </c>
    </row>
    <row r="1057" spans="1:2" x14ac:dyDescent="0.45">
      <c r="A1057">
        <v>90</v>
      </c>
      <c r="B1057">
        <v>1</v>
      </c>
    </row>
    <row r="1058" spans="1:2" x14ac:dyDescent="0.45">
      <c r="A1058">
        <v>63</v>
      </c>
      <c r="B1058">
        <v>9</v>
      </c>
    </row>
    <row r="1059" spans="1:2" x14ac:dyDescent="0.45">
      <c r="A1059">
        <v>26</v>
      </c>
      <c r="B1059">
        <v>3</v>
      </c>
    </row>
    <row r="1060" spans="1:2" x14ac:dyDescent="0.45">
      <c r="A1060">
        <v>71</v>
      </c>
      <c r="B1060">
        <v>3</v>
      </c>
    </row>
    <row r="1061" spans="1:2" x14ac:dyDescent="0.45">
      <c r="A1061">
        <v>38</v>
      </c>
      <c r="B1061">
        <v>1</v>
      </c>
    </row>
    <row r="1062" spans="1:2" x14ac:dyDescent="0.45">
      <c r="A1062">
        <v>859</v>
      </c>
      <c r="B1062">
        <v>3</v>
      </c>
    </row>
    <row r="1063" spans="1:2" x14ac:dyDescent="0.45">
      <c r="A1063">
        <v>21</v>
      </c>
      <c r="B1063">
        <v>0</v>
      </c>
    </row>
    <row r="1064" spans="1:2" x14ac:dyDescent="0.45">
      <c r="A1064">
        <v>78</v>
      </c>
      <c r="B1064">
        <v>2</v>
      </c>
    </row>
    <row r="1065" spans="1:2" x14ac:dyDescent="0.45">
      <c r="A1065">
        <v>53</v>
      </c>
      <c r="B1065">
        <v>10</v>
      </c>
    </row>
    <row r="1066" spans="1:2" x14ac:dyDescent="0.45">
      <c r="A1066">
        <v>356</v>
      </c>
      <c r="B1066">
        <v>60</v>
      </c>
    </row>
    <row r="1067" spans="1:2" x14ac:dyDescent="0.45">
      <c r="A1067">
        <v>279</v>
      </c>
      <c r="B1067">
        <v>5</v>
      </c>
    </row>
    <row r="1068" spans="1:2" x14ac:dyDescent="0.45">
      <c r="A1068">
        <v>266</v>
      </c>
      <c r="B1068">
        <v>9</v>
      </c>
    </row>
    <row r="1069" spans="1:2" x14ac:dyDescent="0.45">
      <c r="A1069">
        <v>623</v>
      </c>
      <c r="B1069">
        <v>13</v>
      </c>
    </row>
    <row r="1070" spans="1:2" x14ac:dyDescent="0.45">
      <c r="A1070">
        <v>392</v>
      </c>
      <c r="B1070">
        <v>0</v>
      </c>
    </row>
    <row r="1071" spans="1:2" x14ac:dyDescent="0.45">
      <c r="A1071">
        <v>3562</v>
      </c>
      <c r="B1071">
        <v>8</v>
      </c>
    </row>
    <row r="1072" spans="1:2" x14ac:dyDescent="0.45">
      <c r="A1072">
        <v>514</v>
      </c>
      <c r="B1072">
        <v>3</v>
      </c>
    </row>
    <row r="1073" spans="1:2" x14ac:dyDescent="0.45">
      <c r="A1073">
        <v>88</v>
      </c>
      <c r="B1073">
        <v>3</v>
      </c>
    </row>
    <row r="1074" spans="1:2" x14ac:dyDescent="0.45">
      <c r="A1074">
        <v>537</v>
      </c>
      <c r="B1074">
        <v>0</v>
      </c>
    </row>
    <row r="1075" spans="1:2" x14ac:dyDescent="0.45">
      <c r="A1075">
        <v>25</v>
      </c>
      <c r="B1075">
        <v>6</v>
      </c>
    </row>
    <row r="1076" spans="1:2" x14ac:dyDescent="0.45">
      <c r="A1076">
        <v>3238</v>
      </c>
      <c r="B1076">
        <v>4</v>
      </c>
    </row>
    <row r="1077" spans="1:2" x14ac:dyDescent="0.45">
      <c r="A1077">
        <v>897</v>
      </c>
      <c r="B1077">
        <v>1</v>
      </c>
    </row>
    <row r="1078" spans="1:2" x14ac:dyDescent="0.45">
      <c r="A1078">
        <v>878</v>
      </c>
      <c r="B1078">
        <v>29</v>
      </c>
    </row>
    <row r="1079" spans="1:2" x14ac:dyDescent="0.45">
      <c r="A1079">
        <v>115</v>
      </c>
      <c r="B1079">
        <v>0</v>
      </c>
    </row>
    <row r="1080" spans="1:2" x14ac:dyDescent="0.45">
      <c r="A1080">
        <v>234</v>
      </c>
      <c r="B1080">
        <v>4</v>
      </c>
    </row>
    <row r="1081" spans="1:2" x14ac:dyDescent="0.45">
      <c r="A1081">
        <v>4330</v>
      </c>
      <c r="B1081">
        <v>5</v>
      </c>
    </row>
    <row r="1082" spans="1:2" x14ac:dyDescent="0.45">
      <c r="A1082">
        <v>651</v>
      </c>
      <c r="B1082">
        <v>4</v>
      </c>
    </row>
    <row r="1083" spans="1:2" x14ac:dyDescent="0.45">
      <c r="A1083">
        <v>251</v>
      </c>
      <c r="B1083">
        <v>5</v>
      </c>
    </row>
    <row r="1084" spans="1:2" x14ac:dyDescent="0.45">
      <c r="A1084">
        <v>263</v>
      </c>
      <c r="B1084">
        <v>1</v>
      </c>
    </row>
    <row r="1085" spans="1:2" x14ac:dyDescent="0.45">
      <c r="A1085">
        <v>28</v>
      </c>
      <c r="B1085">
        <v>1</v>
      </c>
    </row>
    <row r="1086" spans="1:2" x14ac:dyDescent="0.45">
      <c r="A1086">
        <v>721</v>
      </c>
      <c r="B1086">
        <v>0</v>
      </c>
    </row>
    <row r="1087" spans="1:2" x14ac:dyDescent="0.45">
      <c r="A1087">
        <v>50</v>
      </c>
      <c r="B1087">
        <v>14</v>
      </c>
    </row>
    <row r="1088" spans="1:2" x14ac:dyDescent="0.45">
      <c r="A1088">
        <v>73</v>
      </c>
      <c r="B1088">
        <v>3</v>
      </c>
    </row>
    <row r="1089" spans="1:2" x14ac:dyDescent="0.45">
      <c r="A1089">
        <v>27</v>
      </c>
      <c r="B1089">
        <v>10</v>
      </c>
    </row>
    <row r="1090" spans="1:2" x14ac:dyDescent="0.45">
      <c r="A1090">
        <v>34</v>
      </c>
      <c r="B1090">
        <v>17</v>
      </c>
    </row>
    <row r="1091" spans="1:2" x14ac:dyDescent="0.45">
      <c r="A1091">
        <v>7</v>
      </c>
      <c r="B1091">
        <v>2</v>
      </c>
    </row>
    <row r="1092" spans="1:2" x14ac:dyDescent="0.45">
      <c r="A1092">
        <v>24</v>
      </c>
      <c r="B1092">
        <v>0</v>
      </c>
    </row>
    <row r="1093" spans="1:2" x14ac:dyDescent="0.45">
      <c r="A1093">
        <v>15</v>
      </c>
      <c r="B1093">
        <v>4</v>
      </c>
    </row>
    <row r="1094" spans="1:2" x14ac:dyDescent="0.45">
      <c r="A1094">
        <v>72</v>
      </c>
      <c r="B1094">
        <v>12</v>
      </c>
    </row>
    <row r="1095" spans="1:2" x14ac:dyDescent="0.45">
      <c r="A1095">
        <v>120</v>
      </c>
      <c r="B1095">
        <v>3</v>
      </c>
    </row>
    <row r="1096" spans="1:2" x14ac:dyDescent="0.45">
      <c r="A1096">
        <v>123</v>
      </c>
      <c r="B1096">
        <v>12</v>
      </c>
    </row>
    <row r="1097" spans="1:2" x14ac:dyDescent="0.45">
      <c r="A1097">
        <v>1</v>
      </c>
      <c r="B1097">
        <v>0</v>
      </c>
    </row>
    <row r="1098" spans="1:2" x14ac:dyDescent="0.45">
      <c r="A1098">
        <v>24</v>
      </c>
      <c r="B1098">
        <v>7</v>
      </c>
    </row>
    <row r="1099" spans="1:2" x14ac:dyDescent="0.45">
      <c r="A1099">
        <v>33</v>
      </c>
      <c r="B1099">
        <v>2</v>
      </c>
    </row>
    <row r="1100" spans="1:2" x14ac:dyDescent="0.45">
      <c r="A1100">
        <v>14</v>
      </c>
      <c r="B1100">
        <v>1</v>
      </c>
    </row>
    <row r="1101" spans="1:2" x14ac:dyDescent="0.45">
      <c r="A1101">
        <v>9</v>
      </c>
      <c r="B1101">
        <v>4</v>
      </c>
    </row>
    <row r="1102" spans="1:2" x14ac:dyDescent="0.45">
      <c r="A1102">
        <v>76</v>
      </c>
      <c r="B1102">
        <v>4</v>
      </c>
    </row>
    <row r="1103" spans="1:2" x14ac:dyDescent="0.45">
      <c r="A1103">
        <v>19</v>
      </c>
      <c r="B1103">
        <v>17</v>
      </c>
    </row>
    <row r="1104" spans="1:2" x14ac:dyDescent="0.45">
      <c r="A1104">
        <v>69</v>
      </c>
      <c r="B1104">
        <v>7</v>
      </c>
    </row>
    <row r="1105" spans="1:2" x14ac:dyDescent="0.45">
      <c r="A1105">
        <v>218</v>
      </c>
      <c r="B1105">
        <v>2</v>
      </c>
    </row>
    <row r="1106" spans="1:2" x14ac:dyDescent="0.45">
      <c r="A1106">
        <v>30</v>
      </c>
      <c r="B1106">
        <v>5</v>
      </c>
    </row>
    <row r="1107" spans="1:2" x14ac:dyDescent="0.45">
      <c r="A1107">
        <v>100</v>
      </c>
      <c r="B1107">
        <v>1</v>
      </c>
    </row>
    <row r="1108" spans="1:2" x14ac:dyDescent="0.45">
      <c r="A1108">
        <v>296</v>
      </c>
      <c r="B1108">
        <v>1</v>
      </c>
    </row>
    <row r="1109" spans="1:2" x14ac:dyDescent="0.45">
      <c r="A1109">
        <v>1204</v>
      </c>
      <c r="B1109">
        <v>14</v>
      </c>
    </row>
    <row r="1110" spans="1:2" x14ac:dyDescent="0.45">
      <c r="A1110">
        <v>321</v>
      </c>
      <c r="B1110">
        <v>26</v>
      </c>
    </row>
    <row r="1111" spans="1:2" x14ac:dyDescent="0.45">
      <c r="A1111">
        <v>301</v>
      </c>
      <c r="B1111">
        <v>2</v>
      </c>
    </row>
    <row r="1112" spans="1:2" x14ac:dyDescent="0.45">
      <c r="A1112">
        <v>144</v>
      </c>
      <c r="B1112">
        <v>1</v>
      </c>
    </row>
    <row r="1113" spans="1:2" x14ac:dyDescent="0.45">
      <c r="A1113">
        <v>539</v>
      </c>
      <c r="B1113">
        <v>3</v>
      </c>
    </row>
    <row r="1114" spans="1:2" x14ac:dyDescent="0.45">
      <c r="A1114">
        <v>498</v>
      </c>
      <c r="B1114">
        <v>7</v>
      </c>
    </row>
    <row r="1115" spans="1:2" x14ac:dyDescent="0.45">
      <c r="A1115">
        <v>1113</v>
      </c>
      <c r="B1115">
        <v>9</v>
      </c>
    </row>
    <row r="1116" spans="1:2" x14ac:dyDescent="0.45">
      <c r="A1116">
        <v>988</v>
      </c>
      <c r="B1116">
        <v>20</v>
      </c>
    </row>
    <row r="1117" spans="1:2" x14ac:dyDescent="0.45">
      <c r="A1117">
        <v>391</v>
      </c>
      <c r="B1117">
        <v>6</v>
      </c>
    </row>
    <row r="1118" spans="1:2" x14ac:dyDescent="0.45">
      <c r="A1118">
        <v>28</v>
      </c>
      <c r="B1118">
        <v>13</v>
      </c>
    </row>
    <row r="1119" spans="1:2" x14ac:dyDescent="0.45">
      <c r="A1119">
        <v>147</v>
      </c>
      <c r="B1119">
        <v>1</v>
      </c>
    </row>
    <row r="1120" spans="1:2" x14ac:dyDescent="0.45">
      <c r="A1120">
        <v>680</v>
      </c>
      <c r="B1120">
        <v>202</v>
      </c>
    </row>
    <row r="1121" spans="1:2" x14ac:dyDescent="0.45">
      <c r="A1121">
        <v>983</v>
      </c>
      <c r="B1121">
        <v>0</v>
      </c>
    </row>
    <row r="1122" spans="1:2" x14ac:dyDescent="0.45">
      <c r="A1122">
        <v>79</v>
      </c>
      <c r="B1122">
        <v>1</v>
      </c>
    </row>
    <row r="1123" spans="1:2" x14ac:dyDescent="0.45">
      <c r="A1123">
        <v>426</v>
      </c>
      <c r="B1123">
        <v>0</v>
      </c>
    </row>
    <row r="1124" spans="1:2" x14ac:dyDescent="0.45">
      <c r="A1124">
        <v>96</v>
      </c>
      <c r="B1124">
        <v>2</v>
      </c>
    </row>
    <row r="1125" spans="1:2" x14ac:dyDescent="0.45">
      <c r="A1125">
        <v>163</v>
      </c>
      <c r="B1125">
        <v>13</v>
      </c>
    </row>
    <row r="1126" spans="1:2" x14ac:dyDescent="0.45">
      <c r="A1126">
        <v>2525</v>
      </c>
      <c r="B1126">
        <v>9</v>
      </c>
    </row>
    <row r="1127" spans="1:2" x14ac:dyDescent="0.45">
      <c r="A1127">
        <v>2035</v>
      </c>
      <c r="B1127">
        <v>2</v>
      </c>
    </row>
    <row r="1128" spans="1:2" x14ac:dyDescent="0.45">
      <c r="A1128">
        <v>290</v>
      </c>
      <c r="B1128">
        <v>0</v>
      </c>
    </row>
    <row r="1129" spans="1:2" x14ac:dyDescent="0.45">
      <c r="A1129">
        <v>1980</v>
      </c>
      <c r="B1129">
        <v>35</v>
      </c>
    </row>
    <row r="1130" spans="1:2" x14ac:dyDescent="0.45">
      <c r="A1130">
        <v>57</v>
      </c>
      <c r="B1130">
        <v>2</v>
      </c>
    </row>
    <row r="1131" spans="1:2" x14ac:dyDescent="0.45">
      <c r="A1131">
        <v>380</v>
      </c>
      <c r="B1131">
        <v>3</v>
      </c>
    </row>
    <row r="1132" spans="1:2" x14ac:dyDescent="0.45">
      <c r="A1132">
        <v>128</v>
      </c>
      <c r="B1132">
        <v>0</v>
      </c>
    </row>
    <row r="1133" spans="1:2" x14ac:dyDescent="0.45">
      <c r="A1133">
        <v>180</v>
      </c>
      <c r="B1133">
        <v>1</v>
      </c>
    </row>
    <row r="1134" spans="1:2" x14ac:dyDescent="0.45">
      <c r="A1134">
        <v>571</v>
      </c>
      <c r="B1134">
        <v>0</v>
      </c>
    </row>
    <row r="1135" spans="1:2" x14ac:dyDescent="0.45">
      <c r="A1135">
        <v>480</v>
      </c>
      <c r="B1135">
        <v>0</v>
      </c>
    </row>
    <row r="1136" spans="1:2" x14ac:dyDescent="0.45">
      <c r="A1136">
        <v>249</v>
      </c>
      <c r="B1136">
        <v>3</v>
      </c>
    </row>
    <row r="1137" spans="1:2" x14ac:dyDescent="0.45">
      <c r="A1137">
        <v>84</v>
      </c>
      <c r="B1137">
        <v>11</v>
      </c>
    </row>
    <row r="1138" spans="1:2" x14ac:dyDescent="0.45">
      <c r="A1138">
        <v>197</v>
      </c>
      <c r="B1138">
        <v>6</v>
      </c>
    </row>
    <row r="1139" spans="1:2" x14ac:dyDescent="0.45">
      <c r="A1139">
        <v>271</v>
      </c>
      <c r="B1139">
        <v>0</v>
      </c>
    </row>
    <row r="1140" spans="1:2" x14ac:dyDescent="0.45">
      <c r="A1140">
        <v>50</v>
      </c>
      <c r="B1140">
        <v>67</v>
      </c>
    </row>
    <row r="1141" spans="1:2" x14ac:dyDescent="0.45">
      <c r="A1141">
        <v>169</v>
      </c>
      <c r="B1141">
        <v>23</v>
      </c>
    </row>
    <row r="1142" spans="1:2" x14ac:dyDescent="0.45">
      <c r="A1142">
        <v>205</v>
      </c>
      <c r="B1142">
        <v>72</v>
      </c>
    </row>
    <row r="1143" spans="1:2" x14ac:dyDescent="0.45">
      <c r="A1143">
        <v>206</v>
      </c>
      <c r="B1143">
        <v>2</v>
      </c>
    </row>
    <row r="1144" spans="1:2" x14ac:dyDescent="0.45">
      <c r="A1144">
        <v>84</v>
      </c>
      <c r="B1144">
        <v>15</v>
      </c>
    </row>
    <row r="1145" spans="1:2" x14ac:dyDescent="0.45">
      <c r="A1145">
        <v>210</v>
      </c>
      <c r="B1145">
        <v>1</v>
      </c>
    </row>
    <row r="1146" spans="1:2" x14ac:dyDescent="0.45">
      <c r="A1146">
        <v>181</v>
      </c>
      <c r="B1146">
        <v>2</v>
      </c>
    </row>
    <row r="1147" spans="1:2" x14ac:dyDescent="0.45">
      <c r="A1147">
        <v>60</v>
      </c>
      <c r="B1147">
        <v>7</v>
      </c>
    </row>
    <row r="1148" spans="1:2" x14ac:dyDescent="0.45">
      <c r="A1148">
        <v>445</v>
      </c>
      <c r="B1148">
        <v>16</v>
      </c>
    </row>
    <row r="1149" spans="1:2" x14ac:dyDescent="0.45">
      <c r="A1149">
        <v>17</v>
      </c>
      <c r="B1149">
        <v>117</v>
      </c>
    </row>
    <row r="1150" spans="1:2" x14ac:dyDescent="0.45">
      <c r="A1150">
        <v>194</v>
      </c>
      <c r="B1150">
        <v>2</v>
      </c>
    </row>
    <row r="1151" spans="1:2" x14ac:dyDescent="0.45">
      <c r="A1151">
        <v>404</v>
      </c>
      <c r="B1151">
        <v>7</v>
      </c>
    </row>
    <row r="1152" spans="1:2" x14ac:dyDescent="0.45">
      <c r="A1152">
        <v>194</v>
      </c>
      <c r="B1152">
        <v>3</v>
      </c>
    </row>
    <row r="1153" spans="1:2" x14ac:dyDescent="0.45">
      <c r="A1153">
        <v>902</v>
      </c>
      <c r="B1153">
        <v>20</v>
      </c>
    </row>
    <row r="1154" spans="1:2" x14ac:dyDescent="0.45">
      <c r="A1154">
        <v>1670</v>
      </c>
      <c r="B1154">
        <v>50</v>
      </c>
    </row>
    <row r="1155" spans="1:2" x14ac:dyDescent="0.45">
      <c r="A1155">
        <v>1328</v>
      </c>
      <c r="B1155">
        <v>2</v>
      </c>
    </row>
    <row r="1156" spans="1:2" x14ac:dyDescent="0.45">
      <c r="A1156">
        <v>944</v>
      </c>
      <c r="B1156">
        <v>3</v>
      </c>
    </row>
    <row r="1157" spans="1:2" x14ac:dyDescent="0.45">
      <c r="A1157">
        <v>147</v>
      </c>
      <c r="B1157">
        <v>27</v>
      </c>
    </row>
    <row r="1158" spans="1:2" x14ac:dyDescent="0.45">
      <c r="A1158">
        <v>99</v>
      </c>
      <c r="B1158">
        <v>7</v>
      </c>
    </row>
    <row r="1159" spans="1:2" x14ac:dyDescent="0.45">
      <c r="A1159">
        <v>79</v>
      </c>
      <c r="B1159">
        <v>5</v>
      </c>
    </row>
    <row r="1160" spans="1:2" x14ac:dyDescent="0.45">
      <c r="A1160">
        <v>75</v>
      </c>
      <c r="B1160">
        <v>0</v>
      </c>
    </row>
    <row r="1161" spans="1:2" x14ac:dyDescent="0.45">
      <c r="A1161">
        <v>207</v>
      </c>
      <c r="B1161">
        <v>3</v>
      </c>
    </row>
    <row r="1162" spans="1:2" x14ac:dyDescent="0.45">
      <c r="A1162">
        <v>102</v>
      </c>
      <c r="B1162">
        <v>6</v>
      </c>
    </row>
    <row r="1163" spans="1:2" x14ac:dyDescent="0.45">
      <c r="A1163">
        <v>32</v>
      </c>
      <c r="B1163">
        <v>9</v>
      </c>
    </row>
    <row r="1164" spans="1:2" x14ac:dyDescent="0.45">
      <c r="A1164">
        <v>480</v>
      </c>
      <c r="B1164">
        <v>3</v>
      </c>
    </row>
    <row r="1165" spans="1:2" x14ac:dyDescent="0.45">
      <c r="A1165">
        <v>11</v>
      </c>
      <c r="B1165">
        <v>2</v>
      </c>
    </row>
    <row r="1166" spans="1:2" x14ac:dyDescent="0.45">
      <c r="A1166">
        <v>12</v>
      </c>
      <c r="B1166">
        <v>3</v>
      </c>
    </row>
    <row r="1167" spans="1:2" x14ac:dyDescent="0.45">
      <c r="A1167">
        <v>48</v>
      </c>
      <c r="B1167">
        <v>45</v>
      </c>
    </row>
    <row r="1168" spans="1:2" x14ac:dyDescent="0.45">
      <c r="A1168">
        <v>59</v>
      </c>
      <c r="B1168">
        <v>9</v>
      </c>
    </row>
    <row r="1169" spans="1:2" x14ac:dyDescent="0.45">
      <c r="A1169">
        <v>79</v>
      </c>
      <c r="B1169">
        <v>9</v>
      </c>
    </row>
    <row r="1170" spans="1:2" x14ac:dyDescent="0.45">
      <c r="A1170">
        <v>14</v>
      </c>
      <c r="B1170">
        <v>21</v>
      </c>
    </row>
    <row r="1171" spans="1:2" x14ac:dyDescent="0.45">
      <c r="A1171">
        <v>106</v>
      </c>
      <c r="B1171">
        <v>17</v>
      </c>
    </row>
    <row r="1172" spans="1:2" x14ac:dyDescent="0.45">
      <c r="A1172">
        <v>25</v>
      </c>
      <c r="B1172">
        <v>1</v>
      </c>
    </row>
    <row r="1173" spans="1:2" x14ac:dyDescent="0.45">
      <c r="A1173">
        <v>25</v>
      </c>
      <c r="B1173">
        <v>1</v>
      </c>
    </row>
    <row r="1174" spans="1:2" x14ac:dyDescent="0.45">
      <c r="A1174">
        <v>29</v>
      </c>
      <c r="B1174">
        <v>14</v>
      </c>
    </row>
    <row r="1175" spans="1:2" x14ac:dyDescent="0.45">
      <c r="A1175">
        <v>43</v>
      </c>
      <c r="B1175">
        <v>42</v>
      </c>
    </row>
    <row r="1176" spans="1:2" x14ac:dyDescent="0.45">
      <c r="A1176">
        <v>46</v>
      </c>
      <c r="B1176">
        <v>27</v>
      </c>
    </row>
    <row r="1177" spans="1:2" x14ac:dyDescent="0.45">
      <c r="A1177">
        <v>27</v>
      </c>
      <c r="B1177">
        <v>5</v>
      </c>
    </row>
    <row r="1178" spans="1:2" x14ac:dyDescent="0.45">
      <c r="A1178">
        <v>112</v>
      </c>
      <c r="B1178">
        <v>13</v>
      </c>
    </row>
    <row r="1179" spans="1:2" x14ac:dyDescent="0.45">
      <c r="A1179">
        <v>34</v>
      </c>
      <c r="B1179">
        <v>12</v>
      </c>
    </row>
    <row r="1180" spans="1:2" x14ac:dyDescent="0.45">
      <c r="A1180">
        <v>145</v>
      </c>
      <c r="B1180">
        <v>90</v>
      </c>
    </row>
    <row r="1181" spans="1:2" x14ac:dyDescent="0.45">
      <c r="A1181">
        <v>19</v>
      </c>
      <c r="B1181">
        <v>2</v>
      </c>
    </row>
    <row r="1182" spans="1:2" x14ac:dyDescent="0.45">
      <c r="A1182">
        <v>288</v>
      </c>
      <c r="B1182">
        <v>5</v>
      </c>
    </row>
    <row r="1183" spans="1:2" x14ac:dyDescent="0.45">
      <c r="A1183">
        <v>14</v>
      </c>
      <c r="B1183">
        <v>31</v>
      </c>
    </row>
    <row r="1184" spans="1:2" x14ac:dyDescent="0.45">
      <c r="A1184">
        <v>7</v>
      </c>
      <c r="B1184">
        <v>4</v>
      </c>
    </row>
    <row r="1185" spans="1:2" x14ac:dyDescent="0.45">
      <c r="A1185">
        <v>211</v>
      </c>
      <c r="B1185">
        <v>29</v>
      </c>
    </row>
    <row r="1186" spans="1:2" x14ac:dyDescent="0.45">
      <c r="A1186">
        <v>85</v>
      </c>
      <c r="B1186">
        <v>2</v>
      </c>
    </row>
    <row r="1187" spans="1:2" x14ac:dyDescent="0.45">
      <c r="A1187">
        <v>103</v>
      </c>
      <c r="B1187">
        <v>114</v>
      </c>
    </row>
    <row r="1188" spans="1:2" x14ac:dyDescent="0.45">
      <c r="A1188">
        <v>113</v>
      </c>
      <c r="B1188">
        <v>1</v>
      </c>
    </row>
    <row r="1189" spans="1:2" x14ac:dyDescent="0.45">
      <c r="A1189">
        <v>167</v>
      </c>
      <c r="B1189">
        <v>76</v>
      </c>
    </row>
    <row r="1190" spans="1:2" x14ac:dyDescent="0.45">
      <c r="A1190">
        <v>73</v>
      </c>
      <c r="B1190">
        <v>9</v>
      </c>
    </row>
    <row r="1191" spans="1:2" x14ac:dyDescent="0.45">
      <c r="A1191">
        <v>75</v>
      </c>
      <c r="B1191">
        <v>37</v>
      </c>
    </row>
    <row r="1192" spans="1:2" x14ac:dyDescent="0.45">
      <c r="A1192">
        <v>614</v>
      </c>
      <c r="B1192">
        <v>0</v>
      </c>
    </row>
    <row r="1193" spans="1:2" x14ac:dyDescent="0.45">
      <c r="A1193">
        <v>107</v>
      </c>
      <c r="B1193">
        <v>1</v>
      </c>
    </row>
    <row r="1194" spans="1:2" x14ac:dyDescent="0.45">
      <c r="A1194">
        <v>1224</v>
      </c>
      <c r="B1194">
        <v>10</v>
      </c>
    </row>
    <row r="1195" spans="1:2" x14ac:dyDescent="0.45">
      <c r="A1195">
        <v>104</v>
      </c>
      <c r="B1195">
        <v>1</v>
      </c>
    </row>
    <row r="1196" spans="1:2" x14ac:dyDescent="0.45">
      <c r="A1196">
        <v>79</v>
      </c>
      <c r="B1196">
        <v>2</v>
      </c>
    </row>
    <row r="1197" spans="1:2" x14ac:dyDescent="0.45">
      <c r="A1197">
        <v>157</v>
      </c>
      <c r="B1197">
        <v>1</v>
      </c>
    </row>
    <row r="1198" spans="1:2" x14ac:dyDescent="0.45">
      <c r="A1198">
        <v>50</v>
      </c>
      <c r="B1198">
        <v>10</v>
      </c>
    </row>
    <row r="1199" spans="1:2" x14ac:dyDescent="0.45">
      <c r="A1199">
        <v>64</v>
      </c>
      <c r="B1199">
        <v>9</v>
      </c>
    </row>
    <row r="1200" spans="1:2" x14ac:dyDescent="0.45">
      <c r="A1200">
        <v>200</v>
      </c>
      <c r="B1200">
        <v>19</v>
      </c>
    </row>
    <row r="1201" spans="1:2" x14ac:dyDescent="0.45">
      <c r="A1201">
        <v>22</v>
      </c>
      <c r="B1201">
        <v>0</v>
      </c>
    </row>
    <row r="1202" spans="1:2" x14ac:dyDescent="0.45">
      <c r="A1202">
        <v>163</v>
      </c>
      <c r="B1202">
        <v>4</v>
      </c>
    </row>
    <row r="1203" spans="1:2" x14ac:dyDescent="0.45">
      <c r="A1203">
        <v>77</v>
      </c>
      <c r="B1203">
        <v>8</v>
      </c>
    </row>
    <row r="1204" spans="1:2" x14ac:dyDescent="0.45">
      <c r="A1204">
        <v>89</v>
      </c>
      <c r="B1204">
        <v>24</v>
      </c>
    </row>
    <row r="1205" spans="1:2" x14ac:dyDescent="0.45">
      <c r="A1205">
        <v>3355</v>
      </c>
      <c r="B1205">
        <v>0</v>
      </c>
    </row>
    <row r="1206" spans="1:2" x14ac:dyDescent="0.45">
      <c r="A1206">
        <v>537</v>
      </c>
      <c r="B1206">
        <v>39</v>
      </c>
    </row>
    <row r="1207" spans="1:2" x14ac:dyDescent="0.45">
      <c r="A1207">
        <v>125</v>
      </c>
      <c r="B1207">
        <v>6</v>
      </c>
    </row>
    <row r="1208" spans="1:2" x14ac:dyDescent="0.45">
      <c r="A1208">
        <v>163</v>
      </c>
      <c r="B1208">
        <v>4</v>
      </c>
    </row>
    <row r="1209" spans="1:2" x14ac:dyDescent="0.45">
      <c r="A1209">
        <v>283</v>
      </c>
      <c r="B1209">
        <v>3</v>
      </c>
    </row>
    <row r="1210" spans="1:2" x14ac:dyDescent="0.45">
      <c r="A1210">
        <v>352</v>
      </c>
      <c r="B1210">
        <v>53</v>
      </c>
    </row>
    <row r="1211" spans="1:2" x14ac:dyDescent="0.45">
      <c r="A1211">
        <v>94</v>
      </c>
      <c r="B1211">
        <v>1</v>
      </c>
    </row>
    <row r="1212" spans="1:2" x14ac:dyDescent="0.45">
      <c r="A1212">
        <v>67</v>
      </c>
      <c r="B1212">
        <v>2</v>
      </c>
    </row>
    <row r="1213" spans="1:2" x14ac:dyDescent="0.45">
      <c r="A1213">
        <v>221</v>
      </c>
      <c r="B1213">
        <v>25</v>
      </c>
    </row>
    <row r="1214" spans="1:2" x14ac:dyDescent="0.45">
      <c r="A1214">
        <v>2165</v>
      </c>
      <c r="B1214">
        <v>6</v>
      </c>
    </row>
    <row r="1215" spans="1:2" x14ac:dyDescent="0.45">
      <c r="A1215">
        <v>179</v>
      </c>
      <c r="B1215">
        <v>0</v>
      </c>
    </row>
    <row r="1216" spans="1:2" x14ac:dyDescent="0.45">
      <c r="A1216">
        <v>123</v>
      </c>
      <c r="B1216">
        <v>12</v>
      </c>
    </row>
    <row r="1217" spans="1:2" x14ac:dyDescent="0.45">
      <c r="A1217">
        <v>1104</v>
      </c>
      <c r="B1217">
        <v>0</v>
      </c>
    </row>
    <row r="1218" spans="1:2" x14ac:dyDescent="0.45">
      <c r="A1218">
        <v>403</v>
      </c>
      <c r="B1218">
        <v>36</v>
      </c>
    </row>
    <row r="1219" spans="1:2" x14ac:dyDescent="0.45">
      <c r="A1219">
        <v>109</v>
      </c>
      <c r="B1219">
        <v>0</v>
      </c>
    </row>
    <row r="1220" spans="1:2" x14ac:dyDescent="0.45">
      <c r="A1220">
        <v>372</v>
      </c>
      <c r="B1220">
        <v>2</v>
      </c>
    </row>
    <row r="1221" spans="1:2" x14ac:dyDescent="0.45">
      <c r="A1221">
        <v>311</v>
      </c>
      <c r="B1221">
        <v>1</v>
      </c>
    </row>
    <row r="1222" spans="1:2" x14ac:dyDescent="0.45">
      <c r="A1222">
        <v>61</v>
      </c>
      <c r="B1222">
        <v>59</v>
      </c>
    </row>
    <row r="1223" spans="1:2" x14ac:dyDescent="0.45">
      <c r="A1223">
        <v>115</v>
      </c>
      <c r="B1223">
        <v>1</v>
      </c>
    </row>
    <row r="1224" spans="1:2" x14ac:dyDescent="0.45">
      <c r="A1224">
        <v>111</v>
      </c>
      <c r="B1224">
        <v>31</v>
      </c>
    </row>
    <row r="1225" spans="1:2" x14ac:dyDescent="0.45">
      <c r="A1225">
        <v>337</v>
      </c>
      <c r="B1225">
        <v>18</v>
      </c>
    </row>
    <row r="1226" spans="1:2" x14ac:dyDescent="0.45">
      <c r="A1226">
        <v>9</v>
      </c>
      <c r="B1226">
        <v>10</v>
      </c>
    </row>
    <row r="1227" spans="1:2" x14ac:dyDescent="0.45">
      <c r="A1227">
        <v>120</v>
      </c>
      <c r="B1227">
        <v>0</v>
      </c>
    </row>
    <row r="1228" spans="1:2" x14ac:dyDescent="0.45">
      <c r="A1228">
        <v>102</v>
      </c>
      <c r="B1228">
        <v>14</v>
      </c>
    </row>
    <row r="1229" spans="1:2" x14ac:dyDescent="0.45">
      <c r="A1229">
        <v>186</v>
      </c>
      <c r="B1229">
        <v>2</v>
      </c>
    </row>
    <row r="1230" spans="1:2" x14ac:dyDescent="0.45">
      <c r="A1230">
        <v>15</v>
      </c>
      <c r="B1230">
        <v>1</v>
      </c>
    </row>
    <row r="1231" spans="1:2" x14ac:dyDescent="0.45">
      <c r="A1231">
        <v>67</v>
      </c>
      <c r="B1231">
        <v>3</v>
      </c>
    </row>
    <row r="1232" spans="1:2" x14ac:dyDescent="0.45">
      <c r="A1232">
        <v>130</v>
      </c>
      <c r="B1232">
        <v>0</v>
      </c>
    </row>
    <row r="1233" spans="1:2" x14ac:dyDescent="0.45">
      <c r="A1233">
        <v>16</v>
      </c>
      <c r="B1233">
        <v>2</v>
      </c>
    </row>
    <row r="1234" spans="1:2" x14ac:dyDescent="0.45">
      <c r="A1234">
        <v>67</v>
      </c>
      <c r="B1234">
        <v>0</v>
      </c>
    </row>
    <row r="1235" spans="1:2" x14ac:dyDescent="0.45">
      <c r="A1235">
        <v>124</v>
      </c>
      <c r="B1235">
        <v>12</v>
      </c>
    </row>
    <row r="1236" spans="1:2" x14ac:dyDescent="0.45">
      <c r="A1236">
        <v>80</v>
      </c>
      <c r="B1236">
        <v>1</v>
      </c>
    </row>
    <row r="1237" spans="1:2" x14ac:dyDescent="0.45">
      <c r="A1237">
        <v>282</v>
      </c>
      <c r="B1237">
        <v>8</v>
      </c>
    </row>
    <row r="1238" spans="1:2" x14ac:dyDescent="0.45">
      <c r="A1238">
        <v>68</v>
      </c>
      <c r="B1238">
        <v>2</v>
      </c>
    </row>
    <row r="1239" spans="1:2" x14ac:dyDescent="0.45">
      <c r="A1239">
        <v>86</v>
      </c>
      <c r="B1239">
        <v>31</v>
      </c>
    </row>
    <row r="1240" spans="1:2" x14ac:dyDescent="0.45">
      <c r="A1240">
        <v>115</v>
      </c>
      <c r="B1240">
        <v>5</v>
      </c>
    </row>
    <row r="1241" spans="1:2" x14ac:dyDescent="0.45">
      <c r="A1241">
        <v>75</v>
      </c>
      <c r="B1241">
        <v>1</v>
      </c>
    </row>
    <row r="1242" spans="1:2" x14ac:dyDescent="0.45">
      <c r="A1242">
        <v>43</v>
      </c>
      <c r="B1242">
        <v>12</v>
      </c>
    </row>
    <row r="1243" spans="1:2" x14ac:dyDescent="0.45">
      <c r="A1243">
        <v>48</v>
      </c>
      <c r="B1243">
        <v>4</v>
      </c>
    </row>
    <row r="1244" spans="1:2" x14ac:dyDescent="0.45">
      <c r="A1244">
        <v>52</v>
      </c>
      <c r="B1244">
        <v>0</v>
      </c>
    </row>
    <row r="1245" spans="1:2" x14ac:dyDescent="0.45">
      <c r="A1245">
        <v>43</v>
      </c>
      <c r="B1245">
        <v>7</v>
      </c>
    </row>
    <row r="1246" spans="1:2" x14ac:dyDescent="0.45">
      <c r="A1246">
        <v>58</v>
      </c>
      <c r="B1246">
        <v>2</v>
      </c>
    </row>
    <row r="1247" spans="1:2" x14ac:dyDescent="0.45">
      <c r="A1247">
        <v>47</v>
      </c>
      <c r="B1247">
        <v>1</v>
      </c>
    </row>
    <row r="1248" spans="1:2" x14ac:dyDescent="0.45">
      <c r="A1248">
        <v>36</v>
      </c>
      <c r="B1248">
        <v>4</v>
      </c>
    </row>
    <row r="1249" spans="1:2" x14ac:dyDescent="0.45">
      <c r="A1249">
        <v>17</v>
      </c>
      <c r="B1249">
        <v>6</v>
      </c>
    </row>
    <row r="1250" spans="1:2" x14ac:dyDescent="0.45">
      <c r="A1250">
        <v>104</v>
      </c>
      <c r="B1250">
        <v>8</v>
      </c>
    </row>
    <row r="1251" spans="1:2" x14ac:dyDescent="0.45">
      <c r="A1251">
        <v>47</v>
      </c>
      <c r="B1251">
        <v>14</v>
      </c>
    </row>
    <row r="1252" spans="1:2" x14ac:dyDescent="0.45">
      <c r="A1252">
        <v>38</v>
      </c>
      <c r="B1252">
        <v>0</v>
      </c>
    </row>
    <row r="1253" spans="1:2" x14ac:dyDescent="0.45">
      <c r="A1253">
        <v>81</v>
      </c>
      <c r="B1253">
        <v>4</v>
      </c>
    </row>
    <row r="1254" spans="1:2" x14ac:dyDescent="0.45">
      <c r="A1254">
        <v>55</v>
      </c>
      <c r="B1254">
        <v>0</v>
      </c>
    </row>
    <row r="1255" spans="1:2" x14ac:dyDescent="0.45">
      <c r="A1255">
        <v>41</v>
      </c>
      <c r="B1255">
        <v>0</v>
      </c>
    </row>
    <row r="1256" spans="1:2" x14ac:dyDescent="0.45">
      <c r="A1256">
        <v>79</v>
      </c>
      <c r="B1256">
        <v>1</v>
      </c>
    </row>
    <row r="1257" spans="1:2" x14ac:dyDescent="0.45">
      <c r="A1257">
        <v>16</v>
      </c>
      <c r="B1257">
        <v>1</v>
      </c>
    </row>
    <row r="1258" spans="1:2" x14ac:dyDescent="0.45">
      <c r="A1258">
        <v>8</v>
      </c>
      <c r="B1258">
        <v>1</v>
      </c>
    </row>
    <row r="1259" spans="1:2" x14ac:dyDescent="0.45">
      <c r="A1259">
        <v>95</v>
      </c>
      <c r="B1259">
        <v>1</v>
      </c>
    </row>
    <row r="1260" spans="1:2" x14ac:dyDescent="0.45">
      <c r="A1260">
        <v>25</v>
      </c>
      <c r="B1260">
        <v>4</v>
      </c>
    </row>
    <row r="1261" spans="1:2" x14ac:dyDescent="0.45">
      <c r="A1261">
        <v>19</v>
      </c>
      <c r="B1261">
        <v>0</v>
      </c>
    </row>
    <row r="1262" spans="1:2" x14ac:dyDescent="0.45">
      <c r="A1262">
        <v>90</v>
      </c>
      <c r="B1262">
        <v>0</v>
      </c>
    </row>
    <row r="1263" spans="1:2" x14ac:dyDescent="0.45">
      <c r="A1263">
        <v>41</v>
      </c>
      <c r="B1263">
        <v>2</v>
      </c>
    </row>
    <row r="1264" spans="1:2" x14ac:dyDescent="0.45">
      <c r="A1264">
        <v>30</v>
      </c>
      <c r="B1264">
        <v>24</v>
      </c>
    </row>
    <row r="1265" spans="1:2" x14ac:dyDescent="0.45">
      <c r="A1265">
        <v>38</v>
      </c>
      <c r="B1265">
        <v>1</v>
      </c>
    </row>
    <row r="1266" spans="1:2" x14ac:dyDescent="0.45">
      <c r="A1266">
        <v>65</v>
      </c>
      <c r="B1266">
        <v>2</v>
      </c>
    </row>
    <row r="1267" spans="1:2" x14ac:dyDescent="0.45">
      <c r="A1267">
        <v>75</v>
      </c>
      <c r="B1267">
        <v>1</v>
      </c>
    </row>
    <row r="1268" spans="1:2" x14ac:dyDescent="0.45">
      <c r="A1268">
        <v>16</v>
      </c>
      <c r="B1268">
        <v>37</v>
      </c>
    </row>
    <row r="1269" spans="1:2" x14ac:dyDescent="0.45">
      <c r="A1269">
        <v>10</v>
      </c>
      <c r="B1269">
        <v>5</v>
      </c>
    </row>
    <row r="1270" spans="1:2" x14ac:dyDescent="0.45">
      <c r="A1270">
        <v>27</v>
      </c>
      <c r="B1270">
        <v>4</v>
      </c>
    </row>
    <row r="1271" spans="1:2" x14ac:dyDescent="0.45">
      <c r="A1271">
        <v>259</v>
      </c>
      <c r="B1271">
        <v>16</v>
      </c>
    </row>
    <row r="1272" spans="1:2" x14ac:dyDescent="0.45">
      <c r="A1272">
        <v>39</v>
      </c>
      <c r="B1272">
        <v>9</v>
      </c>
    </row>
    <row r="1273" spans="1:2" x14ac:dyDescent="0.45">
      <c r="A1273">
        <v>42</v>
      </c>
      <c r="B1273">
        <v>0</v>
      </c>
    </row>
    <row r="1274" spans="1:2" x14ac:dyDescent="0.45">
      <c r="A1274">
        <v>10</v>
      </c>
      <c r="B1274">
        <v>40</v>
      </c>
    </row>
    <row r="1275" spans="1:2" x14ac:dyDescent="0.45">
      <c r="A1275">
        <v>56</v>
      </c>
      <c r="B1275">
        <v>0</v>
      </c>
    </row>
    <row r="1276" spans="1:2" x14ac:dyDescent="0.45">
      <c r="A1276">
        <v>20</v>
      </c>
      <c r="B1276">
        <v>2</v>
      </c>
    </row>
    <row r="1277" spans="1:2" x14ac:dyDescent="0.45">
      <c r="A1277">
        <v>170</v>
      </c>
      <c r="B1277">
        <v>1</v>
      </c>
    </row>
    <row r="1278" spans="1:2" x14ac:dyDescent="0.45">
      <c r="A1278">
        <v>29</v>
      </c>
      <c r="B1278">
        <v>9</v>
      </c>
    </row>
    <row r="1279" spans="1:2" x14ac:dyDescent="0.45">
      <c r="A1279">
        <v>132</v>
      </c>
      <c r="B1279">
        <v>34</v>
      </c>
    </row>
    <row r="1280" spans="1:2" x14ac:dyDescent="0.45">
      <c r="A1280">
        <v>27</v>
      </c>
      <c r="B1280">
        <v>23</v>
      </c>
    </row>
    <row r="1281" spans="1:2" x14ac:dyDescent="0.45">
      <c r="A1281">
        <v>26</v>
      </c>
      <c r="B1281">
        <v>19</v>
      </c>
    </row>
    <row r="1282" spans="1:2" x14ac:dyDescent="0.45">
      <c r="A1282">
        <v>43</v>
      </c>
      <c r="B1282">
        <v>50</v>
      </c>
    </row>
    <row r="1283" spans="1:2" x14ac:dyDescent="0.45">
      <c r="A1283">
        <v>80</v>
      </c>
      <c r="B1283">
        <v>12</v>
      </c>
    </row>
    <row r="1284" spans="1:2" x14ac:dyDescent="0.45">
      <c r="A1284">
        <v>33</v>
      </c>
      <c r="B1284">
        <v>8</v>
      </c>
    </row>
    <row r="1285" spans="1:2" x14ac:dyDescent="0.45">
      <c r="A1285">
        <v>71</v>
      </c>
      <c r="B1285">
        <v>9</v>
      </c>
    </row>
    <row r="1286" spans="1:2" x14ac:dyDescent="0.45">
      <c r="A1286">
        <v>81</v>
      </c>
      <c r="B1286">
        <v>43</v>
      </c>
    </row>
    <row r="1287" spans="1:2" x14ac:dyDescent="0.45">
      <c r="A1287">
        <v>76</v>
      </c>
      <c r="B1287">
        <v>28</v>
      </c>
    </row>
    <row r="1288" spans="1:2" x14ac:dyDescent="0.45">
      <c r="A1288">
        <v>48</v>
      </c>
      <c r="B1288">
        <v>4</v>
      </c>
    </row>
    <row r="1289" spans="1:2" x14ac:dyDescent="0.45">
      <c r="A1289">
        <v>61</v>
      </c>
      <c r="B1289">
        <v>24</v>
      </c>
    </row>
    <row r="1290" spans="1:2" x14ac:dyDescent="0.45">
      <c r="A1290">
        <v>60</v>
      </c>
      <c r="B1290">
        <v>2</v>
      </c>
    </row>
    <row r="1291" spans="1:2" x14ac:dyDescent="0.45">
      <c r="A1291">
        <v>136</v>
      </c>
      <c r="B1291">
        <v>2</v>
      </c>
    </row>
    <row r="1292" spans="1:2" x14ac:dyDescent="0.45">
      <c r="A1292">
        <v>14</v>
      </c>
      <c r="B1292">
        <v>20</v>
      </c>
    </row>
    <row r="1293" spans="1:2" x14ac:dyDescent="0.45">
      <c r="A1293">
        <v>78</v>
      </c>
      <c r="B1293">
        <v>1</v>
      </c>
    </row>
    <row r="1294" spans="1:2" x14ac:dyDescent="0.45">
      <c r="A1294">
        <v>4</v>
      </c>
      <c r="B1294">
        <v>1</v>
      </c>
    </row>
    <row r="1295" spans="1:2" x14ac:dyDescent="0.45">
      <c r="A1295">
        <v>11</v>
      </c>
      <c r="B1295">
        <v>4</v>
      </c>
    </row>
    <row r="1296" spans="1:2" x14ac:dyDescent="0.45">
      <c r="A1296">
        <v>185</v>
      </c>
      <c r="B1296">
        <v>1</v>
      </c>
    </row>
    <row r="1297" spans="1:2" x14ac:dyDescent="0.45">
      <c r="A1297">
        <v>59</v>
      </c>
      <c r="B1297">
        <v>1</v>
      </c>
    </row>
    <row r="1298" spans="1:2" x14ac:dyDescent="0.45">
      <c r="A1298">
        <v>27</v>
      </c>
      <c r="B1298">
        <v>13</v>
      </c>
    </row>
    <row r="1299" spans="1:2" x14ac:dyDescent="0.45">
      <c r="A1299">
        <v>63</v>
      </c>
      <c r="B1299">
        <v>1</v>
      </c>
    </row>
    <row r="1300" spans="1:2" x14ac:dyDescent="0.45">
      <c r="A1300">
        <v>13</v>
      </c>
      <c r="B1300">
        <v>1</v>
      </c>
    </row>
    <row r="1301" spans="1:2" x14ac:dyDescent="0.45">
      <c r="A1301">
        <v>13</v>
      </c>
      <c r="B1301">
        <v>0</v>
      </c>
    </row>
    <row r="1302" spans="1:2" x14ac:dyDescent="0.45">
      <c r="A1302">
        <v>57</v>
      </c>
      <c r="B1302">
        <v>3</v>
      </c>
    </row>
    <row r="1303" spans="1:2" x14ac:dyDescent="0.45">
      <c r="A1303">
        <v>61</v>
      </c>
      <c r="B1303">
        <v>14</v>
      </c>
    </row>
    <row r="1304" spans="1:2" x14ac:dyDescent="0.45">
      <c r="A1304">
        <v>65</v>
      </c>
      <c r="B1304">
        <v>2</v>
      </c>
    </row>
    <row r="1305" spans="1:2" x14ac:dyDescent="0.45">
      <c r="A1305">
        <v>134</v>
      </c>
      <c r="B1305">
        <v>5</v>
      </c>
    </row>
    <row r="1306" spans="1:2" x14ac:dyDescent="0.45">
      <c r="A1306">
        <v>37</v>
      </c>
      <c r="B1306">
        <v>14</v>
      </c>
    </row>
    <row r="1307" spans="1:2" x14ac:dyDescent="0.45">
      <c r="A1307">
        <v>37</v>
      </c>
      <c r="B1307">
        <v>9</v>
      </c>
    </row>
    <row r="1308" spans="1:2" x14ac:dyDescent="0.45">
      <c r="A1308">
        <v>150</v>
      </c>
      <c r="B1308">
        <v>8</v>
      </c>
    </row>
    <row r="1309" spans="1:2" x14ac:dyDescent="0.45">
      <c r="A1309">
        <v>56</v>
      </c>
      <c r="B1309">
        <v>7</v>
      </c>
    </row>
    <row r="1310" spans="1:2" x14ac:dyDescent="0.45">
      <c r="A1310">
        <v>18</v>
      </c>
      <c r="B1310">
        <v>0</v>
      </c>
    </row>
    <row r="1311" spans="1:2" x14ac:dyDescent="0.45">
      <c r="A1311">
        <v>60</v>
      </c>
      <c r="B1311">
        <v>84</v>
      </c>
    </row>
    <row r="1312" spans="1:2" x14ac:dyDescent="0.45">
      <c r="A1312">
        <v>67</v>
      </c>
      <c r="B1312">
        <v>11</v>
      </c>
    </row>
    <row r="1313" spans="1:2" x14ac:dyDescent="0.45">
      <c r="A1313">
        <v>35</v>
      </c>
      <c r="B1313">
        <v>1</v>
      </c>
    </row>
    <row r="1314" spans="1:2" x14ac:dyDescent="0.45">
      <c r="A1314">
        <v>34</v>
      </c>
      <c r="B1314">
        <v>4</v>
      </c>
    </row>
    <row r="1315" spans="1:2" x14ac:dyDescent="0.45">
      <c r="A1315">
        <v>36</v>
      </c>
      <c r="B1315">
        <v>10</v>
      </c>
    </row>
    <row r="1316" spans="1:2" x14ac:dyDescent="0.45">
      <c r="A1316">
        <v>18</v>
      </c>
      <c r="B1316">
        <v>16</v>
      </c>
    </row>
    <row r="1317" spans="1:2" x14ac:dyDescent="0.45">
      <c r="A1317">
        <v>25</v>
      </c>
      <c r="B1317">
        <v>2</v>
      </c>
    </row>
    <row r="1318" spans="1:2" x14ac:dyDescent="0.45">
      <c r="A1318">
        <v>21</v>
      </c>
      <c r="B1318">
        <v>5</v>
      </c>
    </row>
    <row r="1319" spans="1:2" x14ac:dyDescent="0.45">
      <c r="A1319">
        <v>151</v>
      </c>
      <c r="B1319">
        <v>1</v>
      </c>
    </row>
    <row r="1320" spans="1:2" x14ac:dyDescent="0.45">
      <c r="A1320">
        <v>489</v>
      </c>
      <c r="B1320">
        <v>31</v>
      </c>
    </row>
    <row r="1321" spans="1:2" x14ac:dyDescent="0.45">
      <c r="A1321">
        <v>50</v>
      </c>
      <c r="B1321">
        <v>0</v>
      </c>
    </row>
    <row r="1322" spans="1:2" x14ac:dyDescent="0.45">
      <c r="A1322">
        <v>321</v>
      </c>
      <c r="B1322">
        <v>2</v>
      </c>
    </row>
    <row r="1323" spans="1:2" x14ac:dyDescent="0.45">
      <c r="A1323">
        <v>1762</v>
      </c>
      <c r="B1323">
        <v>7</v>
      </c>
    </row>
    <row r="1324" spans="1:2" x14ac:dyDescent="0.45">
      <c r="A1324">
        <v>385</v>
      </c>
      <c r="B1324">
        <v>16</v>
      </c>
    </row>
    <row r="1325" spans="1:2" x14ac:dyDescent="0.45">
      <c r="A1325">
        <v>398</v>
      </c>
      <c r="B1325">
        <v>4</v>
      </c>
    </row>
    <row r="1326" spans="1:2" x14ac:dyDescent="0.45">
      <c r="A1326">
        <v>304</v>
      </c>
      <c r="B1326">
        <v>4</v>
      </c>
    </row>
    <row r="1327" spans="1:2" x14ac:dyDescent="0.45">
      <c r="A1327">
        <v>676</v>
      </c>
      <c r="B1327">
        <v>4</v>
      </c>
    </row>
    <row r="1328" spans="1:2" x14ac:dyDescent="0.45">
      <c r="A1328">
        <v>577</v>
      </c>
      <c r="B1328">
        <v>3</v>
      </c>
    </row>
    <row r="1329" spans="1:2" x14ac:dyDescent="0.45">
      <c r="A1329">
        <v>3663</v>
      </c>
      <c r="B1329">
        <v>36</v>
      </c>
    </row>
    <row r="1330" spans="1:2" x14ac:dyDescent="0.45">
      <c r="A1330">
        <v>294</v>
      </c>
      <c r="B1330">
        <v>1</v>
      </c>
    </row>
    <row r="1331" spans="1:2" x14ac:dyDescent="0.45">
      <c r="A1331">
        <v>28</v>
      </c>
      <c r="B1331">
        <v>7</v>
      </c>
    </row>
    <row r="1332" spans="1:2" x14ac:dyDescent="0.45">
      <c r="A1332">
        <v>100</v>
      </c>
      <c r="B1332">
        <v>27</v>
      </c>
    </row>
    <row r="1333" spans="1:2" x14ac:dyDescent="0.45">
      <c r="A1333">
        <v>72</v>
      </c>
      <c r="B1333">
        <v>1</v>
      </c>
    </row>
    <row r="1334" spans="1:2" x14ac:dyDescent="0.45">
      <c r="A1334">
        <v>238</v>
      </c>
      <c r="B1334">
        <v>0</v>
      </c>
    </row>
    <row r="1335" spans="1:2" x14ac:dyDescent="0.45">
      <c r="A1335">
        <v>159</v>
      </c>
      <c r="B1335">
        <v>1</v>
      </c>
    </row>
    <row r="1336" spans="1:2" x14ac:dyDescent="0.45">
      <c r="A1336">
        <v>77</v>
      </c>
      <c r="B1336">
        <v>3</v>
      </c>
    </row>
    <row r="1337" spans="1:2" x14ac:dyDescent="0.45">
      <c r="A1337">
        <v>53</v>
      </c>
      <c r="B1337">
        <v>3</v>
      </c>
    </row>
    <row r="1338" spans="1:2" x14ac:dyDescent="0.45">
      <c r="A1338">
        <v>1251</v>
      </c>
      <c r="B1338">
        <v>3</v>
      </c>
    </row>
    <row r="1339" spans="1:2" x14ac:dyDescent="0.45">
      <c r="A1339">
        <v>465</v>
      </c>
      <c r="B1339">
        <v>0</v>
      </c>
    </row>
    <row r="1340" spans="1:2" x14ac:dyDescent="0.45">
      <c r="A1340">
        <v>74</v>
      </c>
      <c r="B1340">
        <v>6</v>
      </c>
    </row>
    <row r="1341" spans="1:2" x14ac:dyDescent="0.45">
      <c r="A1341">
        <v>62</v>
      </c>
      <c r="B1341">
        <v>17</v>
      </c>
    </row>
    <row r="1342" spans="1:2" x14ac:dyDescent="0.45">
      <c r="A1342">
        <v>3468</v>
      </c>
      <c r="B1342">
        <v>40</v>
      </c>
    </row>
    <row r="1343" spans="1:2" x14ac:dyDescent="0.45">
      <c r="A1343">
        <v>52</v>
      </c>
      <c r="B1343">
        <v>3</v>
      </c>
    </row>
    <row r="1344" spans="1:2" x14ac:dyDescent="0.45">
      <c r="A1344">
        <v>50</v>
      </c>
      <c r="B1344">
        <v>1</v>
      </c>
    </row>
    <row r="1345" spans="1:2" x14ac:dyDescent="0.45">
      <c r="A1345">
        <v>45</v>
      </c>
      <c r="B1345">
        <v>2</v>
      </c>
    </row>
    <row r="1346" spans="1:2" x14ac:dyDescent="0.45">
      <c r="A1346">
        <v>21</v>
      </c>
      <c r="B1346">
        <v>7</v>
      </c>
    </row>
    <row r="1347" spans="1:2" x14ac:dyDescent="0.45">
      <c r="A1347">
        <v>100</v>
      </c>
      <c r="B1347">
        <v>14</v>
      </c>
    </row>
    <row r="1348" spans="1:2" x14ac:dyDescent="0.45">
      <c r="A1348">
        <v>81</v>
      </c>
      <c r="B1348">
        <v>0</v>
      </c>
    </row>
    <row r="1349" spans="1:2" x14ac:dyDescent="0.45">
      <c r="A1349">
        <v>286</v>
      </c>
      <c r="B1349">
        <v>0</v>
      </c>
    </row>
    <row r="1350" spans="1:2" x14ac:dyDescent="0.45">
      <c r="A1350">
        <v>42</v>
      </c>
      <c r="B1350">
        <v>1</v>
      </c>
    </row>
    <row r="1351" spans="1:2" x14ac:dyDescent="0.45">
      <c r="A1351">
        <v>199</v>
      </c>
      <c r="B1351">
        <v>12</v>
      </c>
    </row>
    <row r="1352" spans="1:2" x14ac:dyDescent="0.45">
      <c r="A1352">
        <v>25</v>
      </c>
      <c r="B1352">
        <v>12</v>
      </c>
    </row>
    <row r="1353" spans="1:2" x14ac:dyDescent="0.45">
      <c r="A1353">
        <v>84</v>
      </c>
      <c r="B1353">
        <v>23</v>
      </c>
    </row>
    <row r="1354" spans="1:2" x14ac:dyDescent="0.45">
      <c r="A1354">
        <v>50</v>
      </c>
      <c r="B1354">
        <v>0</v>
      </c>
    </row>
    <row r="1355" spans="1:2" x14ac:dyDescent="0.45">
      <c r="A1355">
        <v>26</v>
      </c>
      <c r="B1355">
        <v>10</v>
      </c>
    </row>
    <row r="1356" spans="1:2" x14ac:dyDescent="0.45">
      <c r="A1356">
        <v>14</v>
      </c>
      <c r="B1356">
        <v>5</v>
      </c>
    </row>
    <row r="1357" spans="1:2" x14ac:dyDescent="0.45">
      <c r="A1357">
        <v>49</v>
      </c>
      <c r="B1357">
        <v>1</v>
      </c>
    </row>
    <row r="1358" spans="1:2" x14ac:dyDescent="0.45">
      <c r="A1358">
        <v>69</v>
      </c>
      <c r="B1358">
        <v>2</v>
      </c>
    </row>
    <row r="1359" spans="1:2" x14ac:dyDescent="0.45">
      <c r="A1359">
        <v>60</v>
      </c>
      <c r="B1359">
        <v>2</v>
      </c>
    </row>
    <row r="1360" spans="1:2" x14ac:dyDescent="0.45">
      <c r="A1360">
        <v>80</v>
      </c>
      <c r="B1360">
        <v>0</v>
      </c>
    </row>
    <row r="1361" spans="1:2" x14ac:dyDescent="0.45">
      <c r="A1361">
        <v>56</v>
      </c>
      <c r="B1361">
        <v>13</v>
      </c>
    </row>
    <row r="1362" spans="1:2" x14ac:dyDescent="0.45">
      <c r="A1362">
        <v>104</v>
      </c>
      <c r="B1362">
        <v>0</v>
      </c>
    </row>
    <row r="1363" spans="1:2" x14ac:dyDescent="0.45">
      <c r="A1363">
        <v>46</v>
      </c>
      <c r="B1363">
        <v>1</v>
      </c>
    </row>
    <row r="1364" spans="1:2" x14ac:dyDescent="0.45">
      <c r="A1364">
        <v>206</v>
      </c>
      <c r="B1364">
        <v>5</v>
      </c>
    </row>
    <row r="1365" spans="1:2" x14ac:dyDescent="0.45">
      <c r="A1365">
        <v>18</v>
      </c>
      <c r="B1365">
        <v>2</v>
      </c>
    </row>
    <row r="1366" spans="1:2" x14ac:dyDescent="0.45">
      <c r="A1366">
        <v>28</v>
      </c>
      <c r="B1366">
        <v>0</v>
      </c>
    </row>
    <row r="1367" spans="1:2" x14ac:dyDescent="0.45">
      <c r="A1367">
        <v>11</v>
      </c>
      <c r="B1367">
        <v>32</v>
      </c>
    </row>
    <row r="1368" spans="1:2" x14ac:dyDescent="0.45">
      <c r="A1368">
        <v>263</v>
      </c>
      <c r="B1368">
        <v>1</v>
      </c>
    </row>
    <row r="1369" spans="1:2" x14ac:dyDescent="0.45">
      <c r="A1369">
        <v>394</v>
      </c>
      <c r="B1369">
        <v>1</v>
      </c>
    </row>
    <row r="1370" spans="1:2" x14ac:dyDescent="0.45">
      <c r="A1370">
        <v>1049</v>
      </c>
      <c r="B1370">
        <v>1</v>
      </c>
    </row>
    <row r="1371" spans="1:2" x14ac:dyDescent="0.45">
      <c r="A1371">
        <v>308</v>
      </c>
      <c r="B1371">
        <v>0</v>
      </c>
    </row>
    <row r="1372" spans="1:2" x14ac:dyDescent="0.45">
      <c r="A1372">
        <v>1088</v>
      </c>
      <c r="B1372">
        <v>0</v>
      </c>
    </row>
    <row r="1373" spans="1:2" x14ac:dyDescent="0.45">
      <c r="A1373">
        <v>73</v>
      </c>
      <c r="B1373">
        <v>8</v>
      </c>
    </row>
    <row r="1374" spans="1:2" x14ac:dyDescent="0.45">
      <c r="A1374">
        <v>143</v>
      </c>
      <c r="B1374">
        <v>0</v>
      </c>
    </row>
    <row r="1375" spans="1:2" x14ac:dyDescent="0.45">
      <c r="A1375">
        <v>1420</v>
      </c>
      <c r="B1375">
        <v>1</v>
      </c>
    </row>
    <row r="1376" spans="1:2" x14ac:dyDescent="0.45">
      <c r="A1376">
        <v>305</v>
      </c>
      <c r="B1376">
        <v>16</v>
      </c>
    </row>
    <row r="1377" spans="1:2" x14ac:dyDescent="0.45">
      <c r="A1377">
        <v>551</v>
      </c>
      <c r="B1377">
        <v>12</v>
      </c>
    </row>
    <row r="1378" spans="1:2" x14ac:dyDescent="0.45">
      <c r="A1378">
        <v>187</v>
      </c>
      <c r="B1378">
        <v>4</v>
      </c>
    </row>
    <row r="1379" spans="1:2" x14ac:dyDescent="0.45">
      <c r="A1379">
        <v>325</v>
      </c>
      <c r="B1379">
        <v>2</v>
      </c>
    </row>
    <row r="1380" spans="1:2" x14ac:dyDescent="0.45">
      <c r="A1380">
        <v>148</v>
      </c>
      <c r="B1380">
        <v>3</v>
      </c>
    </row>
    <row r="1381" spans="1:2" x14ac:dyDescent="0.45">
      <c r="A1381">
        <v>69</v>
      </c>
      <c r="B1381">
        <v>0</v>
      </c>
    </row>
    <row r="1382" spans="1:2" x14ac:dyDescent="0.45">
      <c r="A1382">
        <v>173</v>
      </c>
      <c r="B1382">
        <v>3</v>
      </c>
    </row>
    <row r="1383" spans="1:2" x14ac:dyDescent="0.45">
      <c r="A1383">
        <v>269</v>
      </c>
      <c r="B1383">
        <v>4</v>
      </c>
    </row>
    <row r="1384" spans="1:2" x14ac:dyDescent="0.45">
      <c r="A1384">
        <v>185</v>
      </c>
      <c r="B1384">
        <v>2</v>
      </c>
    </row>
    <row r="1385" spans="1:2" x14ac:dyDescent="0.45">
      <c r="A1385">
        <v>176</v>
      </c>
      <c r="B1385">
        <v>10</v>
      </c>
    </row>
    <row r="1386" spans="1:2" x14ac:dyDescent="0.45">
      <c r="A1386">
        <v>1019</v>
      </c>
      <c r="B1386">
        <v>11</v>
      </c>
    </row>
    <row r="1387" spans="1:2" x14ac:dyDescent="0.45">
      <c r="A1387">
        <v>113</v>
      </c>
      <c r="B1387">
        <v>6</v>
      </c>
    </row>
    <row r="1388" spans="1:2" x14ac:dyDescent="0.45">
      <c r="A1388">
        <v>404</v>
      </c>
      <c r="B1388">
        <v>2</v>
      </c>
    </row>
    <row r="1389" spans="1:2" x14ac:dyDescent="0.45">
      <c r="A1389">
        <v>707</v>
      </c>
      <c r="B1389">
        <v>6</v>
      </c>
    </row>
    <row r="1390" spans="1:2" x14ac:dyDescent="0.45">
      <c r="A1390">
        <v>392</v>
      </c>
      <c r="B1390">
        <v>8</v>
      </c>
    </row>
    <row r="1391" spans="1:2" x14ac:dyDescent="0.45">
      <c r="A1391">
        <v>23</v>
      </c>
      <c r="B1391">
        <v>37</v>
      </c>
    </row>
    <row r="1392" spans="1:2" x14ac:dyDescent="0.45">
      <c r="A1392">
        <v>682</v>
      </c>
      <c r="B1392">
        <v>11</v>
      </c>
    </row>
    <row r="1393" spans="1:2" x14ac:dyDescent="0.45">
      <c r="A1393">
        <v>37</v>
      </c>
      <c r="B1393">
        <v>0</v>
      </c>
    </row>
    <row r="1394" spans="1:2" x14ac:dyDescent="0.45">
      <c r="A1394">
        <v>146</v>
      </c>
      <c r="B1394">
        <v>10</v>
      </c>
    </row>
    <row r="1395" spans="1:2" x14ac:dyDescent="0.45">
      <c r="A1395">
        <v>119</v>
      </c>
      <c r="B1395">
        <v>6</v>
      </c>
    </row>
    <row r="1396" spans="1:2" x14ac:dyDescent="0.45">
      <c r="A1396">
        <v>163</v>
      </c>
      <c r="B1396">
        <v>8</v>
      </c>
    </row>
    <row r="1397" spans="1:2" x14ac:dyDescent="0.45">
      <c r="A1397">
        <v>339</v>
      </c>
      <c r="B1397">
        <v>6</v>
      </c>
    </row>
    <row r="1398" spans="1:2" x14ac:dyDescent="0.45">
      <c r="A1398">
        <v>58</v>
      </c>
      <c r="B1398">
        <v>7</v>
      </c>
    </row>
    <row r="1399" spans="1:2" x14ac:dyDescent="0.45">
      <c r="A1399">
        <v>456</v>
      </c>
      <c r="B1399">
        <v>7</v>
      </c>
    </row>
    <row r="1400" spans="1:2" x14ac:dyDescent="0.45">
      <c r="A1400">
        <v>15</v>
      </c>
      <c r="B1400">
        <v>5</v>
      </c>
    </row>
    <row r="1401" spans="1:2" x14ac:dyDescent="0.45">
      <c r="A1401">
        <v>191</v>
      </c>
      <c r="B1401">
        <v>46</v>
      </c>
    </row>
    <row r="1402" spans="1:2" x14ac:dyDescent="0.45">
      <c r="A1402">
        <v>17</v>
      </c>
      <c r="B1402">
        <v>10</v>
      </c>
    </row>
    <row r="1403" spans="1:2" x14ac:dyDescent="0.45">
      <c r="A1403">
        <v>28</v>
      </c>
      <c r="B1403">
        <v>19</v>
      </c>
    </row>
    <row r="1404" spans="1:2" x14ac:dyDescent="0.45">
      <c r="A1404">
        <v>18</v>
      </c>
      <c r="B1404">
        <v>13</v>
      </c>
    </row>
    <row r="1405" spans="1:2" x14ac:dyDescent="0.45">
      <c r="A1405">
        <v>61</v>
      </c>
      <c r="B1405">
        <v>13</v>
      </c>
    </row>
    <row r="1406" spans="1:2" x14ac:dyDescent="0.45">
      <c r="A1406">
        <v>108</v>
      </c>
      <c r="B1406">
        <v>4</v>
      </c>
    </row>
    <row r="1407" spans="1:2" x14ac:dyDescent="0.45">
      <c r="A1407">
        <v>142</v>
      </c>
      <c r="B1407">
        <v>0</v>
      </c>
    </row>
    <row r="1408" spans="1:2" x14ac:dyDescent="0.45">
      <c r="A1408">
        <v>74</v>
      </c>
      <c r="B1408">
        <v>3</v>
      </c>
    </row>
    <row r="1409" spans="1:2" x14ac:dyDescent="0.45">
      <c r="A1409">
        <v>38</v>
      </c>
      <c r="B1409">
        <v>1</v>
      </c>
    </row>
    <row r="1410" spans="1:2" x14ac:dyDescent="0.45">
      <c r="A1410">
        <v>20</v>
      </c>
      <c r="B1410">
        <v>9</v>
      </c>
    </row>
    <row r="1411" spans="1:2" x14ac:dyDescent="0.45">
      <c r="A1411">
        <v>24</v>
      </c>
      <c r="B1411">
        <v>1</v>
      </c>
    </row>
    <row r="1412" spans="1:2" x14ac:dyDescent="0.45">
      <c r="A1412">
        <v>66</v>
      </c>
      <c r="B1412">
        <v>1</v>
      </c>
    </row>
    <row r="1413" spans="1:2" x14ac:dyDescent="0.45">
      <c r="A1413">
        <v>28</v>
      </c>
      <c r="B1413">
        <v>4</v>
      </c>
    </row>
    <row r="1414" spans="1:2" x14ac:dyDescent="0.45">
      <c r="A1414">
        <v>24</v>
      </c>
      <c r="B1414">
        <v>17</v>
      </c>
    </row>
    <row r="1415" spans="1:2" x14ac:dyDescent="0.45">
      <c r="A1415">
        <v>73</v>
      </c>
      <c r="B1415">
        <v>0</v>
      </c>
    </row>
    <row r="1416" spans="1:2" x14ac:dyDescent="0.45">
      <c r="A1416">
        <v>3</v>
      </c>
      <c r="B1416">
        <v>12</v>
      </c>
    </row>
    <row r="1417" spans="1:2" x14ac:dyDescent="0.45">
      <c r="A1417">
        <v>20</v>
      </c>
      <c r="B1417">
        <v>14</v>
      </c>
    </row>
    <row r="1418" spans="1:2" x14ac:dyDescent="0.45">
      <c r="A1418">
        <v>21</v>
      </c>
      <c r="B1418">
        <v>1</v>
      </c>
    </row>
    <row r="1419" spans="1:2" x14ac:dyDescent="0.45">
      <c r="A1419">
        <v>94</v>
      </c>
      <c r="B1419">
        <v>14</v>
      </c>
    </row>
    <row r="1420" spans="1:2" x14ac:dyDescent="0.45">
      <c r="A1420">
        <v>139</v>
      </c>
      <c r="B1420">
        <v>4</v>
      </c>
    </row>
    <row r="1421" spans="1:2" x14ac:dyDescent="0.45">
      <c r="A1421">
        <v>130</v>
      </c>
      <c r="B1421">
        <v>2</v>
      </c>
    </row>
    <row r="1422" spans="1:2" x14ac:dyDescent="0.45">
      <c r="A1422">
        <v>31</v>
      </c>
      <c r="B1422">
        <v>1</v>
      </c>
    </row>
    <row r="1423" spans="1:2" x14ac:dyDescent="0.45">
      <c r="A1423">
        <v>13</v>
      </c>
      <c r="B1423">
        <v>2</v>
      </c>
    </row>
    <row r="1424" spans="1:2" x14ac:dyDescent="0.45">
      <c r="A1424">
        <v>90</v>
      </c>
      <c r="B1424">
        <v>1</v>
      </c>
    </row>
    <row r="1425" spans="1:2" x14ac:dyDescent="0.45">
      <c r="A1425">
        <v>141</v>
      </c>
      <c r="B1425">
        <v>1</v>
      </c>
    </row>
    <row r="1426" spans="1:2" x14ac:dyDescent="0.45">
      <c r="A1426">
        <v>23</v>
      </c>
      <c r="B1426">
        <v>4</v>
      </c>
    </row>
    <row r="1427" spans="1:2" x14ac:dyDescent="0.45">
      <c r="A1427">
        <v>18</v>
      </c>
      <c r="B1427">
        <v>3</v>
      </c>
    </row>
    <row r="1428" spans="1:2" x14ac:dyDescent="0.45">
      <c r="A1428">
        <v>76</v>
      </c>
      <c r="B1428">
        <v>38</v>
      </c>
    </row>
    <row r="1429" spans="1:2" x14ac:dyDescent="0.45">
      <c r="A1429">
        <v>93</v>
      </c>
      <c r="B1429">
        <v>4</v>
      </c>
    </row>
    <row r="1430" spans="1:2" x14ac:dyDescent="0.45">
      <c r="A1430">
        <v>69</v>
      </c>
      <c r="B1430">
        <v>0</v>
      </c>
    </row>
    <row r="1431" spans="1:2" x14ac:dyDescent="0.45">
      <c r="A1431">
        <v>21</v>
      </c>
      <c r="B1431">
        <v>2</v>
      </c>
    </row>
    <row r="1432" spans="1:2" x14ac:dyDescent="0.45">
      <c r="A1432">
        <v>57</v>
      </c>
      <c r="B1432">
        <v>0</v>
      </c>
    </row>
    <row r="1433" spans="1:2" x14ac:dyDescent="0.45">
      <c r="A1433">
        <v>108</v>
      </c>
      <c r="B1433">
        <v>1</v>
      </c>
    </row>
    <row r="1434" spans="1:2" x14ac:dyDescent="0.45">
      <c r="A1434">
        <v>83</v>
      </c>
      <c r="B1434">
        <v>7</v>
      </c>
    </row>
    <row r="1435" spans="1:2" x14ac:dyDescent="0.45">
      <c r="A1435">
        <v>96</v>
      </c>
      <c r="B1435">
        <v>2</v>
      </c>
    </row>
    <row r="1436" spans="1:2" x14ac:dyDescent="0.45">
      <c r="A1436">
        <v>64</v>
      </c>
      <c r="B1436">
        <v>4</v>
      </c>
    </row>
    <row r="1437" spans="1:2" x14ac:dyDescent="0.45">
      <c r="A1437">
        <v>14</v>
      </c>
      <c r="B1437">
        <v>4</v>
      </c>
    </row>
    <row r="1438" spans="1:2" x14ac:dyDescent="0.45">
      <c r="A1438">
        <v>169</v>
      </c>
      <c r="B1438">
        <v>3</v>
      </c>
    </row>
    <row r="1439" spans="1:2" x14ac:dyDescent="0.45">
      <c r="A1439">
        <v>33</v>
      </c>
      <c r="B1439">
        <v>2</v>
      </c>
    </row>
    <row r="1440" spans="1:2" x14ac:dyDescent="0.45">
      <c r="A1440">
        <v>102</v>
      </c>
      <c r="B1440">
        <v>197</v>
      </c>
    </row>
    <row r="1441" spans="1:2" x14ac:dyDescent="0.45">
      <c r="A1441">
        <v>104</v>
      </c>
      <c r="B1441">
        <v>0</v>
      </c>
    </row>
    <row r="1442" spans="1:2" x14ac:dyDescent="0.45">
      <c r="A1442">
        <v>20</v>
      </c>
      <c r="B1442">
        <v>1</v>
      </c>
    </row>
    <row r="1443" spans="1:2" x14ac:dyDescent="0.45">
      <c r="A1443">
        <v>35</v>
      </c>
      <c r="B1443">
        <v>4</v>
      </c>
    </row>
    <row r="1444" spans="1:2" x14ac:dyDescent="0.45">
      <c r="A1444">
        <v>94</v>
      </c>
      <c r="B1444">
        <v>0</v>
      </c>
    </row>
    <row r="1445" spans="1:2" x14ac:dyDescent="0.45">
      <c r="A1445">
        <v>14</v>
      </c>
      <c r="B1445">
        <v>7</v>
      </c>
    </row>
    <row r="1446" spans="1:2" x14ac:dyDescent="0.45">
      <c r="A1446">
        <v>15</v>
      </c>
      <c r="B1446">
        <v>11</v>
      </c>
    </row>
    <row r="1447" spans="1:2" x14ac:dyDescent="0.45">
      <c r="A1447">
        <v>51</v>
      </c>
      <c r="B1447">
        <v>0</v>
      </c>
    </row>
    <row r="1448" spans="1:2" x14ac:dyDescent="0.45">
      <c r="A1448">
        <v>19</v>
      </c>
      <c r="B1448">
        <v>6</v>
      </c>
    </row>
    <row r="1449" spans="1:2" x14ac:dyDescent="0.45">
      <c r="A1449">
        <v>23</v>
      </c>
      <c r="B1449">
        <v>0</v>
      </c>
    </row>
    <row r="1450" spans="1:2" x14ac:dyDescent="0.45">
      <c r="A1450">
        <v>97</v>
      </c>
      <c r="B1450">
        <v>7</v>
      </c>
    </row>
    <row r="1451" spans="1:2" x14ac:dyDescent="0.45">
      <c r="A1451">
        <v>76</v>
      </c>
      <c r="B1451">
        <v>94</v>
      </c>
    </row>
    <row r="1452" spans="1:2" x14ac:dyDescent="0.45">
      <c r="A1452">
        <v>11</v>
      </c>
      <c r="B1452">
        <v>2</v>
      </c>
    </row>
    <row r="1453" spans="1:2" x14ac:dyDescent="0.45">
      <c r="A1453">
        <v>52</v>
      </c>
      <c r="B1453">
        <v>25</v>
      </c>
    </row>
    <row r="1454" spans="1:2" x14ac:dyDescent="0.45">
      <c r="A1454">
        <v>95</v>
      </c>
      <c r="B1454">
        <v>17</v>
      </c>
    </row>
    <row r="1455" spans="1:2" x14ac:dyDescent="0.45">
      <c r="A1455">
        <v>35</v>
      </c>
      <c r="B1455">
        <v>2</v>
      </c>
    </row>
    <row r="1456" spans="1:2" x14ac:dyDescent="0.45">
      <c r="A1456">
        <v>21</v>
      </c>
      <c r="B1456">
        <v>4</v>
      </c>
    </row>
    <row r="1457" spans="1:2" x14ac:dyDescent="0.45">
      <c r="A1457">
        <v>93</v>
      </c>
      <c r="B1457">
        <v>5</v>
      </c>
    </row>
    <row r="1458" spans="1:2" x14ac:dyDescent="0.45">
      <c r="A1458">
        <v>11</v>
      </c>
      <c r="B1458">
        <v>2</v>
      </c>
    </row>
    <row r="1459" spans="1:2" x14ac:dyDescent="0.45">
      <c r="A1459">
        <v>21</v>
      </c>
      <c r="B1459">
        <v>2</v>
      </c>
    </row>
    <row r="1460" spans="1:2" x14ac:dyDescent="0.45">
      <c r="A1460">
        <v>54</v>
      </c>
      <c r="B1460">
        <v>3</v>
      </c>
    </row>
    <row r="1461" spans="1:2" x14ac:dyDescent="0.45">
      <c r="A1461">
        <v>31</v>
      </c>
      <c r="B1461">
        <v>0</v>
      </c>
    </row>
    <row r="1462" spans="1:2" x14ac:dyDescent="0.45">
      <c r="A1462">
        <v>132</v>
      </c>
      <c r="B1462">
        <v>4</v>
      </c>
    </row>
    <row r="1463" spans="1:2" x14ac:dyDescent="0.45">
      <c r="A1463">
        <v>3</v>
      </c>
      <c r="B1463">
        <v>1</v>
      </c>
    </row>
    <row r="1464" spans="1:2" x14ac:dyDescent="0.45">
      <c r="A1464">
        <v>6</v>
      </c>
      <c r="B1464">
        <v>12</v>
      </c>
    </row>
    <row r="1465" spans="1:2" x14ac:dyDescent="0.45">
      <c r="A1465">
        <v>10</v>
      </c>
      <c r="B1465">
        <v>4</v>
      </c>
    </row>
    <row r="1466" spans="1:2" x14ac:dyDescent="0.45">
      <c r="A1466">
        <v>147</v>
      </c>
      <c r="B1466">
        <v>91</v>
      </c>
    </row>
    <row r="1467" spans="1:2" x14ac:dyDescent="0.45">
      <c r="A1467">
        <v>199</v>
      </c>
      <c r="B1467">
        <v>1</v>
      </c>
    </row>
    <row r="1468" spans="1:2" x14ac:dyDescent="0.45">
      <c r="A1468">
        <v>50</v>
      </c>
      <c r="B1468">
        <v>1</v>
      </c>
    </row>
    <row r="1469" spans="1:2" x14ac:dyDescent="0.45">
      <c r="A1469">
        <v>21</v>
      </c>
      <c r="B1469">
        <v>0</v>
      </c>
    </row>
    <row r="1470" spans="1:2" x14ac:dyDescent="0.45">
      <c r="A1470">
        <v>24</v>
      </c>
      <c r="B1470">
        <v>13</v>
      </c>
    </row>
    <row r="1471" spans="1:2" x14ac:dyDescent="0.45">
      <c r="A1471">
        <v>32</v>
      </c>
      <c r="B1471">
        <v>2</v>
      </c>
    </row>
    <row r="1472" spans="1:2" x14ac:dyDescent="0.45">
      <c r="A1472">
        <v>62</v>
      </c>
      <c r="B1472">
        <v>0</v>
      </c>
    </row>
    <row r="1473" spans="1:2" x14ac:dyDescent="0.45">
      <c r="A1473">
        <v>9</v>
      </c>
      <c r="B1473">
        <v>21</v>
      </c>
    </row>
    <row r="1474" spans="1:2" x14ac:dyDescent="0.45">
      <c r="A1474">
        <v>38</v>
      </c>
      <c r="B1474">
        <v>9</v>
      </c>
    </row>
    <row r="1475" spans="1:2" x14ac:dyDescent="0.45">
      <c r="A1475">
        <v>54</v>
      </c>
      <c r="B1475">
        <v>6</v>
      </c>
    </row>
    <row r="1476" spans="1:2" x14ac:dyDescent="0.45">
      <c r="A1476">
        <v>37</v>
      </c>
      <c r="B1476">
        <v>4</v>
      </c>
    </row>
    <row r="1477" spans="1:2" x14ac:dyDescent="0.45">
      <c r="A1477">
        <v>39</v>
      </c>
      <c r="B1477">
        <v>7</v>
      </c>
    </row>
    <row r="1478" spans="1:2" x14ac:dyDescent="0.45">
      <c r="A1478">
        <v>34</v>
      </c>
      <c r="B1478">
        <v>5</v>
      </c>
    </row>
    <row r="1479" spans="1:2" x14ac:dyDescent="0.45">
      <c r="A1479">
        <v>55</v>
      </c>
      <c r="B1479">
        <v>0</v>
      </c>
    </row>
    <row r="1480" spans="1:2" x14ac:dyDescent="0.45">
      <c r="A1480">
        <v>32</v>
      </c>
      <c r="B1480">
        <v>3</v>
      </c>
    </row>
    <row r="1481" spans="1:2" x14ac:dyDescent="0.45">
      <c r="A1481">
        <v>25</v>
      </c>
      <c r="B1481">
        <v>9</v>
      </c>
    </row>
    <row r="1482" spans="1:2" x14ac:dyDescent="0.45">
      <c r="A1482">
        <v>33</v>
      </c>
      <c r="B1482">
        <v>6</v>
      </c>
    </row>
    <row r="1483" spans="1:2" x14ac:dyDescent="0.45">
      <c r="A1483">
        <v>108</v>
      </c>
      <c r="B1483">
        <v>4</v>
      </c>
    </row>
    <row r="1484" spans="1:2" x14ac:dyDescent="0.45">
      <c r="A1484">
        <v>20</v>
      </c>
      <c r="B1484">
        <v>1</v>
      </c>
    </row>
    <row r="1485" spans="1:2" x14ac:dyDescent="0.45">
      <c r="A1485">
        <v>98</v>
      </c>
      <c r="B1485">
        <v>17</v>
      </c>
    </row>
    <row r="1486" spans="1:2" x14ac:dyDescent="0.45">
      <c r="A1486">
        <v>196</v>
      </c>
      <c r="B1486">
        <v>1</v>
      </c>
    </row>
    <row r="1487" spans="1:2" x14ac:dyDescent="0.45">
      <c r="A1487">
        <v>39</v>
      </c>
      <c r="B1487">
        <v>13</v>
      </c>
    </row>
    <row r="1488" spans="1:2" x14ac:dyDescent="0.45">
      <c r="A1488">
        <v>128</v>
      </c>
      <c r="B1488">
        <v>6</v>
      </c>
    </row>
    <row r="1489" spans="1:2" x14ac:dyDescent="0.45">
      <c r="A1489">
        <v>71</v>
      </c>
      <c r="B1489">
        <v>0</v>
      </c>
    </row>
    <row r="1490" spans="1:2" x14ac:dyDescent="0.45">
      <c r="A1490">
        <v>47</v>
      </c>
      <c r="B1490">
        <v>2</v>
      </c>
    </row>
    <row r="1491" spans="1:2" x14ac:dyDescent="0.45">
      <c r="A1491">
        <v>17</v>
      </c>
      <c r="B1491">
        <v>2</v>
      </c>
    </row>
    <row r="1492" spans="1:2" x14ac:dyDescent="0.45">
      <c r="A1492">
        <v>91</v>
      </c>
      <c r="B1492">
        <v>21</v>
      </c>
    </row>
    <row r="1493" spans="1:2" x14ac:dyDescent="0.45">
      <c r="A1493">
        <v>43</v>
      </c>
      <c r="B1493">
        <v>13</v>
      </c>
    </row>
    <row r="1494" spans="1:2" x14ac:dyDescent="0.45">
      <c r="A1494">
        <v>17</v>
      </c>
      <c r="B1494">
        <v>0</v>
      </c>
    </row>
    <row r="1495" spans="1:2" x14ac:dyDescent="0.45">
      <c r="A1495">
        <v>33</v>
      </c>
      <c r="B1495">
        <v>6</v>
      </c>
    </row>
    <row r="1496" spans="1:2" x14ac:dyDescent="0.45">
      <c r="A1496">
        <v>87</v>
      </c>
      <c r="B1496">
        <v>0</v>
      </c>
    </row>
    <row r="1497" spans="1:2" x14ac:dyDescent="0.45">
      <c r="A1497">
        <v>113</v>
      </c>
      <c r="B1497">
        <v>1</v>
      </c>
    </row>
    <row r="1498" spans="1:2" x14ac:dyDescent="0.45">
      <c r="A1498">
        <v>14</v>
      </c>
      <c r="B1498">
        <v>0</v>
      </c>
    </row>
    <row r="1499" spans="1:2" x14ac:dyDescent="0.45">
      <c r="A1499">
        <v>30</v>
      </c>
      <c r="B1499">
        <v>12</v>
      </c>
    </row>
    <row r="1500" spans="1:2" x14ac:dyDescent="0.45">
      <c r="A1500">
        <v>16</v>
      </c>
      <c r="B1500">
        <v>2</v>
      </c>
    </row>
    <row r="1501" spans="1:2" x14ac:dyDescent="0.45">
      <c r="A1501">
        <v>46</v>
      </c>
      <c r="B1501">
        <v>6</v>
      </c>
    </row>
    <row r="1502" spans="1:2" x14ac:dyDescent="0.45">
      <c r="A1502">
        <v>24</v>
      </c>
      <c r="B1502">
        <v>1</v>
      </c>
    </row>
    <row r="1503" spans="1:2" x14ac:dyDescent="0.45">
      <c r="A1503">
        <v>97</v>
      </c>
      <c r="B1503">
        <v>1</v>
      </c>
    </row>
    <row r="1504" spans="1:2" x14ac:dyDescent="0.45">
      <c r="A1504">
        <v>59</v>
      </c>
      <c r="B1504">
        <v>5</v>
      </c>
    </row>
    <row r="1505" spans="1:2" x14ac:dyDescent="0.45">
      <c r="A1505">
        <v>1095</v>
      </c>
      <c r="B1505">
        <v>0</v>
      </c>
    </row>
    <row r="1506" spans="1:2" x14ac:dyDescent="0.45">
      <c r="A1506">
        <v>218</v>
      </c>
      <c r="B1506">
        <v>3</v>
      </c>
    </row>
    <row r="1507" spans="1:2" x14ac:dyDescent="0.45">
      <c r="A1507">
        <v>111</v>
      </c>
      <c r="B1507">
        <v>8</v>
      </c>
    </row>
    <row r="1508" spans="1:2" x14ac:dyDescent="0.45">
      <c r="A1508">
        <v>56</v>
      </c>
      <c r="B1508">
        <v>3</v>
      </c>
    </row>
    <row r="1509" spans="1:2" x14ac:dyDescent="0.45">
      <c r="A1509">
        <v>265</v>
      </c>
      <c r="B1509">
        <v>8</v>
      </c>
    </row>
    <row r="1510" spans="1:2" x14ac:dyDescent="0.45">
      <c r="A1510">
        <v>28</v>
      </c>
      <c r="B1510">
        <v>1</v>
      </c>
    </row>
    <row r="1511" spans="1:2" x14ac:dyDescent="0.45">
      <c r="A1511">
        <v>364</v>
      </c>
      <c r="B1511">
        <v>4</v>
      </c>
    </row>
    <row r="1512" spans="1:2" x14ac:dyDescent="0.45">
      <c r="A1512">
        <v>27</v>
      </c>
      <c r="B1512">
        <v>8</v>
      </c>
    </row>
    <row r="1513" spans="1:2" x14ac:dyDescent="0.45">
      <c r="A1513">
        <v>93</v>
      </c>
      <c r="B1513">
        <v>1</v>
      </c>
    </row>
    <row r="1514" spans="1:2" x14ac:dyDescent="0.45">
      <c r="A1514">
        <v>64</v>
      </c>
      <c r="B1514">
        <v>5</v>
      </c>
    </row>
    <row r="1515" spans="1:2" x14ac:dyDescent="0.45">
      <c r="A1515">
        <v>22</v>
      </c>
      <c r="B1515">
        <v>0</v>
      </c>
    </row>
    <row r="1516" spans="1:2" x14ac:dyDescent="0.45">
      <c r="A1516">
        <v>59</v>
      </c>
      <c r="B1516">
        <v>0</v>
      </c>
    </row>
    <row r="1517" spans="1:2" x14ac:dyDescent="0.45">
      <c r="A1517">
        <v>249</v>
      </c>
      <c r="B1517">
        <v>1</v>
      </c>
    </row>
    <row r="1518" spans="1:2" x14ac:dyDescent="0.45">
      <c r="A1518">
        <v>392</v>
      </c>
      <c r="B1518">
        <v>0</v>
      </c>
    </row>
    <row r="1519" spans="1:2" x14ac:dyDescent="0.45">
      <c r="A1519">
        <v>115</v>
      </c>
      <c r="B1519">
        <v>0</v>
      </c>
    </row>
    <row r="1520" spans="1:2" x14ac:dyDescent="0.45">
      <c r="A1520">
        <v>433</v>
      </c>
      <c r="B1520">
        <v>6</v>
      </c>
    </row>
    <row r="1521" spans="1:2" x14ac:dyDescent="0.45">
      <c r="A1521">
        <v>20</v>
      </c>
      <c r="B1521">
        <v>6</v>
      </c>
    </row>
    <row r="1522" spans="1:2" x14ac:dyDescent="0.45">
      <c r="A1522">
        <v>8</v>
      </c>
      <c r="B1522">
        <v>14</v>
      </c>
    </row>
    <row r="1523" spans="1:2" x14ac:dyDescent="0.45">
      <c r="A1523">
        <v>175</v>
      </c>
      <c r="B1523">
        <v>6</v>
      </c>
    </row>
    <row r="1524" spans="1:2" x14ac:dyDescent="0.45">
      <c r="A1524">
        <v>104</v>
      </c>
      <c r="B1524">
        <v>33</v>
      </c>
    </row>
    <row r="1525" spans="1:2" x14ac:dyDescent="0.45">
      <c r="A1525">
        <v>17</v>
      </c>
      <c r="B1525">
        <v>4</v>
      </c>
    </row>
    <row r="1526" spans="1:2" x14ac:dyDescent="0.45">
      <c r="A1526">
        <v>277</v>
      </c>
      <c r="B1526">
        <v>1</v>
      </c>
    </row>
    <row r="1527" spans="1:2" x14ac:dyDescent="0.45">
      <c r="A1527">
        <v>118</v>
      </c>
      <c r="B1527">
        <v>0</v>
      </c>
    </row>
    <row r="1528" spans="1:2" x14ac:dyDescent="0.45">
      <c r="A1528">
        <v>97</v>
      </c>
      <c r="B1528">
        <v>6</v>
      </c>
    </row>
    <row r="1529" spans="1:2" x14ac:dyDescent="0.45">
      <c r="A1529">
        <v>20</v>
      </c>
      <c r="B1529">
        <v>6</v>
      </c>
    </row>
    <row r="1530" spans="1:2" x14ac:dyDescent="0.45">
      <c r="A1530">
        <v>26</v>
      </c>
      <c r="B1530">
        <v>1</v>
      </c>
    </row>
    <row r="1531" spans="1:2" x14ac:dyDescent="0.45">
      <c r="A1531">
        <v>128</v>
      </c>
      <c r="B1531">
        <v>3</v>
      </c>
    </row>
    <row r="1532" spans="1:2" x14ac:dyDescent="0.45">
      <c r="A1532">
        <v>15</v>
      </c>
    </row>
    <row r="1533" spans="1:2" x14ac:dyDescent="0.45">
      <c r="A1533">
        <v>25</v>
      </c>
    </row>
    <row r="1534" spans="1:2" x14ac:dyDescent="0.45">
      <c r="A1534">
        <v>55</v>
      </c>
    </row>
    <row r="1535" spans="1:2" x14ac:dyDescent="0.45">
      <c r="A1535">
        <v>107</v>
      </c>
    </row>
    <row r="1536" spans="1:2" x14ac:dyDescent="0.45">
      <c r="A1536">
        <v>557</v>
      </c>
    </row>
    <row r="1537" spans="1:1" x14ac:dyDescent="0.45">
      <c r="A1537">
        <v>40</v>
      </c>
    </row>
    <row r="1538" spans="1:1" x14ac:dyDescent="0.45">
      <c r="A1538">
        <v>36</v>
      </c>
    </row>
    <row r="1539" spans="1:1" x14ac:dyDescent="0.45">
      <c r="A1539">
        <v>159</v>
      </c>
    </row>
    <row r="1540" spans="1:1" x14ac:dyDescent="0.45">
      <c r="A1540">
        <v>41</v>
      </c>
    </row>
    <row r="1541" spans="1:1" x14ac:dyDescent="0.45">
      <c r="A1541">
        <v>226</v>
      </c>
    </row>
    <row r="1542" spans="1:1" x14ac:dyDescent="0.45">
      <c r="A1542">
        <v>30</v>
      </c>
    </row>
    <row r="1543" spans="1:1" x14ac:dyDescent="0.45">
      <c r="A1543">
        <v>103</v>
      </c>
    </row>
    <row r="1544" spans="1:1" x14ac:dyDescent="0.45">
      <c r="A1544">
        <v>62</v>
      </c>
    </row>
    <row r="1545" spans="1:1" x14ac:dyDescent="0.45">
      <c r="A1545">
        <v>6</v>
      </c>
    </row>
    <row r="1546" spans="1:1" x14ac:dyDescent="0.45">
      <c r="A1546">
        <v>182</v>
      </c>
    </row>
    <row r="1547" spans="1:1" x14ac:dyDescent="0.45">
      <c r="A1547">
        <v>145</v>
      </c>
    </row>
    <row r="1548" spans="1:1" x14ac:dyDescent="0.45">
      <c r="A1548">
        <v>25</v>
      </c>
    </row>
    <row r="1549" spans="1:1" x14ac:dyDescent="0.45">
      <c r="A1549">
        <v>320</v>
      </c>
    </row>
    <row r="1550" spans="1:1" x14ac:dyDescent="0.45">
      <c r="A1550">
        <v>99</v>
      </c>
    </row>
    <row r="1551" spans="1:1" x14ac:dyDescent="0.45">
      <c r="A1551">
        <v>348</v>
      </c>
    </row>
    <row r="1552" spans="1:1" x14ac:dyDescent="0.45">
      <c r="A1552">
        <v>41</v>
      </c>
    </row>
    <row r="1553" spans="1:1" x14ac:dyDescent="0.45">
      <c r="A1553">
        <v>29</v>
      </c>
    </row>
    <row r="1554" spans="1:1" x14ac:dyDescent="0.45">
      <c r="A1554">
        <v>25</v>
      </c>
    </row>
    <row r="1555" spans="1:1" x14ac:dyDescent="0.45">
      <c r="A1555">
        <v>23</v>
      </c>
    </row>
    <row r="1556" spans="1:1" x14ac:dyDescent="0.45">
      <c r="A1556">
        <v>1260</v>
      </c>
    </row>
    <row r="1557" spans="1:1" x14ac:dyDescent="0.45">
      <c r="A1557">
        <v>307</v>
      </c>
    </row>
    <row r="1558" spans="1:1" x14ac:dyDescent="0.45">
      <c r="A1558">
        <v>329</v>
      </c>
    </row>
    <row r="1559" spans="1:1" x14ac:dyDescent="0.45">
      <c r="A1559">
        <v>32</v>
      </c>
    </row>
    <row r="1560" spans="1:1" x14ac:dyDescent="0.45">
      <c r="A1560">
        <v>27</v>
      </c>
    </row>
    <row r="1561" spans="1:1" x14ac:dyDescent="0.45">
      <c r="A1561">
        <v>236</v>
      </c>
    </row>
    <row r="1562" spans="1:1" x14ac:dyDescent="0.45">
      <c r="A1562">
        <v>42</v>
      </c>
    </row>
    <row r="1563" spans="1:1" x14ac:dyDescent="0.45">
      <c r="A1563">
        <v>95</v>
      </c>
    </row>
    <row r="1564" spans="1:1" x14ac:dyDescent="0.45">
      <c r="A1564">
        <v>37</v>
      </c>
    </row>
    <row r="1565" spans="1:1" x14ac:dyDescent="0.45">
      <c r="A1565">
        <v>128</v>
      </c>
    </row>
    <row r="1566" spans="1:1" x14ac:dyDescent="0.45">
      <c r="A1566">
        <v>156</v>
      </c>
    </row>
    <row r="1567" spans="1:1" x14ac:dyDescent="0.45">
      <c r="A1567">
        <v>64</v>
      </c>
    </row>
    <row r="1568" spans="1:1" x14ac:dyDescent="0.45">
      <c r="A1568">
        <v>58</v>
      </c>
    </row>
    <row r="1569" spans="1:1" x14ac:dyDescent="0.45">
      <c r="A1569">
        <v>20</v>
      </c>
    </row>
    <row r="1570" spans="1:1" x14ac:dyDescent="0.45">
      <c r="A1570">
        <v>47</v>
      </c>
    </row>
    <row r="1571" spans="1:1" x14ac:dyDescent="0.45">
      <c r="A1571">
        <v>54</v>
      </c>
    </row>
    <row r="1572" spans="1:1" x14ac:dyDescent="0.45">
      <c r="A1572">
        <v>9</v>
      </c>
    </row>
    <row r="1573" spans="1:1" x14ac:dyDescent="0.45">
      <c r="A1573">
        <v>213</v>
      </c>
    </row>
    <row r="1574" spans="1:1" x14ac:dyDescent="0.45">
      <c r="A1574">
        <v>57</v>
      </c>
    </row>
    <row r="1575" spans="1:1" x14ac:dyDescent="0.45">
      <c r="A1575">
        <v>25</v>
      </c>
    </row>
    <row r="1576" spans="1:1" x14ac:dyDescent="0.45">
      <c r="A1576">
        <v>104</v>
      </c>
    </row>
    <row r="1577" spans="1:1" x14ac:dyDescent="0.45">
      <c r="A1577">
        <v>34</v>
      </c>
    </row>
    <row r="1578" spans="1:1" x14ac:dyDescent="0.45">
      <c r="A1578">
        <v>67</v>
      </c>
    </row>
    <row r="1579" spans="1:1" x14ac:dyDescent="0.45">
      <c r="A1579">
        <v>241</v>
      </c>
    </row>
    <row r="1580" spans="1:1" x14ac:dyDescent="0.45">
      <c r="A1580">
        <v>123</v>
      </c>
    </row>
    <row r="1581" spans="1:1" x14ac:dyDescent="0.45">
      <c r="A1581">
        <v>302</v>
      </c>
    </row>
    <row r="1582" spans="1:1" x14ac:dyDescent="0.45">
      <c r="A1582">
        <v>89</v>
      </c>
    </row>
    <row r="1583" spans="1:1" x14ac:dyDescent="0.45">
      <c r="A1583">
        <v>41</v>
      </c>
    </row>
    <row r="1584" spans="1:1" x14ac:dyDescent="0.45">
      <c r="A1584">
        <v>69</v>
      </c>
    </row>
    <row r="1585" spans="1:1" x14ac:dyDescent="0.45">
      <c r="A1585">
        <v>52</v>
      </c>
    </row>
    <row r="1586" spans="1:1" x14ac:dyDescent="0.45">
      <c r="A1586">
        <v>57</v>
      </c>
    </row>
    <row r="1587" spans="1:1" x14ac:dyDescent="0.45">
      <c r="A1587">
        <v>74</v>
      </c>
    </row>
    <row r="1588" spans="1:1" x14ac:dyDescent="0.45">
      <c r="A1588">
        <v>63</v>
      </c>
    </row>
    <row r="1589" spans="1:1" x14ac:dyDescent="0.45">
      <c r="A1589">
        <v>72</v>
      </c>
    </row>
    <row r="1590" spans="1:1" x14ac:dyDescent="0.45">
      <c r="A1590">
        <v>71</v>
      </c>
    </row>
    <row r="1591" spans="1:1" x14ac:dyDescent="0.45">
      <c r="A1591">
        <v>21</v>
      </c>
    </row>
    <row r="1592" spans="1:1" x14ac:dyDescent="0.45">
      <c r="A1592">
        <v>930</v>
      </c>
    </row>
    <row r="1593" spans="1:1" x14ac:dyDescent="0.45">
      <c r="A1593">
        <v>55</v>
      </c>
    </row>
    <row r="1594" spans="1:1" x14ac:dyDescent="0.45">
      <c r="A1594">
        <v>61</v>
      </c>
    </row>
    <row r="1595" spans="1:1" x14ac:dyDescent="0.45">
      <c r="A1595">
        <v>82</v>
      </c>
    </row>
    <row r="1596" spans="1:1" x14ac:dyDescent="0.45">
      <c r="A1596">
        <v>71</v>
      </c>
    </row>
    <row r="1597" spans="1:1" x14ac:dyDescent="0.45">
      <c r="A1597">
        <v>117</v>
      </c>
    </row>
    <row r="1598" spans="1:1" x14ac:dyDescent="0.45">
      <c r="A1598">
        <v>29</v>
      </c>
    </row>
    <row r="1599" spans="1:1" x14ac:dyDescent="0.45">
      <c r="A1599">
        <v>74</v>
      </c>
    </row>
    <row r="1600" spans="1:1" x14ac:dyDescent="0.45">
      <c r="A1600">
        <v>23</v>
      </c>
    </row>
    <row r="1601" spans="1:1" x14ac:dyDescent="0.45">
      <c r="A1601">
        <v>60</v>
      </c>
    </row>
    <row r="1602" spans="1:1" x14ac:dyDescent="0.45">
      <c r="A1602">
        <v>55</v>
      </c>
    </row>
    <row r="1603" spans="1:1" x14ac:dyDescent="0.45">
      <c r="A1603">
        <v>51</v>
      </c>
    </row>
    <row r="1604" spans="1:1" x14ac:dyDescent="0.45">
      <c r="A1604">
        <v>78</v>
      </c>
    </row>
    <row r="1605" spans="1:1" x14ac:dyDescent="0.45">
      <c r="A1605">
        <v>62</v>
      </c>
    </row>
    <row r="1606" spans="1:1" x14ac:dyDescent="0.45">
      <c r="A1606">
        <v>45</v>
      </c>
    </row>
    <row r="1607" spans="1:1" x14ac:dyDescent="0.45">
      <c r="A1607">
        <v>15</v>
      </c>
    </row>
    <row r="1608" spans="1:1" x14ac:dyDescent="0.45">
      <c r="A1608">
        <v>151</v>
      </c>
    </row>
    <row r="1609" spans="1:1" x14ac:dyDescent="0.45">
      <c r="A1609">
        <v>68</v>
      </c>
    </row>
    <row r="1610" spans="1:1" x14ac:dyDescent="0.45">
      <c r="A1610">
        <v>46</v>
      </c>
    </row>
    <row r="1611" spans="1:1" x14ac:dyDescent="0.45">
      <c r="A1611">
        <v>24</v>
      </c>
    </row>
    <row r="1612" spans="1:1" x14ac:dyDescent="0.45">
      <c r="A1612">
        <v>70</v>
      </c>
    </row>
    <row r="1613" spans="1:1" x14ac:dyDescent="0.45">
      <c r="A1613">
        <v>244</v>
      </c>
    </row>
    <row r="1614" spans="1:1" x14ac:dyDescent="0.45">
      <c r="A1614">
        <v>82</v>
      </c>
    </row>
    <row r="1615" spans="1:1" x14ac:dyDescent="0.45">
      <c r="A1615">
        <v>226</v>
      </c>
    </row>
    <row r="1616" spans="1:1" x14ac:dyDescent="0.45">
      <c r="A1616">
        <v>60</v>
      </c>
    </row>
    <row r="1617" spans="1:1" x14ac:dyDescent="0.45">
      <c r="A1617">
        <v>322</v>
      </c>
    </row>
    <row r="1618" spans="1:1" x14ac:dyDescent="0.45">
      <c r="A1618">
        <v>94</v>
      </c>
    </row>
    <row r="1619" spans="1:1" x14ac:dyDescent="0.45">
      <c r="A1619">
        <v>47</v>
      </c>
    </row>
    <row r="1620" spans="1:1" x14ac:dyDescent="0.45">
      <c r="A1620">
        <v>115</v>
      </c>
    </row>
    <row r="1621" spans="1:1" x14ac:dyDescent="0.45">
      <c r="A1621">
        <v>134</v>
      </c>
    </row>
    <row r="1622" spans="1:1" x14ac:dyDescent="0.45">
      <c r="A1622">
        <v>35</v>
      </c>
    </row>
    <row r="1623" spans="1:1" x14ac:dyDescent="0.45">
      <c r="A1623">
        <v>104</v>
      </c>
    </row>
    <row r="1624" spans="1:1" x14ac:dyDescent="0.45">
      <c r="A1624">
        <v>184</v>
      </c>
    </row>
    <row r="1625" spans="1:1" x14ac:dyDescent="0.45">
      <c r="A1625">
        <v>119</v>
      </c>
    </row>
    <row r="1626" spans="1:1" x14ac:dyDescent="0.45">
      <c r="A1626">
        <v>59</v>
      </c>
    </row>
    <row r="1627" spans="1:1" x14ac:dyDescent="0.45">
      <c r="A1627">
        <v>113</v>
      </c>
    </row>
    <row r="1628" spans="1:1" x14ac:dyDescent="0.45">
      <c r="A1628">
        <v>84</v>
      </c>
    </row>
    <row r="1629" spans="1:1" x14ac:dyDescent="0.45">
      <c r="A1629">
        <v>74</v>
      </c>
    </row>
    <row r="1630" spans="1:1" x14ac:dyDescent="0.45">
      <c r="A1630">
        <v>216</v>
      </c>
    </row>
    <row r="1631" spans="1:1" x14ac:dyDescent="0.45">
      <c r="A1631">
        <v>39</v>
      </c>
    </row>
    <row r="1632" spans="1:1" x14ac:dyDescent="0.45">
      <c r="A1632">
        <v>21</v>
      </c>
    </row>
    <row r="1633" spans="1:1" x14ac:dyDescent="0.45">
      <c r="A1633">
        <v>30</v>
      </c>
    </row>
    <row r="1634" spans="1:1" x14ac:dyDescent="0.45">
      <c r="A1634">
        <v>37</v>
      </c>
    </row>
    <row r="1635" spans="1:1" x14ac:dyDescent="0.45">
      <c r="A1635">
        <v>202</v>
      </c>
    </row>
    <row r="1636" spans="1:1" x14ac:dyDescent="0.45">
      <c r="A1636">
        <v>37</v>
      </c>
    </row>
    <row r="1637" spans="1:1" x14ac:dyDescent="0.45">
      <c r="A1637">
        <v>28</v>
      </c>
    </row>
    <row r="1638" spans="1:1" x14ac:dyDescent="0.45">
      <c r="A1638">
        <v>26</v>
      </c>
    </row>
    <row r="1639" spans="1:1" x14ac:dyDescent="0.45">
      <c r="A1639">
        <v>61</v>
      </c>
    </row>
    <row r="1640" spans="1:1" x14ac:dyDescent="0.45">
      <c r="A1640">
        <v>115</v>
      </c>
    </row>
    <row r="1641" spans="1:1" x14ac:dyDescent="0.45">
      <c r="A1641">
        <v>181</v>
      </c>
    </row>
    <row r="1642" spans="1:1" x14ac:dyDescent="0.45">
      <c r="A1642">
        <v>110</v>
      </c>
    </row>
    <row r="1643" spans="1:1" x14ac:dyDescent="0.45">
      <c r="A1643">
        <v>269</v>
      </c>
    </row>
    <row r="1644" spans="1:1" x14ac:dyDescent="0.45">
      <c r="A1644">
        <v>79</v>
      </c>
    </row>
    <row r="1645" spans="1:1" x14ac:dyDescent="0.45">
      <c r="A1645">
        <v>104</v>
      </c>
    </row>
    <row r="1646" spans="1:1" x14ac:dyDescent="0.45">
      <c r="A1646">
        <v>34</v>
      </c>
    </row>
    <row r="1647" spans="1:1" x14ac:dyDescent="0.45">
      <c r="A1647">
        <v>167</v>
      </c>
    </row>
    <row r="1648" spans="1:1" x14ac:dyDescent="0.45">
      <c r="A1648">
        <v>183</v>
      </c>
    </row>
    <row r="1649" spans="1:1" x14ac:dyDescent="0.45">
      <c r="A1649">
        <v>71</v>
      </c>
    </row>
    <row r="1650" spans="1:1" x14ac:dyDescent="0.45">
      <c r="A1650">
        <v>69</v>
      </c>
    </row>
    <row r="1651" spans="1:1" x14ac:dyDescent="0.45">
      <c r="A1651">
        <v>270</v>
      </c>
    </row>
    <row r="1652" spans="1:1" x14ac:dyDescent="0.45">
      <c r="A1652">
        <v>193</v>
      </c>
    </row>
    <row r="1653" spans="1:1" x14ac:dyDescent="0.45">
      <c r="A1653">
        <v>57</v>
      </c>
    </row>
    <row r="1654" spans="1:1" x14ac:dyDescent="0.45">
      <c r="A1654">
        <v>200</v>
      </c>
    </row>
    <row r="1655" spans="1:1" x14ac:dyDescent="0.45">
      <c r="A1655">
        <v>88</v>
      </c>
    </row>
    <row r="1656" spans="1:1" x14ac:dyDescent="0.45">
      <c r="A1656">
        <v>213</v>
      </c>
    </row>
    <row r="1657" spans="1:1" x14ac:dyDescent="0.45">
      <c r="A1657">
        <v>20</v>
      </c>
    </row>
    <row r="1658" spans="1:1" x14ac:dyDescent="0.45">
      <c r="A1658">
        <v>50</v>
      </c>
    </row>
    <row r="1659" spans="1:1" x14ac:dyDescent="0.45">
      <c r="A1659">
        <v>115</v>
      </c>
    </row>
    <row r="1660" spans="1:1" x14ac:dyDescent="0.45">
      <c r="A1660">
        <v>186</v>
      </c>
    </row>
    <row r="1661" spans="1:1" x14ac:dyDescent="0.45">
      <c r="A1661">
        <v>18</v>
      </c>
    </row>
    <row r="1662" spans="1:1" x14ac:dyDescent="0.45">
      <c r="A1662">
        <v>176</v>
      </c>
    </row>
    <row r="1663" spans="1:1" x14ac:dyDescent="0.45">
      <c r="A1663">
        <v>41</v>
      </c>
    </row>
    <row r="1664" spans="1:1" x14ac:dyDescent="0.45">
      <c r="A1664">
        <v>75</v>
      </c>
    </row>
    <row r="1665" spans="1:1" x14ac:dyDescent="0.45">
      <c r="A1665">
        <v>97</v>
      </c>
    </row>
    <row r="1666" spans="1:1" x14ac:dyDescent="0.45">
      <c r="A1666">
        <v>73</v>
      </c>
    </row>
    <row r="1667" spans="1:1" x14ac:dyDescent="0.45">
      <c r="A1667">
        <v>49</v>
      </c>
    </row>
    <row r="1668" spans="1:1" x14ac:dyDescent="0.45">
      <c r="A1668">
        <v>134</v>
      </c>
    </row>
    <row r="1669" spans="1:1" x14ac:dyDescent="0.45">
      <c r="A1669">
        <v>68</v>
      </c>
    </row>
    <row r="1670" spans="1:1" x14ac:dyDescent="0.45">
      <c r="A1670">
        <v>49</v>
      </c>
    </row>
    <row r="1671" spans="1:1" x14ac:dyDescent="0.45">
      <c r="A1671">
        <v>63</v>
      </c>
    </row>
    <row r="1672" spans="1:1" x14ac:dyDescent="0.45">
      <c r="A1672">
        <v>163</v>
      </c>
    </row>
    <row r="1673" spans="1:1" x14ac:dyDescent="0.45">
      <c r="A1673">
        <v>288</v>
      </c>
    </row>
    <row r="1674" spans="1:1" x14ac:dyDescent="0.45">
      <c r="A1674">
        <v>42</v>
      </c>
    </row>
    <row r="1675" spans="1:1" x14ac:dyDescent="0.45">
      <c r="A1675">
        <v>70</v>
      </c>
    </row>
    <row r="1676" spans="1:1" x14ac:dyDescent="0.45">
      <c r="A1676">
        <v>30</v>
      </c>
    </row>
    <row r="1677" spans="1:1" x14ac:dyDescent="0.45">
      <c r="A1677">
        <v>51</v>
      </c>
    </row>
    <row r="1678" spans="1:1" x14ac:dyDescent="0.45">
      <c r="A1678">
        <v>145</v>
      </c>
    </row>
    <row r="1679" spans="1:1" x14ac:dyDescent="0.45">
      <c r="A1679">
        <v>21</v>
      </c>
    </row>
    <row r="1680" spans="1:1" x14ac:dyDescent="0.45">
      <c r="A1680">
        <v>286</v>
      </c>
    </row>
    <row r="1681" spans="1:1" x14ac:dyDescent="0.45">
      <c r="A1681">
        <v>12</v>
      </c>
    </row>
    <row r="1682" spans="1:1" x14ac:dyDescent="0.45">
      <c r="A1682">
        <v>100</v>
      </c>
    </row>
    <row r="1683" spans="1:1" x14ac:dyDescent="0.45">
      <c r="A1683">
        <v>100</v>
      </c>
    </row>
    <row r="1684" spans="1:1" x14ac:dyDescent="0.45">
      <c r="A1684">
        <v>34</v>
      </c>
    </row>
    <row r="1685" spans="1:1" x14ac:dyDescent="0.45">
      <c r="A1685">
        <v>63</v>
      </c>
    </row>
    <row r="1686" spans="1:1" x14ac:dyDescent="0.45">
      <c r="A1686">
        <v>30</v>
      </c>
    </row>
    <row r="1687" spans="1:1" x14ac:dyDescent="0.45">
      <c r="A1687">
        <v>47</v>
      </c>
    </row>
    <row r="1688" spans="1:1" x14ac:dyDescent="0.45">
      <c r="A1688">
        <v>237</v>
      </c>
    </row>
    <row r="1689" spans="1:1" x14ac:dyDescent="0.45">
      <c r="A1689">
        <v>47</v>
      </c>
    </row>
    <row r="1690" spans="1:1" x14ac:dyDescent="0.45">
      <c r="A1690">
        <v>15</v>
      </c>
    </row>
    <row r="1691" spans="1:1" x14ac:dyDescent="0.45">
      <c r="A1691">
        <v>81</v>
      </c>
    </row>
    <row r="1692" spans="1:1" x14ac:dyDescent="0.45">
      <c r="A1692">
        <v>122</v>
      </c>
    </row>
    <row r="1693" spans="1:1" x14ac:dyDescent="0.45">
      <c r="A1693">
        <v>34</v>
      </c>
    </row>
    <row r="1694" spans="1:1" x14ac:dyDescent="0.45">
      <c r="A1694">
        <v>207</v>
      </c>
    </row>
    <row r="1695" spans="1:1" x14ac:dyDescent="0.45">
      <c r="A1695">
        <v>25</v>
      </c>
    </row>
    <row r="1696" spans="1:1" x14ac:dyDescent="0.45">
      <c r="A1696">
        <v>72</v>
      </c>
    </row>
    <row r="1697" spans="1:1" x14ac:dyDescent="0.45">
      <c r="A1697">
        <v>14</v>
      </c>
    </row>
    <row r="1698" spans="1:1" x14ac:dyDescent="0.45">
      <c r="A1698">
        <v>15</v>
      </c>
    </row>
    <row r="1699" spans="1:1" x14ac:dyDescent="0.45">
      <c r="A1699">
        <v>91</v>
      </c>
    </row>
    <row r="1700" spans="1:1" x14ac:dyDescent="0.45">
      <c r="A1700">
        <v>24</v>
      </c>
    </row>
    <row r="1701" spans="1:1" x14ac:dyDescent="0.45">
      <c r="A1701">
        <v>27</v>
      </c>
    </row>
    <row r="1702" spans="1:1" x14ac:dyDescent="0.45">
      <c r="A1702">
        <v>47</v>
      </c>
    </row>
    <row r="1703" spans="1:1" x14ac:dyDescent="0.45">
      <c r="A1703">
        <v>44</v>
      </c>
    </row>
    <row r="1704" spans="1:1" x14ac:dyDescent="0.45">
      <c r="A1704">
        <v>72</v>
      </c>
    </row>
    <row r="1705" spans="1:1" x14ac:dyDescent="0.45">
      <c r="A1705">
        <v>63</v>
      </c>
    </row>
    <row r="1706" spans="1:1" x14ac:dyDescent="0.45">
      <c r="A1706">
        <v>88</v>
      </c>
    </row>
    <row r="1707" spans="1:1" x14ac:dyDescent="0.45">
      <c r="A1707">
        <v>70</v>
      </c>
    </row>
    <row r="1708" spans="1:1" x14ac:dyDescent="0.45">
      <c r="A1708">
        <v>50</v>
      </c>
    </row>
    <row r="1709" spans="1:1" x14ac:dyDescent="0.45">
      <c r="A1709">
        <v>35</v>
      </c>
    </row>
    <row r="1710" spans="1:1" x14ac:dyDescent="0.45">
      <c r="A1710">
        <v>175</v>
      </c>
    </row>
    <row r="1711" spans="1:1" x14ac:dyDescent="0.45">
      <c r="A1711">
        <v>20</v>
      </c>
    </row>
    <row r="1712" spans="1:1" x14ac:dyDescent="0.45">
      <c r="A1712">
        <v>54</v>
      </c>
    </row>
    <row r="1713" spans="1:1" x14ac:dyDescent="0.45">
      <c r="A1713">
        <v>20</v>
      </c>
    </row>
    <row r="1714" spans="1:1" x14ac:dyDescent="0.45">
      <c r="A1714">
        <v>57</v>
      </c>
    </row>
    <row r="1715" spans="1:1" x14ac:dyDescent="0.45">
      <c r="A1715">
        <v>31</v>
      </c>
    </row>
    <row r="1716" spans="1:1" x14ac:dyDescent="0.45">
      <c r="A1716">
        <v>31</v>
      </c>
    </row>
    <row r="1717" spans="1:1" x14ac:dyDescent="0.45">
      <c r="A1717">
        <v>45</v>
      </c>
    </row>
    <row r="1718" spans="1:1" x14ac:dyDescent="0.45">
      <c r="A1718">
        <v>41</v>
      </c>
    </row>
    <row r="1719" spans="1:1" x14ac:dyDescent="0.45">
      <c r="A1719">
        <v>29</v>
      </c>
    </row>
    <row r="1720" spans="1:1" x14ac:dyDescent="0.45">
      <c r="A1720">
        <v>58</v>
      </c>
    </row>
    <row r="1721" spans="1:1" x14ac:dyDescent="0.45">
      <c r="A1721">
        <v>89</v>
      </c>
    </row>
    <row r="1722" spans="1:1" x14ac:dyDescent="0.45">
      <c r="A1722">
        <v>125</v>
      </c>
    </row>
    <row r="1723" spans="1:1" x14ac:dyDescent="0.45">
      <c r="A1723">
        <v>18</v>
      </c>
    </row>
    <row r="1724" spans="1:1" x14ac:dyDescent="0.45">
      <c r="A1724">
        <v>32</v>
      </c>
    </row>
    <row r="1725" spans="1:1" x14ac:dyDescent="0.45">
      <c r="A1725">
        <v>16</v>
      </c>
    </row>
    <row r="1726" spans="1:1" x14ac:dyDescent="0.45">
      <c r="A1726">
        <v>38</v>
      </c>
    </row>
    <row r="1727" spans="1:1" x14ac:dyDescent="0.45">
      <c r="A1727">
        <v>15</v>
      </c>
    </row>
    <row r="1728" spans="1:1" x14ac:dyDescent="0.45">
      <c r="A1728">
        <v>23</v>
      </c>
    </row>
    <row r="1729" spans="1:1" x14ac:dyDescent="0.45">
      <c r="A1729">
        <v>49</v>
      </c>
    </row>
    <row r="1730" spans="1:1" x14ac:dyDescent="0.45">
      <c r="A1730">
        <v>10</v>
      </c>
    </row>
    <row r="1731" spans="1:1" x14ac:dyDescent="0.45">
      <c r="A1731">
        <v>15</v>
      </c>
    </row>
    <row r="1732" spans="1:1" x14ac:dyDescent="0.45">
      <c r="A1732">
        <v>57</v>
      </c>
    </row>
    <row r="1733" spans="1:1" x14ac:dyDescent="0.45">
      <c r="A1733">
        <v>33</v>
      </c>
    </row>
    <row r="1734" spans="1:1" x14ac:dyDescent="0.45">
      <c r="A1734">
        <v>9</v>
      </c>
    </row>
    <row r="1735" spans="1:1" x14ac:dyDescent="0.45">
      <c r="A1735">
        <v>26</v>
      </c>
    </row>
    <row r="1736" spans="1:1" x14ac:dyDescent="0.45">
      <c r="A1736">
        <v>69</v>
      </c>
    </row>
    <row r="1737" spans="1:1" x14ac:dyDescent="0.45">
      <c r="A1737">
        <v>65</v>
      </c>
    </row>
    <row r="1738" spans="1:1" x14ac:dyDescent="0.45">
      <c r="A1738">
        <v>83</v>
      </c>
    </row>
    <row r="1739" spans="1:1" x14ac:dyDescent="0.45">
      <c r="A1739">
        <v>111</v>
      </c>
    </row>
    <row r="1740" spans="1:1" x14ac:dyDescent="0.45">
      <c r="A1740">
        <v>46</v>
      </c>
    </row>
    <row r="1741" spans="1:1" x14ac:dyDescent="0.45">
      <c r="A1741">
        <v>63</v>
      </c>
    </row>
    <row r="1742" spans="1:1" x14ac:dyDescent="0.45">
      <c r="A1742">
        <v>9</v>
      </c>
    </row>
    <row r="1743" spans="1:1" x14ac:dyDescent="0.45">
      <c r="A1743">
        <v>34</v>
      </c>
    </row>
    <row r="1744" spans="1:1" x14ac:dyDescent="0.45">
      <c r="A1744">
        <v>112</v>
      </c>
    </row>
    <row r="1745" spans="1:1" x14ac:dyDescent="0.45">
      <c r="A1745">
        <v>47</v>
      </c>
    </row>
    <row r="1746" spans="1:1" x14ac:dyDescent="0.45">
      <c r="A1746">
        <v>38</v>
      </c>
    </row>
    <row r="1747" spans="1:1" x14ac:dyDescent="0.45">
      <c r="A1747">
        <v>28</v>
      </c>
    </row>
    <row r="1748" spans="1:1" x14ac:dyDescent="0.45">
      <c r="A1748">
        <v>78</v>
      </c>
    </row>
    <row r="1749" spans="1:1" x14ac:dyDescent="0.45">
      <c r="A1749">
        <v>23</v>
      </c>
    </row>
    <row r="1750" spans="1:1" x14ac:dyDescent="0.45">
      <c r="A1750">
        <v>40</v>
      </c>
    </row>
    <row r="1751" spans="1:1" x14ac:dyDescent="0.45">
      <c r="A1751">
        <v>13</v>
      </c>
    </row>
    <row r="1752" spans="1:1" x14ac:dyDescent="0.45">
      <c r="A1752">
        <v>18</v>
      </c>
    </row>
    <row r="1753" spans="1:1" x14ac:dyDescent="0.45">
      <c r="A1753">
        <v>22</v>
      </c>
    </row>
    <row r="1754" spans="1:1" x14ac:dyDescent="0.45">
      <c r="A1754">
        <v>79</v>
      </c>
    </row>
    <row r="1755" spans="1:1" x14ac:dyDescent="0.45">
      <c r="A1755">
        <v>14</v>
      </c>
    </row>
    <row r="1756" spans="1:1" x14ac:dyDescent="0.45">
      <c r="A1756">
        <v>51</v>
      </c>
    </row>
    <row r="1757" spans="1:1" x14ac:dyDescent="0.45">
      <c r="A1757">
        <v>54</v>
      </c>
    </row>
    <row r="1758" spans="1:1" x14ac:dyDescent="0.45">
      <c r="A1758">
        <v>70</v>
      </c>
    </row>
    <row r="1759" spans="1:1" x14ac:dyDescent="0.45">
      <c r="A1759">
        <v>44</v>
      </c>
    </row>
    <row r="1760" spans="1:1" x14ac:dyDescent="0.45">
      <c r="A1760">
        <v>55</v>
      </c>
    </row>
    <row r="1761" spans="1:1" x14ac:dyDescent="0.45">
      <c r="A1761">
        <v>15</v>
      </c>
    </row>
    <row r="1762" spans="1:1" x14ac:dyDescent="0.45">
      <c r="A1762">
        <v>27</v>
      </c>
    </row>
    <row r="1763" spans="1:1" x14ac:dyDescent="0.45">
      <c r="A1763">
        <v>21</v>
      </c>
    </row>
    <row r="1764" spans="1:1" x14ac:dyDescent="0.45">
      <c r="A1764">
        <v>162</v>
      </c>
    </row>
    <row r="1765" spans="1:1" x14ac:dyDescent="0.45">
      <c r="A1765">
        <v>23</v>
      </c>
    </row>
    <row r="1766" spans="1:1" x14ac:dyDescent="0.45">
      <c r="A1766">
        <v>72</v>
      </c>
    </row>
    <row r="1767" spans="1:1" x14ac:dyDescent="0.45">
      <c r="A1767">
        <v>68</v>
      </c>
    </row>
    <row r="1768" spans="1:1" x14ac:dyDescent="0.45">
      <c r="A1768">
        <v>20</v>
      </c>
    </row>
    <row r="1769" spans="1:1" x14ac:dyDescent="0.45">
      <c r="A1769">
        <v>26</v>
      </c>
    </row>
    <row r="1770" spans="1:1" x14ac:dyDescent="0.45">
      <c r="A1770">
        <v>72</v>
      </c>
    </row>
    <row r="1771" spans="1:1" x14ac:dyDescent="0.45">
      <c r="A1771">
        <v>3</v>
      </c>
    </row>
    <row r="1772" spans="1:1" x14ac:dyDescent="0.45">
      <c r="A1772">
        <v>18</v>
      </c>
    </row>
    <row r="1773" spans="1:1" x14ac:dyDescent="0.45">
      <c r="A1773">
        <v>30</v>
      </c>
    </row>
    <row r="1774" spans="1:1" x14ac:dyDescent="0.45">
      <c r="A1774">
        <v>23</v>
      </c>
    </row>
    <row r="1775" spans="1:1" x14ac:dyDescent="0.45">
      <c r="A1775">
        <v>54</v>
      </c>
    </row>
    <row r="1776" spans="1:1" x14ac:dyDescent="0.45">
      <c r="A1776">
        <v>26</v>
      </c>
    </row>
    <row r="1777" spans="1:1" x14ac:dyDescent="0.45">
      <c r="A1777">
        <v>9</v>
      </c>
    </row>
    <row r="1778" spans="1:1" x14ac:dyDescent="0.45">
      <c r="A1778">
        <v>27</v>
      </c>
    </row>
    <row r="1779" spans="1:1" x14ac:dyDescent="0.45">
      <c r="A1779">
        <v>30</v>
      </c>
    </row>
    <row r="1780" spans="1:1" x14ac:dyDescent="0.45">
      <c r="A1780">
        <v>52</v>
      </c>
    </row>
    <row r="1781" spans="1:1" x14ac:dyDescent="0.45">
      <c r="A1781">
        <v>17</v>
      </c>
    </row>
    <row r="1782" spans="1:1" x14ac:dyDescent="0.45">
      <c r="A1782">
        <v>19</v>
      </c>
    </row>
    <row r="1783" spans="1:1" x14ac:dyDescent="0.45">
      <c r="A1783">
        <v>77</v>
      </c>
    </row>
    <row r="1784" spans="1:1" x14ac:dyDescent="0.45">
      <c r="A1784">
        <v>21</v>
      </c>
    </row>
    <row r="1785" spans="1:1" x14ac:dyDescent="0.45">
      <c r="A1785">
        <v>38</v>
      </c>
    </row>
    <row r="1786" spans="1:1" x14ac:dyDescent="0.45">
      <c r="A1786">
        <v>28</v>
      </c>
    </row>
    <row r="1787" spans="1:1" x14ac:dyDescent="0.45">
      <c r="A1787">
        <v>48</v>
      </c>
    </row>
    <row r="1788" spans="1:1" x14ac:dyDescent="0.45">
      <c r="A1788">
        <v>46</v>
      </c>
    </row>
    <row r="1789" spans="1:1" x14ac:dyDescent="0.45">
      <c r="A1789">
        <v>30</v>
      </c>
    </row>
    <row r="1790" spans="1:1" x14ac:dyDescent="0.45">
      <c r="A1790">
        <v>64</v>
      </c>
    </row>
    <row r="1791" spans="1:1" x14ac:dyDescent="0.45">
      <c r="A1791">
        <v>15</v>
      </c>
    </row>
    <row r="1792" spans="1:1" x14ac:dyDescent="0.45">
      <c r="A1792">
        <v>41</v>
      </c>
    </row>
    <row r="1793" spans="1:1" x14ac:dyDescent="0.45">
      <c r="A1793">
        <v>35</v>
      </c>
    </row>
    <row r="1794" spans="1:1" x14ac:dyDescent="0.45">
      <c r="A1794">
        <v>45</v>
      </c>
    </row>
    <row r="1795" spans="1:1" x14ac:dyDescent="0.45">
      <c r="A1795">
        <v>62</v>
      </c>
    </row>
    <row r="1796" spans="1:1" x14ac:dyDescent="0.45">
      <c r="A1796">
        <v>22</v>
      </c>
    </row>
    <row r="1797" spans="1:1" x14ac:dyDescent="0.45">
      <c r="A1797">
        <v>18</v>
      </c>
    </row>
    <row r="1798" spans="1:1" x14ac:dyDescent="0.45">
      <c r="A1798">
        <v>12</v>
      </c>
    </row>
    <row r="1799" spans="1:1" x14ac:dyDescent="0.45">
      <c r="A1799">
        <v>44</v>
      </c>
    </row>
    <row r="1800" spans="1:1" x14ac:dyDescent="0.45">
      <c r="A1800">
        <v>27</v>
      </c>
    </row>
    <row r="1801" spans="1:1" x14ac:dyDescent="0.45">
      <c r="A1801">
        <v>38</v>
      </c>
    </row>
    <row r="1802" spans="1:1" x14ac:dyDescent="0.45">
      <c r="A1802">
        <v>28</v>
      </c>
    </row>
    <row r="1803" spans="1:1" x14ac:dyDescent="0.45">
      <c r="A1803">
        <v>24</v>
      </c>
    </row>
    <row r="1804" spans="1:1" x14ac:dyDescent="0.45">
      <c r="A1804">
        <v>65</v>
      </c>
    </row>
    <row r="1805" spans="1:1" x14ac:dyDescent="0.45">
      <c r="A1805">
        <v>46</v>
      </c>
    </row>
    <row r="1806" spans="1:1" x14ac:dyDescent="0.45">
      <c r="A1806">
        <v>85</v>
      </c>
    </row>
    <row r="1807" spans="1:1" x14ac:dyDescent="0.45">
      <c r="A1807">
        <v>66</v>
      </c>
    </row>
    <row r="1808" spans="1:1" x14ac:dyDescent="0.45">
      <c r="A1808">
        <v>165</v>
      </c>
    </row>
    <row r="1809" spans="1:1" x14ac:dyDescent="0.45">
      <c r="A1809">
        <v>17</v>
      </c>
    </row>
    <row r="1810" spans="1:1" x14ac:dyDescent="0.45">
      <c r="A1810">
        <v>3</v>
      </c>
    </row>
    <row r="1811" spans="1:1" x14ac:dyDescent="0.45">
      <c r="A1811">
        <v>17</v>
      </c>
    </row>
    <row r="1812" spans="1:1" x14ac:dyDescent="0.45">
      <c r="A1812">
        <v>91</v>
      </c>
    </row>
    <row r="1813" spans="1:1" x14ac:dyDescent="0.45">
      <c r="A1813">
        <v>67</v>
      </c>
    </row>
    <row r="1814" spans="1:1" x14ac:dyDescent="0.45">
      <c r="A1814">
        <v>18</v>
      </c>
    </row>
    <row r="1815" spans="1:1" x14ac:dyDescent="0.45">
      <c r="A1815">
        <v>21</v>
      </c>
    </row>
    <row r="1816" spans="1:1" x14ac:dyDescent="0.45">
      <c r="A1816">
        <v>40</v>
      </c>
    </row>
    <row r="1817" spans="1:1" x14ac:dyDescent="0.45">
      <c r="A1817">
        <v>78</v>
      </c>
    </row>
    <row r="1818" spans="1:1" x14ac:dyDescent="0.45">
      <c r="A1818">
        <v>26</v>
      </c>
    </row>
    <row r="1819" spans="1:1" x14ac:dyDescent="0.45">
      <c r="A1819">
        <v>14</v>
      </c>
    </row>
    <row r="1820" spans="1:1" x14ac:dyDescent="0.45">
      <c r="A1820">
        <v>44</v>
      </c>
    </row>
    <row r="1821" spans="1:1" x14ac:dyDescent="0.45">
      <c r="A1821">
        <v>9</v>
      </c>
    </row>
    <row r="1822" spans="1:1" x14ac:dyDescent="0.45">
      <c r="A1822">
        <v>30</v>
      </c>
    </row>
    <row r="1823" spans="1:1" x14ac:dyDescent="0.45">
      <c r="A1823">
        <v>45</v>
      </c>
    </row>
    <row r="1824" spans="1:1" x14ac:dyDescent="0.45">
      <c r="A1824">
        <v>56</v>
      </c>
    </row>
    <row r="1825" spans="1:1" x14ac:dyDescent="0.45">
      <c r="A1825">
        <v>46</v>
      </c>
    </row>
    <row r="1826" spans="1:1" x14ac:dyDescent="0.45">
      <c r="A1826">
        <v>34</v>
      </c>
    </row>
    <row r="1827" spans="1:1" x14ac:dyDescent="0.45">
      <c r="A1827">
        <v>98</v>
      </c>
    </row>
    <row r="1828" spans="1:1" x14ac:dyDescent="0.45">
      <c r="A1828">
        <v>46</v>
      </c>
    </row>
    <row r="1829" spans="1:1" x14ac:dyDescent="0.45">
      <c r="A1829">
        <v>10</v>
      </c>
    </row>
    <row r="1830" spans="1:1" x14ac:dyDescent="0.45">
      <c r="A1830">
        <v>76</v>
      </c>
    </row>
    <row r="1831" spans="1:1" x14ac:dyDescent="0.45">
      <c r="A1831">
        <v>104</v>
      </c>
    </row>
    <row r="1832" spans="1:1" x14ac:dyDescent="0.45">
      <c r="A1832">
        <v>87</v>
      </c>
    </row>
    <row r="1833" spans="1:1" x14ac:dyDescent="0.45">
      <c r="A1833">
        <v>29</v>
      </c>
    </row>
    <row r="1834" spans="1:1" x14ac:dyDescent="0.45">
      <c r="A1834">
        <v>51</v>
      </c>
    </row>
    <row r="1835" spans="1:1" x14ac:dyDescent="0.45">
      <c r="A1835">
        <v>12</v>
      </c>
    </row>
    <row r="1836" spans="1:1" x14ac:dyDescent="0.45">
      <c r="A1836">
        <v>72</v>
      </c>
    </row>
    <row r="1837" spans="1:1" x14ac:dyDescent="0.45">
      <c r="A1837">
        <v>21</v>
      </c>
    </row>
    <row r="1838" spans="1:1" x14ac:dyDescent="0.45">
      <c r="A1838">
        <v>42</v>
      </c>
    </row>
    <row r="1839" spans="1:1" x14ac:dyDescent="0.45">
      <c r="A1839">
        <v>71</v>
      </c>
    </row>
    <row r="1840" spans="1:1" x14ac:dyDescent="0.45">
      <c r="A1840">
        <v>168</v>
      </c>
    </row>
    <row r="1841" spans="1:1" x14ac:dyDescent="0.45">
      <c r="A1841">
        <v>19</v>
      </c>
    </row>
    <row r="1842" spans="1:1" x14ac:dyDescent="0.45">
      <c r="A1842">
        <v>37</v>
      </c>
    </row>
    <row r="1843" spans="1:1" x14ac:dyDescent="0.45">
      <c r="A1843">
        <v>36</v>
      </c>
    </row>
    <row r="1844" spans="1:1" x14ac:dyDescent="0.45">
      <c r="A1844">
        <v>14</v>
      </c>
    </row>
    <row r="1845" spans="1:1" x14ac:dyDescent="0.45">
      <c r="A1845">
        <v>18</v>
      </c>
    </row>
    <row r="1846" spans="1:1" x14ac:dyDescent="0.45">
      <c r="A1846">
        <v>82</v>
      </c>
    </row>
    <row r="1847" spans="1:1" x14ac:dyDescent="0.45">
      <c r="A1847">
        <v>43</v>
      </c>
    </row>
    <row r="1848" spans="1:1" x14ac:dyDescent="0.45">
      <c r="A1848">
        <v>8</v>
      </c>
    </row>
    <row r="1849" spans="1:1" x14ac:dyDescent="0.45">
      <c r="A1849">
        <v>45</v>
      </c>
    </row>
    <row r="1850" spans="1:1" x14ac:dyDescent="0.45">
      <c r="A1850">
        <v>20</v>
      </c>
    </row>
    <row r="1851" spans="1:1" x14ac:dyDescent="0.45">
      <c r="A1851">
        <v>31</v>
      </c>
    </row>
    <row r="1852" spans="1:1" x14ac:dyDescent="0.45">
      <c r="A1852">
        <v>25</v>
      </c>
    </row>
    <row r="1853" spans="1:1" x14ac:dyDescent="0.45">
      <c r="A1853">
        <v>14</v>
      </c>
    </row>
    <row r="1854" spans="1:1" x14ac:dyDescent="0.45">
      <c r="A1854">
        <v>45</v>
      </c>
    </row>
    <row r="1855" spans="1:1" x14ac:dyDescent="0.45">
      <c r="A1855">
        <v>20</v>
      </c>
    </row>
    <row r="1856" spans="1:1" x14ac:dyDescent="0.45">
      <c r="A1856">
        <v>39</v>
      </c>
    </row>
    <row r="1857" spans="1:1" x14ac:dyDescent="0.45">
      <c r="A1857">
        <v>16</v>
      </c>
    </row>
    <row r="1858" spans="1:1" x14ac:dyDescent="0.45">
      <c r="A1858">
        <v>37</v>
      </c>
    </row>
    <row r="1859" spans="1:1" x14ac:dyDescent="0.45">
      <c r="A1859">
        <v>14</v>
      </c>
    </row>
    <row r="1860" spans="1:1" x14ac:dyDescent="0.45">
      <c r="A1860">
        <v>21</v>
      </c>
    </row>
    <row r="1861" spans="1:1" x14ac:dyDescent="0.45">
      <c r="A1861">
        <v>69</v>
      </c>
    </row>
    <row r="1862" spans="1:1" x14ac:dyDescent="0.45">
      <c r="A1862">
        <v>16</v>
      </c>
    </row>
    <row r="1863" spans="1:1" x14ac:dyDescent="0.45">
      <c r="A1863">
        <v>55</v>
      </c>
    </row>
    <row r="1864" spans="1:1" x14ac:dyDescent="0.45">
      <c r="A1864">
        <v>27</v>
      </c>
    </row>
    <row r="1865" spans="1:1" x14ac:dyDescent="0.45">
      <c r="A1865">
        <v>36</v>
      </c>
    </row>
    <row r="1866" spans="1:1" x14ac:dyDescent="0.45">
      <c r="A1866">
        <v>19</v>
      </c>
    </row>
    <row r="1867" spans="1:1" x14ac:dyDescent="0.45">
      <c r="A1867">
        <v>12</v>
      </c>
    </row>
    <row r="1868" spans="1:1" x14ac:dyDescent="0.45">
      <c r="A1868">
        <v>17</v>
      </c>
    </row>
    <row r="1869" spans="1:1" x14ac:dyDescent="0.45">
      <c r="A1869">
        <v>114</v>
      </c>
    </row>
    <row r="1870" spans="1:1" x14ac:dyDescent="0.45">
      <c r="A1870">
        <v>93</v>
      </c>
    </row>
    <row r="1871" spans="1:1" x14ac:dyDescent="0.45">
      <c r="A1871">
        <v>36</v>
      </c>
    </row>
    <row r="1872" spans="1:1" x14ac:dyDescent="0.45">
      <c r="A1872">
        <v>61</v>
      </c>
    </row>
    <row r="1873" spans="1:1" x14ac:dyDescent="0.45">
      <c r="A1873">
        <v>47</v>
      </c>
    </row>
    <row r="1874" spans="1:1" x14ac:dyDescent="0.45">
      <c r="A1874">
        <v>17</v>
      </c>
    </row>
    <row r="1875" spans="1:1" x14ac:dyDescent="0.45">
      <c r="A1875">
        <v>63</v>
      </c>
    </row>
    <row r="1876" spans="1:1" x14ac:dyDescent="0.45">
      <c r="A1876">
        <v>9</v>
      </c>
    </row>
    <row r="1877" spans="1:1" x14ac:dyDescent="0.45">
      <c r="A1877">
        <v>30</v>
      </c>
    </row>
    <row r="1878" spans="1:1" x14ac:dyDescent="0.45">
      <c r="A1878">
        <v>23</v>
      </c>
    </row>
    <row r="1879" spans="1:1" x14ac:dyDescent="0.45">
      <c r="A1879">
        <v>33</v>
      </c>
    </row>
    <row r="1880" spans="1:1" x14ac:dyDescent="0.45">
      <c r="A1880">
        <v>39</v>
      </c>
    </row>
    <row r="1881" spans="1:1" x14ac:dyDescent="0.45">
      <c r="A1881">
        <v>17</v>
      </c>
    </row>
    <row r="1882" spans="1:1" x14ac:dyDescent="0.45">
      <c r="A1882">
        <v>6</v>
      </c>
    </row>
    <row r="1883" spans="1:1" x14ac:dyDescent="0.45">
      <c r="A1883">
        <v>39</v>
      </c>
    </row>
    <row r="1884" spans="1:1" x14ac:dyDescent="0.45">
      <c r="A1884">
        <v>57</v>
      </c>
    </row>
    <row r="1885" spans="1:1" x14ac:dyDescent="0.45">
      <c r="A1885">
        <v>56</v>
      </c>
    </row>
    <row r="1886" spans="1:1" x14ac:dyDescent="0.45">
      <c r="A1886">
        <v>13</v>
      </c>
    </row>
    <row r="1887" spans="1:1" x14ac:dyDescent="0.45">
      <c r="A1887">
        <v>95</v>
      </c>
    </row>
    <row r="1888" spans="1:1" x14ac:dyDescent="0.45">
      <c r="A1888">
        <v>80</v>
      </c>
    </row>
    <row r="1889" spans="1:1" x14ac:dyDescent="0.45">
      <c r="A1889">
        <v>133</v>
      </c>
    </row>
    <row r="1890" spans="1:1" x14ac:dyDescent="0.45">
      <c r="A1890">
        <v>44</v>
      </c>
    </row>
    <row r="1891" spans="1:1" x14ac:dyDescent="0.45">
      <c r="A1891">
        <v>30</v>
      </c>
    </row>
    <row r="1892" spans="1:1" x14ac:dyDescent="0.45">
      <c r="A1892">
        <v>56</v>
      </c>
    </row>
    <row r="1893" spans="1:1" x14ac:dyDescent="0.45">
      <c r="A1893">
        <v>66</v>
      </c>
    </row>
    <row r="1894" spans="1:1" x14ac:dyDescent="0.45">
      <c r="A1894">
        <v>29</v>
      </c>
    </row>
    <row r="1895" spans="1:1" x14ac:dyDescent="0.45">
      <c r="A1895">
        <v>72</v>
      </c>
    </row>
    <row r="1896" spans="1:1" x14ac:dyDescent="0.45">
      <c r="A1896">
        <v>27</v>
      </c>
    </row>
    <row r="1897" spans="1:1" x14ac:dyDescent="0.45">
      <c r="A1897">
        <v>10</v>
      </c>
    </row>
    <row r="1898" spans="1:1" x14ac:dyDescent="0.45">
      <c r="A1898">
        <v>35</v>
      </c>
    </row>
    <row r="1899" spans="1:1" x14ac:dyDescent="0.45">
      <c r="A1899">
        <v>29</v>
      </c>
    </row>
    <row r="1900" spans="1:1" x14ac:dyDescent="0.45">
      <c r="A1900">
        <v>13</v>
      </c>
    </row>
    <row r="1901" spans="1:1" x14ac:dyDescent="0.45">
      <c r="A1901">
        <v>72</v>
      </c>
    </row>
    <row r="1902" spans="1:1" x14ac:dyDescent="0.45">
      <c r="A1902">
        <v>78</v>
      </c>
    </row>
    <row r="1903" spans="1:1" x14ac:dyDescent="0.45">
      <c r="A1903">
        <v>49</v>
      </c>
    </row>
    <row r="1904" spans="1:1" x14ac:dyDescent="0.45">
      <c r="A1904">
        <v>42</v>
      </c>
    </row>
    <row r="1905" spans="1:1" x14ac:dyDescent="0.45">
      <c r="A1905">
        <v>35</v>
      </c>
    </row>
    <row r="1906" spans="1:1" x14ac:dyDescent="0.45">
      <c r="A1906">
        <v>42</v>
      </c>
    </row>
    <row r="1907" spans="1:1" x14ac:dyDescent="0.45">
      <c r="A1907">
        <v>42</v>
      </c>
    </row>
    <row r="1908" spans="1:1" x14ac:dyDescent="0.45">
      <c r="A1908">
        <v>31</v>
      </c>
    </row>
    <row r="1909" spans="1:1" x14ac:dyDescent="0.45">
      <c r="A1909">
        <v>38</v>
      </c>
    </row>
    <row r="1910" spans="1:1" x14ac:dyDescent="0.45">
      <c r="A1910">
        <v>8</v>
      </c>
    </row>
    <row r="1911" spans="1:1" x14ac:dyDescent="0.45">
      <c r="A1911">
        <v>39</v>
      </c>
    </row>
    <row r="1912" spans="1:1" x14ac:dyDescent="0.45">
      <c r="A1912">
        <v>29</v>
      </c>
    </row>
    <row r="1913" spans="1:1" x14ac:dyDescent="0.45">
      <c r="A1913">
        <v>72</v>
      </c>
    </row>
    <row r="1914" spans="1:1" x14ac:dyDescent="0.45">
      <c r="A1914">
        <v>15</v>
      </c>
    </row>
    <row r="1915" spans="1:1" x14ac:dyDescent="0.45">
      <c r="A1915">
        <v>33</v>
      </c>
    </row>
    <row r="1916" spans="1:1" x14ac:dyDescent="0.45">
      <c r="A1916">
        <v>15</v>
      </c>
    </row>
    <row r="1917" spans="1:1" x14ac:dyDescent="0.45">
      <c r="A1917">
        <v>19</v>
      </c>
    </row>
    <row r="1918" spans="1:1" x14ac:dyDescent="0.45">
      <c r="A1918">
        <v>17</v>
      </c>
    </row>
    <row r="1919" spans="1:1" x14ac:dyDescent="0.45">
      <c r="A1919">
        <v>44</v>
      </c>
    </row>
    <row r="1920" spans="1:1" x14ac:dyDescent="0.45">
      <c r="A1920">
        <v>10</v>
      </c>
    </row>
    <row r="1921" spans="1:1" x14ac:dyDescent="0.45">
      <c r="A1921">
        <v>46</v>
      </c>
    </row>
    <row r="1922" spans="1:1" x14ac:dyDescent="0.45">
      <c r="A1922">
        <v>11</v>
      </c>
    </row>
    <row r="1923" spans="1:1" x14ac:dyDescent="0.45">
      <c r="A1923">
        <v>13</v>
      </c>
    </row>
    <row r="1924" spans="1:1" x14ac:dyDescent="0.45">
      <c r="A1924">
        <v>33</v>
      </c>
    </row>
    <row r="1925" spans="1:1" x14ac:dyDescent="0.45">
      <c r="A1925">
        <v>28</v>
      </c>
    </row>
    <row r="1926" spans="1:1" x14ac:dyDescent="0.45">
      <c r="A1926">
        <v>21</v>
      </c>
    </row>
    <row r="1927" spans="1:1" x14ac:dyDescent="0.45">
      <c r="A1927">
        <v>13</v>
      </c>
    </row>
    <row r="1928" spans="1:1" x14ac:dyDescent="0.45">
      <c r="A1928">
        <v>34</v>
      </c>
    </row>
    <row r="1929" spans="1:1" x14ac:dyDescent="0.45">
      <c r="A1929">
        <v>80</v>
      </c>
    </row>
    <row r="1930" spans="1:1" x14ac:dyDescent="0.45">
      <c r="A1930">
        <v>74</v>
      </c>
    </row>
    <row r="1931" spans="1:1" x14ac:dyDescent="0.45">
      <c r="A1931">
        <v>7</v>
      </c>
    </row>
    <row r="1932" spans="1:1" x14ac:dyDescent="0.45">
      <c r="A1932">
        <v>34</v>
      </c>
    </row>
    <row r="1933" spans="1:1" x14ac:dyDescent="0.45">
      <c r="A1933">
        <v>86</v>
      </c>
    </row>
    <row r="1934" spans="1:1" x14ac:dyDescent="0.45">
      <c r="A1934">
        <v>37</v>
      </c>
    </row>
    <row r="1935" spans="1:1" x14ac:dyDescent="0.45">
      <c r="A1935">
        <v>18</v>
      </c>
    </row>
    <row r="1936" spans="1:1" x14ac:dyDescent="0.45">
      <c r="A1936">
        <v>22</v>
      </c>
    </row>
    <row r="1937" spans="1:1" x14ac:dyDescent="0.45">
      <c r="A1937">
        <v>26</v>
      </c>
    </row>
    <row r="1938" spans="1:1" x14ac:dyDescent="0.45">
      <c r="A1938">
        <v>27</v>
      </c>
    </row>
    <row r="1939" spans="1:1" x14ac:dyDescent="0.45">
      <c r="A1939">
        <v>8</v>
      </c>
    </row>
    <row r="1940" spans="1:1" x14ac:dyDescent="0.45">
      <c r="A1940">
        <v>204</v>
      </c>
    </row>
    <row r="1941" spans="1:1" x14ac:dyDescent="0.45">
      <c r="A1941">
        <v>46</v>
      </c>
    </row>
    <row r="1942" spans="1:1" x14ac:dyDescent="0.45">
      <c r="A1942">
        <v>17</v>
      </c>
    </row>
    <row r="1943" spans="1:1" x14ac:dyDescent="0.45">
      <c r="A1943">
        <v>28</v>
      </c>
    </row>
    <row r="1944" spans="1:1" x14ac:dyDescent="0.45">
      <c r="A1944">
        <v>83</v>
      </c>
    </row>
    <row r="1945" spans="1:1" x14ac:dyDescent="0.45">
      <c r="A1945">
        <v>13</v>
      </c>
    </row>
    <row r="1946" spans="1:1" x14ac:dyDescent="0.45">
      <c r="A1946">
        <v>8</v>
      </c>
    </row>
    <row r="1947" spans="1:1" x14ac:dyDescent="0.45">
      <c r="A1947">
        <v>32</v>
      </c>
    </row>
    <row r="1948" spans="1:1" x14ac:dyDescent="0.45">
      <c r="A1948">
        <v>85</v>
      </c>
    </row>
    <row r="1949" spans="1:1" x14ac:dyDescent="0.45">
      <c r="A1949">
        <v>29</v>
      </c>
    </row>
    <row r="1950" spans="1:1" x14ac:dyDescent="0.45">
      <c r="A1950">
        <v>24</v>
      </c>
    </row>
    <row r="1951" spans="1:1" x14ac:dyDescent="0.45">
      <c r="A1951">
        <v>8</v>
      </c>
    </row>
    <row r="1952" spans="1:1" x14ac:dyDescent="0.45">
      <c r="A1952">
        <v>19</v>
      </c>
    </row>
    <row r="1953" spans="1:1" x14ac:dyDescent="0.45">
      <c r="A1953">
        <v>336</v>
      </c>
    </row>
    <row r="1954" spans="1:1" x14ac:dyDescent="0.45">
      <c r="A1954">
        <v>13</v>
      </c>
    </row>
    <row r="1955" spans="1:1" x14ac:dyDescent="0.45">
      <c r="A1955">
        <v>42</v>
      </c>
    </row>
    <row r="1956" spans="1:1" x14ac:dyDescent="0.45">
      <c r="A1956">
        <v>64</v>
      </c>
    </row>
    <row r="1957" spans="1:1" x14ac:dyDescent="0.45">
      <c r="A1957">
        <v>25</v>
      </c>
    </row>
    <row r="1958" spans="1:1" x14ac:dyDescent="0.45">
      <c r="A1958">
        <v>20</v>
      </c>
    </row>
    <row r="1959" spans="1:1" x14ac:dyDescent="0.45">
      <c r="A1959">
        <v>104</v>
      </c>
    </row>
    <row r="1960" spans="1:1" x14ac:dyDescent="0.45">
      <c r="A1960">
        <v>53</v>
      </c>
    </row>
    <row r="1961" spans="1:1" x14ac:dyDescent="0.45">
      <c r="A1961">
        <v>14</v>
      </c>
    </row>
    <row r="1962" spans="1:1" x14ac:dyDescent="0.45">
      <c r="A1962">
        <v>20</v>
      </c>
    </row>
    <row r="1963" spans="1:1" x14ac:dyDescent="0.45">
      <c r="A1963">
        <v>558</v>
      </c>
    </row>
    <row r="1964" spans="1:1" x14ac:dyDescent="0.45">
      <c r="A1964">
        <v>22</v>
      </c>
    </row>
    <row r="1965" spans="1:1" x14ac:dyDescent="0.45">
      <c r="A1965">
        <v>24</v>
      </c>
    </row>
    <row r="1966" spans="1:1" x14ac:dyDescent="0.45">
      <c r="A1966">
        <v>74</v>
      </c>
    </row>
    <row r="1967" spans="1:1" x14ac:dyDescent="0.45">
      <c r="A1967">
        <v>54</v>
      </c>
    </row>
    <row r="1968" spans="1:1" x14ac:dyDescent="0.45">
      <c r="A1968">
        <v>31</v>
      </c>
    </row>
    <row r="1969" spans="1:1" x14ac:dyDescent="0.45">
      <c r="A1969">
        <v>25</v>
      </c>
    </row>
    <row r="1970" spans="1:1" x14ac:dyDescent="0.45">
      <c r="A1970">
        <v>17</v>
      </c>
    </row>
    <row r="1971" spans="1:1" x14ac:dyDescent="0.45">
      <c r="A1971">
        <v>12</v>
      </c>
    </row>
    <row r="1972" spans="1:1" x14ac:dyDescent="0.45">
      <c r="A1972">
        <v>38</v>
      </c>
    </row>
    <row r="1973" spans="1:1" x14ac:dyDescent="0.45">
      <c r="A1973">
        <v>41</v>
      </c>
    </row>
    <row r="1974" spans="1:1" x14ac:dyDescent="0.45">
      <c r="A1974">
        <v>19</v>
      </c>
    </row>
    <row r="1975" spans="1:1" x14ac:dyDescent="0.45">
      <c r="A1975">
        <v>41</v>
      </c>
    </row>
    <row r="1976" spans="1:1" x14ac:dyDescent="0.45">
      <c r="A1976">
        <v>26</v>
      </c>
    </row>
    <row r="1977" spans="1:1" x14ac:dyDescent="0.45">
      <c r="A1977">
        <v>25</v>
      </c>
    </row>
    <row r="1978" spans="1:1" x14ac:dyDescent="0.45">
      <c r="A1978">
        <v>9</v>
      </c>
    </row>
    <row r="1979" spans="1:1" x14ac:dyDescent="0.45">
      <c r="A1979">
        <v>78</v>
      </c>
    </row>
    <row r="1980" spans="1:1" x14ac:dyDescent="0.45">
      <c r="A1980">
        <v>45</v>
      </c>
    </row>
    <row r="1981" spans="1:1" x14ac:dyDescent="0.45">
      <c r="A1981">
        <v>102</v>
      </c>
    </row>
    <row r="1982" spans="1:1" x14ac:dyDescent="0.45">
      <c r="A1982">
        <v>5</v>
      </c>
    </row>
    <row r="1983" spans="1:1" x14ac:dyDescent="0.45">
      <c r="A1983">
        <v>27</v>
      </c>
    </row>
    <row r="1984" spans="1:1" x14ac:dyDescent="0.45">
      <c r="A1984">
        <v>37</v>
      </c>
    </row>
    <row r="1985" spans="1:1" x14ac:dyDescent="0.45">
      <c r="A1985">
        <v>14</v>
      </c>
    </row>
    <row r="1986" spans="1:1" x14ac:dyDescent="0.45">
      <c r="A1986">
        <v>27</v>
      </c>
    </row>
    <row r="1987" spans="1:1" x14ac:dyDescent="0.45">
      <c r="A1987">
        <v>45</v>
      </c>
    </row>
    <row r="1988" spans="1:1" x14ac:dyDescent="0.45">
      <c r="A1988">
        <v>49</v>
      </c>
    </row>
    <row r="1989" spans="1:1" x14ac:dyDescent="0.45">
      <c r="A1989">
        <v>24</v>
      </c>
    </row>
    <row r="1990" spans="1:1" x14ac:dyDescent="0.45">
      <c r="A1990">
        <v>112</v>
      </c>
    </row>
    <row r="1991" spans="1:1" x14ac:dyDescent="0.45">
      <c r="A1991">
        <v>23</v>
      </c>
    </row>
    <row r="1992" spans="1:1" x14ac:dyDescent="0.45">
      <c r="A1992">
        <v>54</v>
      </c>
    </row>
    <row r="1993" spans="1:1" x14ac:dyDescent="0.45">
      <c r="A1993">
        <v>28</v>
      </c>
    </row>
    <row r="1994" spans="1:1" x14ac:dyDescent="0.45">
      <c r="A1994">
        <v>11</v>
      </c>
    </row>
    <row r="1995" spans="1:1" x14ac:dyDescent="0.45">
      <c r="A1995">
        <v>62</v>
      </c>
    </row>
    <row r="1996" spans="1:1" x14ac:dyDescent="0.45">
      <c r="A1996">
        <v>73</v>
      </c>
    </row>
    <row r="1997" spans="1:1" x14ac:dyDescent="0.45">
      <c r="A1997">
        <v>18</v>
      </c>
    </row>
    <row r="1998" spans="1:1" x14ac:dyDescent="0.45">
      <c r="A1998">
        <v>35</v>
      </c>
    </row>
    <row r="1999" spans="1:1" x14ac:dyDescent="0.45">
      <c r="A1999">
        <v>43</v>
      </c>
    </row>
    <row r="2000" spans="1:1" x14ac:dyDescent="0.45">
      <c r="A2000">
        <v>36</v>
      </c>
    </row>
    <row r="2001" spans="1:1" x14ac:dyDescent="0.45">
      <c r="A2001">
        <v>62</v>
      </c>
    </row>
    <row r="2002" spans="1:1" x14ac:dyDescent="0.45">
      <c r="A2002">
        <v>15</v>
      </c>
    </row>
    <row r="2003" spans="1:1" x14ac:dyDescent="0.45">
      <c r="A2003">
        <v>33</v>
      </c>
    </row>
    <row r="2004" spans="1:1" x14ac:dyDescent="0.45">
      <c r="A2004">
        <v>27</v>
      </c>
    </row>
    <row r="2005" spans="1:1" x14ac:dyDescent="0.45">
      <c r="A2005">
        <v>17</v>
      </c>
    </row>
    <row r="2006" spans="1:1" x14ac:dyDescent="0.45">
      <c r="A2006">
        <v>4</v>
      </c>
    </row>
    <row r="2007" spans="1:1" x14ac:dyDescent="0.45">
      <c r="A2007">
        <v>53</v>
      </c>
    </row>
    <row r="2008" spans="1:1" x14ac:dyDescent="0.45">
      <c r="A2008">
        <v>49</v>
      </c>
    </row>
    <row r="2009" spans="1:1" x14ac:dyDescent="0.45">
      <c r="A2009">
        <v>57</v>
      </c>
    </row>
    <row r="2010" spans="1:1" x14ac:dyDescent="0.45">
      <c r="A2010">
        <v>69</v>
      </c>
    </row>
    <row r="2011" spans="1:1" x14ac:dyDescent="0.45">
      <c r="A2011">
        <v>15</v>
      </c>
    </row>
    <row r="2012" spans="1:1" x14ac:dyDescent="0.45">
      <c r="A2012">
        <v>64</v>
      </c>
    </row>
    <row r="2013" spans="1:1" x14ac:dyDescent="0.45">
      <c r="A2013">
        <v>20</v>
      </c>
    </row>
    <row r="2014" spans="1:1" x14ac:dyDescent="0.45">
      <c r="A2014">
        <v>27</v>
      </c>
    </row>
    <row r="2015" spans="1:1" x14ac:dyDescent="0.45">
      <c r="A2015">
        <v>21</v>
      </c>
    </row>
    <row r="2016" spans="1:1" x14ac:dyDescent="0.45">
      <c r="A2016">
        <v>31</v>
      </c>
    </row>
    <row r="2017" spans="1:1" x14ac:dyDescent="0.45">
      <c r="A2017">
        <v>51</v>
      </c>
    </row>
    <row r="2018" spans="1:1" x14ac:dyDescent="0.45">
      <c r="A2018">
        <v>57</v>
      </c>
    </row>
    <row r="2019" spans="1:1" x14ac:dyDescent="0.45">
      <c r="A2019">
        <v>20</v>
      </c>
    </row>
    <row r="2020" spans="1:1" x14ac:dyDescent="0.45">
      <c r="A2020">
        <v>71</v>
      </c>
    </row>
    <row r="2021" spans="1:1" x14ac:dyDescent="0.45">
      <c r="A2021">
        <v>72</v>
      </c>
    </row>
    <row r="2022" spans="1:1" x14ac:dyDescent="0.45">
      <c r="A2022">
        <v>45</v>
      </c>
    </row>
    <row r="2023" spans="1:1" x14ac:dyDescent="0.45">
      <c r="A2023">
        <v>51</v>
      </c>
    </row>
    <row r="2024" spans="1:1" x14ac:dyDescent="0.45">
      <c r="A2024">
        <v>56</v>
      </c>
    </row>
    <row r="2025" spans="1:1" x14ac:dyDescent="0.45">
      <c r="A2025">
        <v>17</v>
      </c>
    </row>
    <row r="2026" spans="1:1" x14ac:dyDescent="0.45">
      <c r="A2026">
        <v>197</v>
      </c>
    </row>
    <row r="2027" spans="1:1" x14ac:dyDescent="0.45">
      <c r="A2027">
        <v>70</v>
      </c>
    </row>
    <row r="2028" spans="1:1" x14ac:dyDescent="0.45">
      <c r="A2028">
        <v>21</v>
      </c>
    </row>
    <row r="2029" spans="1:1" x14ac:dyDescent="0.45">
      <c r="A2029">
        <v>34</v>
      </c>
    </row>
    <row r="2030" spans="1:1" x14ac:dyDescent="0.45">
      <c r="A2030">
        <v>39</v>
      </c>
    </row>
    <row r="2031" spans="1:1" x14ac:dyDescent="0.45">
      <c r="A2031">
        <v>78</v>
      </c>
    </row>
    <row r="2032" spans="1:1" x14ac:dyDescent="0.45">
      <c r="A2032">
        <v>48</v>
      </c>
    </row>
    <row r="2033" spans="1:1" x14ac:dyDescent="0.45">
      <c r="A2033">
        <v>29</v>
      </c>
    </row>
    <row r="2034" spans="1:1" x14ac:dyDescent="0.45">
      <c r="A2034">
        <v>73</v>
      </c>
    </row>
    <row r="2035" spans="1:1" x14ac:dyDescent="0.45">
      <c r="A2035">
        <v>8</v>
      </c>
    </row>
    <row r="2036" spans="1:1" x14ac:dyDescent="0.45">
      <c r="A2036">
        <v>17</v>
      </c>
    </row>
    <row r="2037" spans="1:1" x14ac:dyDescent="0.45">
      <c r="A2037">
        <v>9</v>
      </c>
    </row>
    <row r="2038" spans="1:1" x14ac:dyDescent="0.45">
      <c r="A2038">
        <v>17</v>
      </c>
    </row>
    <row r="2039" spans="1:1" x14ac:dyDescent="0.45">
      <c r="A2039">
        <v>33</v>
      </c>
    </row>
    <row r="2040" spans="1:1" x14ac:dyDescent="0.45">
      <c r="A2040">
        <v>38</v>
      </c>
    </row>
    <row r="2041" spans="1:1" x14ac:dyDescent="0.45">
      <c r="A2041">
        <v>79</v>
      </c>
    </row>
    <row r="2042" spans="1:1" x14ac:dyDescent="0.45">
      <c r="A2042">
        <v>46</v>
      </c>
    </row>
    <row r="2043" spans="1:1" x14ac:dyDescent="0.45">
      <c r="A2043">
        <v>20</v>
      </c>
    </row>
    <row r="2044" spans="1:1" x14ac:dyDescent="0.45">
      <c r="A2044">
        <v>20</v>
      </c>
    </row>
    <row r="2045" spans="1:1" x14ac:dyDescent="0.45">
      <c r="A2045">
        <v>13</v>
      </c>
    </row>
    <row r="2046" spans="1:1" x14ac:dyDescent="0.45">
      <c r="A2046">
        <v>22</v>
      </c>
    </row>
    <row r="2047" spans="1:1" x14ac:dyDescent="0.45">
      <c r="A2047">
        <v>36</v>
      </c>
    </row>
    <row r="2048" spans="1:1" x14ac:dyDescent="0.45">
      <c r="A2048">
        <v>40</v>
      </c>
    </row>
    <row r="2049" spans="1:1" x14ac:dyDescent="0.45">
      <c r="A2049">
        <v>9</v>
      </c>
    </row>
    <row r="2050" spans="1:1" x14ac:dyDescent="0.45">
      <c r="A2050">
        <v>19</v>
      </c>
    </row>
    <row r="2051" spans="1:1" x14ac:dyDescent="0.45">
      <c r="A2051">
        <v>14</v>
      </c>
    </row>
    <row r="2052" spans="1:1" x14ac:dyDescent="0.45">
      <c r="A2052">
        <v>38</v>
      </c>
    </row>
    <row r="2053" spans="1:1" x14ac:dyDescent="0.45">
      <c r="A2053">
        <v>58</v>
      </c>
    </row>
    <row r="2054" spans="1:1" x14ac:dyDescent="0.45">
      <c r="A2054">
        <v>28</v>
      </c>
    </row>
    <row r="2055" spans="1:1" x14ac:dyDescent="0.45">
      <c r="A2055">
        <v>17</v>
      </c>
    </row>
    <row r="2056" spans="1:1" x14ac:dyDescent="0.45">
      <c r="A2056">
        <v>12</v>
      </c>
    </row>
    <row r="2057" spans="1:1" x14ac:dyDescent="0.45">
      <c r="A2057">
        <v>40</v>
      </c>
    </row>
    <row r="2058" spans="1:1" x14ac:dyDescent="0.45">
      <c r="A2058">
        <v>57</v>
      </c>
    </row>
    <row r="2059" spans="1:1" x14ac:dyDescent="0.45">
      <c r="A2059">
        <v>114</v>
      </c>
    </row>
    <row r="2060" spans="1:1" x14ac:dyDescent="0.45">
      <c r="A2060">
        <v>31</v>
      </c>
    </row>
    <row r="2061" spans="1:1" x14ac:dyDescent="0.45">
      <c r="A2061">
        <v>3</v>
      </c>
    </row>
    <row r="2062" spans="1:1" x14ac:dyDescent="0.45">
      <c r="A2062">
        <v>16</v>
      </c>
    </row>
    <row r="2063" spans="1:1" x14ac:dyDescent="0.45">
      <c r="A2063">
        <v>199</v>
      </c>
    </row>
    <row r="2064" spans="1:1" x14ac:dyDescent="0.45">
      <c r="A2064">
        <v>31</v>
      </c>
    </row>
    <row r="2065" spans="1:1" x14ac:dyDescent="0.45">
      <c r="A2065">
        <v>30</v>
      </c>
    </row>
    <row r="2066" spans="1:1" x14ac:dyDescent="0.45">
      <c r="A2066">
        <v>34</v>
      </c>
    </row>
    <row r="2067" spans="1:1" x14ac:dyDescent="0.45">
      <c r="A2067">
        <v>18</v>
      </c>
    </row>
    <row r="2068" spans="1:1" x14ac:dyDescent="0.45">
      <c r="A2068">
        <v>67</v>
      </c>
    </row>
    <row r="2069" spans="1:1" x14ac:dyDescent="0.45">
      <c r="A2069">
        <v>66</v>
      </c>
    </row>
    <row r="2070" spans="1:1" x14ac:dyDescent="0.45">
      <c r="A2070">
        <v>23</v>
      </c>
    </row>
    <row r="2071" spans="1:1" x14ac:dyDescent="0.45">
      <c r="A2071">
        <v>126</v>
      </c>
    </row>
    <row r="2072" spans="1:1" x14ac:dyDescent="0.45">
      <c r="A2072">
        <v>6</v>
      </c>
    </row>
    <row r="2073" spans="1:1" x14ac:dyDescent="0.45">
      <c r="A2073">
        <v>25</v>
      </c>
    </row>
    <row r="2074" spans="1:1" x14ac:dyDescent="0.45">
      <c r="A2074">
        <v>39</v>
      </c>
    </row>
    <row r="2075" spans="1:1" x14ac:dyDescent="0.45">
      <c r="A2075">
        <v>62</v>
      </c>
    </row>
    <row r="2076" spans="1:1" x14ac:dyDescent="0.45">
      <c r="A2076">
        <v>31</v>
      </c>
    </row>
    <row r="2077" spans="1:1" x14ac:dyDescent="0.45">
      <c r="A2077">
        <v>274</v>
      </c>
    </row>
    <row r="2078" spans="1:1" x14ac:dyDescent="0.45">
      <c r="A2078">
        <v>17</v>
      </c>
    </row>
    <row r="2079" spans="1:1" x14ac:dyDescent="0.45">
      <c r="A2079">
        <v>14</v>
      </c>
    </row>
    <row r="2080" spans="1:1" x14ac:dyDescent="0.45">
      <c r="A2080">
        <v>60</v>
      </c>
    </row>
    <row r="2081" spans="1:1" x14ac:dyDescent="0.45">
      <c r="A2081">
        <v>33</v>
      </c>
    </row>
    <row r="2082" spans="1:1" x14ac:dyDescent="0.45">
      <c r="A2082">
        <v>78</v>
      </c>
    </row>
    <row r="2083" spans="1:1" x14ac:dyDescent="0.45">
      <c r="A2083">
        <v>30</v>
      </c>
    </row>
    <row r="2084" spans="1:1" x14ac:dyDescent="0.45">
      <c r="A2084">
        <v>136</v>
      </c>
    </row>
    <row r="2085" spans="1:1" x14ac:dyDescent="0.45">
      <c r="A2085">
        <v>40</v>
      </c>
    </row>
    <row r="2086" spans="1:1" x14ac:dyDescent="0.45">
      <c r="A2086">
        <v>18</v>
      </c>
    </row>
    <row r="2087" spans="1:1" x14ac:dyDescent="0.45">
      <c r="A2087">
        <v>39</v>
      </c>
    </row>
    <row r="2088" spans="1:1" x14ac:dyDescent="0.45">
      <c r="A2088">
        <v>21</v>
      </c>
    </row>
    <row r="2089" spans="1:1" x14ac:dyDescent="0.45">
      <c r="A2089">
        <v>30</v>
      </c>
    </row>
    <row r="2090" spans="1:1" x14ac:dyDescent="0.45">
      <c r="A2090">
        <v>27</v>
      </c>
    </row>
    <row r="2091" spans="1:1" x14ac:dyDescent="0.45">
      <c r="A2091">
        <v>35</v>
      </c>
    </row>
    <row r="2092" spans="1:1" x14ac:dyDescent="0.45">
      <c r="A2092">
        <v>13</v>
      </c>
    </row>
    <row r="2093" spans="1:1" x14ac:dyDescent="0.45">
      <c r="A2093">
        <v>23</v>
      </c>
    </row>
    <row r="2094" spans="1:1" x14ac:dyDescent="0.45">
      <c r="A2094">
        <v>39</v>
      </c>
    </row>
    <row r="2095" spans="1:1" x14ac:dyDescent="0.45">
      <c r="A2095">
        <v>35</v>
      </c>
    </row>
    <row r="2096" spans="1:1" x14ac:dyDescent="0.45">
      <c r="A2096">
        <v>27</v>
      </c>
    </row>
    <row r="2097" spans="1:1" x14ac:dyDescent="0.45">
      <c r="A2097">
        <v>21</v>
      </c>
    </row>
    <row r="2098" spans="1:1" x14ac:dyDescent="0.45">
      <c r="A2098">
        <v>104</v>
      </c>
    </row>
    <row r="2099" spans="1:1" x14ac:dyDescent="0.45">
      <c r="A2099">
        <v>19</v>
      </c>
    </row>
    <row r="2100" spans="1:1" x14ac:dyDescent="0.45">
      <c r="A2100">
        <v>97</v>
      </c>
    </row>
    <row r="2101" spans="1:1" x14ac:dyDescent="0.45">
      <c r="A2101">
        <v>27</v>
      </c>
    </row>
    <row r="2102" spans="1:1" x14ac:dyDescent="0.45">
      <c r="A2102">
        <v>24</v>
      </c>
    </row>
    <row r="2103" spans="1:1" x14ac:dyDescent="0.45">
      <c r="A2103">
        <v>13</v>
      </c>
    </row>
    <row r="2104" spans="1:1" x14ac:dyDescent="0.45">
      <c r="A2104">
        <v>46</v>
      </c>
    </row>
    <row r="2105" spans="1:1" x14ac:dyDescent="0.45">
      <c r="A2105">
        <v>4</v>
      </c>
    </row>
    <row r="2106" spans="1:1" x14ac:dyDescent="0.45">
      <c r="A2106">
        <v>40</v>
      </c>
    </row>
    <row r="2107" spans="1:1" x14ac:dyDescent="0.45">
      <c r="A2107">
        <v>44</v>
      </c>
    </row>
    <row r="2108" spans="1:1" x14ac:dyDescent="0.45">
      <c r="A2108">
        <v>35</v>
      </c>
    </row>
    <row r="2109" spans="1:1" x14ac:dyDescent="0.45">
      <c r="A2109">
        <v>63</v>
      </c>
    </row>
    <row r="2110" spans="1:1" x14ac:dyDescent="0.45">
      <c r="A2110">
        <v>89</v>
      </c>
    </row>
    <row r="2111" spans="1:1" x14ac:dyDescent="0.45">
      <c r="A2111">
        <v>15</v>
      </c>
    </row>
    <row r="2112" spans="1:1" x14ac:dyDescent="0.45">
      <c r="A2112">
        <v>46</v>
      </c>
    </row>
    <row r="2113" spans="1:1" x14ac:dyDescent="0.45">
      <c r="A2113">
        <v>33</v>
      </c>
    </row>
    <row r="2114" spans="1:1" x14ac:dyDescent="0.45">
      <c r="A2114">
        <v>52</v>
      </c>
    </row>
    <row r="2115" spans="1:1" x14ac:dyDescent="0.45">
      <c r="A2115">
        <v>7</v>
      </c>
    </row>
    <row r="2116" spans="1:1" x14ac:dyDescent="0.45">
      <c r="A2116">
        <v>28</v>
      </c>
    </row>
    <row r="2117" spans="1:1" x14ac:dyDescent="0.45">
      <c r="A2117">
        <v>11</v>
      </c>
    </row>
    <row r="2118" spans="1:1" x14ac:dyDescent="0.45">
      <c r="A2118">
        <v>15</v>
      </c>
    </row>
    <row r="2119" spans="1:1" x14ac:dyDescent="0.45">
      <c r="A2119">
        <v>30</v>
      </c>
    </row>
    <row r="2120" spans="1:1" x14ac:dyDescent="0.45">
      <c r="A2120">
        <v>27</v>
      </c>
    </row>
    <row r="2121" spans="1:1" x14ac:dyDescent="0.45">
      <c r="A2121">
        <v>28</v>
      </c>
    </row>
    <row r="2122" spans="1:1" x14ac:dyDescent="0.45">
      <c r="A2122">
        <v>17</v>
      </c>
    </row>
    <row r="2123" spans="1:1" x14ac:dyDescent="0.45">
      <c r="A2123">
        <v>50</v>
      </c>
    </row>
    <row r="2124" spans="1:1" x14ac:dyDescent="0.45">
      <c r="A2124">
        <v>26</v>
      </c>
    </row>
    <row r="2125" spans="1:1" x14ac:dyDescent="0.45">
      <c r="A2125">
        <v>88</v>
      </c>
    </row>
    <row r="2126" spans="1:1" x14ac:dyDescent="0.45">
      <c r="A2126">
        <v>91</v>
      </c>
    </row>
    <row r="2127" spans="1:1" x14ac:dyDescent="0.45">
      <c r="A2127">
        <v>3</v>
      </c>
    </row>
    <row r="2128" spans="1:1" x14ac:dyDescent="0.45">
      <c r="A2128">
        <v>28</v>
      </c>
    </row>
    <row r="2129" spans="1:1" x14ac:dyDescent="0.45">
      <c r="A2129">
        <v>77</v>
      </c>
    </row>
    <row r="2130" spans="1:1" x14ac:dyDescent="0.45">
      <c r="A2130">
        <v>27</v>
      </c>
    </row>
    <row r="2131" spans="1:1" x14ac:dyDescent="0.45">
      <c r="A2131">
        <v>107</v>
      </c>
    </row>
    <row r="2132" spans="1:1" x14ac:dyDescent="0.45">
      <c r="A2132">
        <v>96</v>
      </c>
    </row>
    <row r="2133" spans="1:1" x14ac:dyDescent="0.45">
      <c r="A2133">
        <v>56</v>
      </c>
    </row>
    <row r="2134" spans="1:1" x14ac:dyDescent="0.45">
      <c r="A2134">
        <v>58</v>
      </c>
    </row>
    <row r="2135" spans="1:1" x14ac:dyDescent="0.45">
      <c r="A2135">
        <v>15</v>
      </c>
    </row>
    <row r="2136" spans="1:1" x14ac:dyDescent="0.45">
      <c r="A2136">
        <v>20</v>
      </c>
    </row>
    <row r="2137" spans="1:1" x14ac:dyDescent="0.45">
      <c r="A2137">
        <v>38</v>
      </c>
    </row>
    <row r="2138" spans="1:1" x14ac:dyDescent="0.45">
      <c r="A2138">
        <v>33</v>
      </c>
    </row>
    <row r="2139" spans="1:1" x14ac:dyDescent="0.45">
      <c r="A2139">
        <v>57</v>
      </c>
    </row>
    <row r="2140" spans="1:1" x14ac:dyDescent="0.45">
      <c r="A2140">
        <v>25</v>
      </c>
    </row>
    <row r="2141" spans="1:1" x14ac:dyDescent="0.45">
      <c r="A2141">
        <v>14</v>
      </c>
    </row>
    <row r="2142" spans="1:1" x14ac:dyDescent="0.45">
      <c r="A2142">
        <v>94</v>
      </c>
    </row>
    <row r="2143" spans="1:1" x14ac:dyDescent="0.45">
      <c r="A2143">
        <v>59</v>
      </c>
    </row>
    <row r="2144" spans="1:1" x14ac:dyDescent="0.45">
      <c r="A2144">
        <v>36</v>
      </c>
    </row>
    <row r="2145" spans="1:1" x14ac:dyDescent="0.45">
      <c r="A2145">
        <v>115</v>
      </c>
    </row>
    <row r="2146" spans="1:1" x14ac:dyDescent="0.45">
      <c r="A2146">
        <v>30</v>
      </c>
    </row>
    <row r="2147" spans="1:1" x14ac:dyDescent="0.45">
      <c r="A2147">
        <v>52</v>
      </c>
    </row>
    <row r="2148" spans="1:1" x14ac:dyDescent="0.45">
      <c r="A2148">
        <v>27</v>
      </c>
    </row>
    <row r="2149" spans="1:1" x14ac:dyDescent="0.45">
      <c r="A2149">
        <v>24</v>
      </c>
    </row>
    <row r="2150" spans="1:1" x14ac:dyDescent="0.45">
      <c r="A2150">
        <v>10</v>
      </c>
    </row>
    <row r="2151" spans="1:1" x14ac:dyDescent="0.45">
      <c r="A2151">
        <v>30</v>
      </c>
    </row>
    <row r="2152" spans="1:1" x14ac:dyDescent="0.45">
      <c r="A2152">
        <v>71</v>
      </c>
    </row>
    <row r="2153" spans="1:1" x14ac:dyDescent="0.45">
      <c r="A2153">
        <v>10</v>
      </c>
    </row>
    <row r="2154" spans="1:1" x14ac:dyDescent="0.45">
      <c r="A2154">
        <v>24</v>
      </c>
    </row>
    <row r="2155" spans="1:1" x14ac:dyDescent="0.45">
      <c r="A2155">
        <v>38</v>
      </c>
    </row>
    <row r="2156" spans="1:1" x14ac:dyDescent="0.45">
      <c r="A2156">
        <v>26</v>
      </c>
    </row>
    <row r="2157" spans="1:1" x14ac:dyDescent="0.45">
      <c r="A2157">
        <v>19</v>
      </c>
    </row>
    <row r="2158" spans="1:1" x14ac:dyDescent="0.45">
      <c r="A2158">
        <v>11</v>
      </c>
    </row>
    <row r="2159" spans="1:1" x14ac:dyDescent="0.45">
      <c r="A2159">
        <v>27</v>
      </c>
    </row>
    <row r="2160" spans="1:1" x14ac:dyDescent="0.45">
      <c r="A2160">
        <v>34</v>
      </c>
    </row>
    <row r="2161" spans="1:1" x14ac:dyDescent="0.45">
      <c r="A2161">
        <v>20</v>
      </c>
    </row>
    <row r="2162" spans="1:1" x14ac:dyDescent="0.45">
      <c r="A2162">
        <v>37</v>
      </c>
    </row>
    <row r="2163" spans="1:1" x14ac:dyDescent="0.45">
      <c r="A2163">
        <v>20</v>
      </c>
    </row>
    <row r="2164" spans="1:1" x14ac:dyDescent="0.45">
      <c r="A2164">
        <v>10</v>
      </c>
    </row>
    <row r="2165" spans="1:1" x14ac:dyDescent="0.45">
      <c r="A2165">
        <v>26</v>
      </c>
    </row>
    <row r="2166" spans="1:1" x14ac:dyDescent="0.45">
      <c r="A2166">
        <v>20</v>
      </c>
    </row>
    <row r="2167" spans="1:1" x14ac:dyDescent="0.45">
      <c r="A2167">
        <v>46</v>
      </c>
    </row>
    <row r="2168" spans="1:1" x14ac:dyDescent="0.45">
      <c r="A2168">
        <v>76</v>
      </c>
    </row>
    <row r="2169" spans="1:1" x14ac:dyDescent="0.45">
      <c r="A2169">
        <v>41</v>
      </c>
    </row>
    <row r="2170" spans="1:1" x14ac:dyDescent="0.45">
      <c r="A2170">
        <v>7</v>
      </c>
    </row>
    <row r="2171" spans="1:1" x14ac:dyDescent="0.45">
      <c r="A2171">
        <v>49</v>
      </c>
    </row>
    <row r="2172" spans="1:1" x14ac:dyDescent="0.45">
      <c r="A2172">
        <v>26</v>
      </c>
    </row>
    <row r="2173" spans="1:1" x14ac:dyDescent="0.45">
      <c r="A2173">
        <v>65</v>
      </c>
    </row>
    <row r="2174" spans="1:1" x14ac:dyDescent="0.45">
      <c r="A2174">
        <v>28</v>
      </c>
    </row>
    <row r="2175" spans="1:1" x14ac:dyDescent="0.45">
      <c r="A2175">
        <v>8</v>
      </c>
    </row>
    <row r="2176" spans="1:1" x14ac:dyDescent="0.45">
      <c r="A2176">
        <v>3</v>
      </c>
    </row>
    <row r="2177" spans="1:1" x14ac:dyDescent="0.45">
      <c r="A2177">
        <v>9</v>
      </c>
    </row>
    <row r="2178" spans="1:1" x14ac:dyDescent="0.45">
      <c r="A2178">
        <v>9</v>
      </c>
    </row>
    <row r="2179" spans="1:1" x14ac:dyDescent="0.45">
      <c r="A2179">
        <v>20</v>
      </c>
    </row>
    <row r="2180" spans="1:1" x14ac:dyDescent="0.45">
      <c r="A2180">
        <v>57</v>
      </c>
    </row>
    <row r="2181" spans="1:1" x14ac:dyDescent="0.45">
      <c r="A2181">
        <v>8</v>
      </c>
    </row>
    <row r="2182" spans="1:1" x14ac:dyDescent="0.45">
      <c r="A2182">
        <v>14</v>
      </c>
    </row>
    <row r="2183" spans="1:1" x14ac:dyDescent="0.45">
      <c r="A2183">
        <v>17</v>
      </c>
    </row>
    <row r="2184" spans="1:1" x14ac:dyDescent="0.45">
      <c r="A2184">
        <v>100</v>
      </c>
    </row>
    <row r="2185" spans="1:1" x14ac:dyDescent="0.45">
      <c r="A2185">
        <v>32</v>
      </c>
    </row>
    <row r="2186" spans="1:1" x14ac:dyDescent="0.45">
      <c r="A2186">
        <v>3</v>
      </c>
    </row>
  </sheetData>
  <conditionalFormatting sqref="A2:A4115 B2">
    <cfRule type="containsText" dxfId="3" priority="2" operator="containsText" text="canceled">
      <formula>NOT(ISERROR(SEARCH("canceled",A2)))</formula>
    </cfRule>
    <cfRule type="containsText" dxfId="2" priority="3" operator="containsText" text="failed">
      <formula>NOT(ISERROR(SEARCH("failed",A2)))</formula>
    </cfRule>
    <cfRule type="containsText" dxfId="1" priority="4" operator="containsText" text="successful">
      <formula>NOT(ISERROR(SEARCH("successful",A2)))</formula>
    </cfRule>
  </conditionalFormatting>
  <conditionalFormatting sqref="A2:A4115 B2">
    <cfRule type="containsText" dxfId="0" priority="1" operator="containsText" text="live">
      <formula>NOT(ISERROR(SEARCH("live",A2)))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9</vt:i4>
      </vt:variant>
    </vt:vector>
  </HeadingPairs>
  <TitlesOfParts>
    <vt:vector size="15" baseType="lpstr">
      <vt:lpstr>Kickstarter</vt:lpstr>
      <vt:lpstr>Category Stats</vt:lpstr>
      <vt:lpstr>SubCategory Stats</vt:lpstr>
      <vt:lpstr>Outcomes Based on Launch Date</vt:lpstr>
      <vt:lpstr>Bonus Goal Outcomes</vt:lpstr>
      <vt:lpstr>Bonus Statistical Analysis</vt:lpstr>
      <vt:lpstr>backers</vt:lpstr>
      <vt:lpstr>CATSUBCAT</vt:lpstr>
      <vt:lpstr>DEADLINE</vt:lpstr>
      <vt:lpstr>Failed</vt:lpstr>
      <vt:lpstr>GOAL</vt:lpstr>
      <vt:lpstr>LAUNCH</vt:lpstr>
      <vt:lpstr>Pledged</vt:lpstr>
      <vt:lpstr>STATE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ccromeroperla@outlook.com</cp:lastModifiedBy>
  <dcterms:created xsi:type="dcterms:W3CDTF">2017-04-20T15:17:24Z</dcterms:created>
  <dcterms:modified xsi:type="dcterms:W3CDTF">2021-12-18T21:30:00Z</dcterms:modified>
</cp:coreProperties>
</file>