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3020" windowHeight="9915" activeTab="1"/>
  </bookViews>
  <sheets>
    <sheet name="BVRTEMP" sheetId="2" r:id="rId1"/>
    <sheet name="BVR" sheetId="1" r:id="rId2"/>
    <sheet name="DROPDOWNLIST" sheetId="3" state="hidden" r:id="rId3"/>
  </sheets>
  <definedNames>
    <definedName name="_xlnm.Print_Area" localSheetId="1">BVR!$A$1:$AI$95</definedName>
  </definedNames>
  <calcPr calcId="144525"/>
</workbook>
</file>

<file path=xl/calcChain.xml><?xml version="1.0" encoding="utf-8"?>
<calcChain xmlns="http://schemas.openxmlformats.org/spreadsheetml/2006/main">
  <c r="S87" i="1" l="1"/>
  <c r="S86" i="1"/>
  <c r="C87" i="1"/>
  <c r="C86" i="1"/>
  <c r="C85" i="1"/>
  <c r="Y12" i="1" l="1"/>
  <c r="U92" i="1" l="1"/>
  <c r="H92" i="1"/>
  <c r="C89" i="1"/>
  <c r="O89" i="1"/>
  <c r="J34" i="1"/>
  <c r="AC34" i="1"/>
  <c r="Y11" i="1"/>
  <c r="Y10" i="1"/>
  <c r="W44" i="1" l="1"/>
  <c r="N44" i="1"/>
  <c r="W71" i="1"/>
  <c r="R71" i="1"/>
  <c r="M71" i="1"/>
  <c r="W69" i="1"/>
  <c r="R69" i="1"/>
  <c r="M63" i="1"/>
  <c r="AC46" i="1"/>
  <c r="AC44" i="1"/>
  <c r="Z65" i="1"/>
  <c r="C76" i="1"/>
  <c r="M26" i="1" l="1"/>
  <c r="H11" i="1"/>
  <c r="M27" i="1"/>
  <c r="AB89" i="1"/>
  <c r="S85" i="1" l="1"/>
  <c r="S84" i="1"/>
  <c r="S83" i="1"/>
  <c r="C83" i="1"/>
  <c r="C84" i="1"/>
  <c r="AB59" i="1"/>
  <c r="M69" i="1"/>
  <c r="R67" i="1"/>
  <c r="M67" i="1"/>
  <c r="M65" i="1"/>
  <c r="R65" i="1"/>
  <c r="R63" i="1"/>
  <c r="K40" i="1"/>
  <c r="AB57" i="1"/>
  <c r="AB55" i="1"/>
  <c r="AB53" i="1"/>
  <c r="N59" i="1"/>
  <c r="N57" i="1"/>
  <c r="N55" i="1"/>
  <c r="N53" i="1"/>
  <c r="K51" i="1"/>
  <c r="AC51" i="1"/>
  <c r="X47" i="1"/>
  <c r="L47" i="1"/>
  <c r="K44" i="1"/>
  <c r="M42" i="1"/>
  <c r="R44" i="1"/>
  <c r="K22" i="1"/>
  <c r="J36" i="1"/>
  <c r="Z40" i="1"/>
  <c r="S40" i="1"/>
  <c r="K38" i="1"/>
  <c r="Z38" i="1"/>
  <c r="S38" i="1"/>
  <c r="AE36" i="1"/>
  <c r="S36" i="1"/>
  <c r="AA36" i="1"/>
  <c r="W36" i="1"/>
  <c r="Y34" i="1"/>
  <c r="T22" i="1" l="1"/>
  <c r="Q22" i="1"/>
  <c r="N22" i="1"/>
  <c r="M30" i="1" l="1"/>
  <c r="U34" i="1"/>
  <c r="Q34" i="1"/>
  <c r="K20" i="1"/>
  <c r="M28" i="1"/>
  <c r="M29" i="1"/>
  <c r="AD24" i="1"/>
  <c r="U24" i="1"/>
  <c r="X22" i="1"/>
  <c r="L24" i="1"/>
  <c r="AD22" i="1"/>
  <c r="AC20" i="1"/>
  <c r="L13" i="1"/>
  <c r="Y20" i="1"/>
  <c r="U20" i="1"/>
  <c r="Q20" i="1"/>
  <c r="AD18" i="1"/>
  <c r="W18" i="1"/>
  <c r="Q18" i="1"/>
  <c r="K18" i="1"/>
  <c r="H12" i="1"/>
  <c r="H10" i="1"/>
</calcChain>
</file>

<file path=xl/sharedStrings.xml><?xml version="1.0" encoding="utf-8"?>
<sst xmlns="http://schemas.openxmlformats.org/spreadsheetml/2006/main" count="617" uniqueCount="568">
  <si>
    <t>BORROWER:</t>
  </si>
  <si>
    <t>REQUESTED BY:</t>
  </si>
  <si>
    <t>SPOUSE:</t>
  </si>
  <si>
    <t>HISTORY AND OPERATION</t>
  </si>
  <si>
    <t>BUSINESS VERIFICATION REPORT</t>
  </si>
  <si>
    <t>CORPORATION</t>
  </si>
  <si>
    <t>ORGANIZATION:</t>
  </si>
  <si>
    <t>PARTNERSHIP</t>
  </si>
  <si>
    <t>PROPRIERTORSHIP</t>
  </si>
  <si>
    <t>OTHERS</t>
  </si>
  <si>
    <t>BUSINESS:</t>
  </si>
  <si>
    <t>MANUFACTURING</t>
  </si>
  <si>
    <t>TRADING</t>
  </si>
  <si>
    <t>SERVICES</t>
  </si>
  <si>
    <t>REGISTERED W/:</t>
  </si>
  <si>
    <t>SEC</t>
  </si>
  <si>
    <t>DTI</t>
  </si>
  <si>
    <t>LTO</t>
  </si>
  <si>
    <t>REG NO:</t>
  </si>
  <si>
    <t>DATE ORGANIZED:</t>
  </si>
  <si>
    <t>NO. OF EMPLOYEES</t>
  </si>
  <si>
    <t>YRS OF OPERATING:</t>
  </si>
  <si>
    <t>MAINLINE OF BUSINESS:</t>
  </si>
  <si>
    <t>MAJOR CUSTOMERS:</t>
  </si>
  <si>
    <t>MAJOR PRODUCT/SRVCS:</t>
  </si>
  <si>
    <t>MAJOR SUPPLIERS:</t>
  </si>
  <si>
    <t>MAJOR BANKS:</t>
  </si>
  <si>
    <t>RENTED</t>
  </si>
  <si>
    <t>LEASED</t>
  </si>
  <si>
    <t>LANDLORD:</t>
  </si>
  <si>
    <t>RENT:</t>
  </si>
  <si>
    <t>P</t>
  </si>
  <si>
    <t>PROMPT</t>
  </si>
  <si>
    <t>/MO</t>
  </si>
  <si>
    <t>DELAYED</t>
  </si>
  <si>
    <t>LOCATION:</t>
  </si>
  <si>
    <t>RESIDENTIAL</t>
  </si>
  <si>
    <t>CONDITION:</t>
  </si>
  <si>
    <t>GOOD</t>
  </si>
  <si>
    <t>FAIR</t>
  </si>
  <si>
    <t>POOR</t>
  </si>
  <si>
    <t>BRANCHES/AFFILIATES:</t>
  </si>
  <si>
    <t>FIXED ASSETS:</t>
  </si>
  <si>
    <t>LAND</t>
  </si>
  <si>
    <t>MACHINERIES</t>
  </si>
  <si>
    <t>TABLES</t>
  </si>
  <si>
    <t>CALCULATORS</t>
  </si>
  <si>
    <t>TYPEWRITERS</t>
  </si>
  <si>
    <t>LOT AREA:</t>
  </si>
  <si>
    <t>FLOOR AREA:</t>
  </si>
  <si>
    <t>F A C I L I T I E S</t>
  </si>
  <si>
    <t>F I N A N C I A L</t>
  </si>
  <si>
    <t>OBTAINED FROM:</t>
  </si>
  <si>
    <t>ESTIMATE</t>
  </si>
  <si>
    <t>AVG MONTHLY SALES:</t>
  </si>
  <si>
    <t>RECEIVABLES:</t>
  </si>
  <si>
    <t>CAPITAL:</t>
  </si>
  <si>
    <t>LIABILITIES:</t>
  </si>
  <si>
    <t>LAST YR. SALES:</t>
  </si>
  <si>
    <t>AVG. MON. INCOME:</t>
  </si>
  <si>
    <t>O B S E R V A T I O N</t>
  </si>
  <si>
    <t>BUSINESS ACTIVITY:</t>
  </si>
  <si>
    <t>INVENTORY:</t>
  </si>
  <si>
    <t>PREMISES:</t>
  </si>
  <si>
    <t>MANAGEMENT:</t>
  </si>
  <si>
    <t>PRODUCT:</t>
  </si>
  <si>
    <t>NO BUSINESS ACTIVITY</t>
  </si>
  <si>
    <t>SLOW MOVING</t>
  </si>
  <si>
    <t>SALEABLE</t>
  </si>
  <si>
    <t>ADEQUATE</t>
  </si>
  <si>
    <t>LOW</t>
  </si>
  <si>
    <t>HIGH</t>
  </si>
  <si>
    <t>ADDITIONAL REMARKS</t>
  </si>
  <si>
    <t>INFORMANTS</t>
  </si>
  <si>
    <t>NAME OF INFORMANTS</t>
  </si>
  <si>
    <t>RELATIONSHIP</t>
  </si>
  <si>
    <t>DATE</t>
  </si>
  <si>
    <t>ADDRESS:</t>
  </si>
  <si>
    <t>NAME OF FIRM:</t>
  </si>
  <si>
    <t>Credit Management Division</t>
  </si>
  <si>
    <t>Credit Appraisal &amp; Investigation Department</t>
  </si>
  <si>
    <t>18th Floor , UCPB Bldg., Makati Ave., Makati City</t>
  </si>
  <si>
    <t>NAME OF SERVICE PROVIDER:</t>
  </si>
  <si>
    <t>LIGHT COMMERCIAL</t>
  </si>
  <si>
    <t>INDUSTRIAL</t>
  </si>
  <si>
    <t>BUILDINGS</t>
  </si>
  <si>
    <t>TRANS VEHICLES</t>
  </si>
  <si>
    <t>BRISK</t>
  </si>
  <si>
    <t>REMARKS</t>
  </si>
  <si>
    <t>CREDIT INVESTIGATOR</t>
  </si>
  <si>
    <t>OWNED BY PARENTS</t>
  </si>
  <si>
    <t>SQ.M</t>
  </si>
  <si>
    <t>IN-HOUSE SUPERVISING CI</t>
  </si>
  <si>
    <t>CAID - HEAD</t>
  </si>
  <si>
    <t>ACCOUNT OFFICER</t>
  </si>
  <si>
    <t>SELECT||pt=C:19||val=CORPORATION</t>
  </si>
  <si>
    <t>SELECT||pt=C:19||val=PARTNERSHIP</t>
  </si>
  <si>
    <t>SELECT||pt=C:19||val=PROPRIERTORSHIP</t>
  </si>
  <si>
    <t>SELECT||pt=C:19||val=OTHERS</t>
  </si>
  <si>
    <t>SELECT||pt=C:20||val=MANUFACTURING</t>
  </si>
  <si>
    <t>SELECT||pt=C:20||val=TRADING</t>
  </si>
  <si>
    <t>SELECT||pt=C:20||val=SERVICES</t>
  </si>
  <si>
    <t>SELECT||pt=C:20||val=OTHERS</t>
  </si>
  <si>
    <t>SELECT||pt=C:22||val=SEC</t>
  </si>
  <si>
    <t>SELECT||pt=C:22||val=DTI</t>
  </si>
  <si>
    <t>SELECT||pt=C:22||val=LTO</t>
  </si>
  <si>
    <t>SELECT||pt=C:22||val=OTHERS</t>
  </si>
  <si>
    <t>SELECT||pt=C:23||val=SEC</t>
  </si>
  <si>
    <t>SELECT||pt=C:23||val=DTI</t>
  </si>
  <si>
    <t>SELECT||pt=C:23||val=LTO</t>
  </si>
  <si>
    <t>SELECT||pt=C:23||val=OTHERS</t>
  </si>
  <si>
    <t>SELECT||pt=C:24||val=SEC</t>
  </si>
  <si>
    <t>SELECT||pt=C:24||val=DTI</t>
  </si>
  <si>
    <t>SELECT||pt=C:24||val=LTO</t>
  </si>
  <si>
    <t>SELECT||pt=C:24||val=OTHERS</t>
  </si>
  <si>
    <t>SELECT||pt=C:25||val=SEC</t>
  </si>
  <si>
    <t>SELECT||pt=C:25||val=DTI</t>
  </si>
  <si>
    <t>SELECT||pt=C:25||val=LTO</t>
  </si>
  <si>
    <t>SELECT||pt=C:25||val=OTHERS</t>
  </si>
  <si>
    <t>SELECT||pt=C:27||val=1</t>
  </si>
  <si>
    <t>SELECT||pt=C:27||val=2</t>
  </si>
  <si>
    <t>SELECT||pt=C:27||val=3</t>
  </si>
  <si>
    <t>SELECT||pt=C:27||val=4</t>
  </si>
  <si>
    <t>SELECT||pt=C:27||val=5</t>
  </si>
  <si>
    <t>SELECT||pt=C:27||val=6</t>
  </si>
  <si>
    <t>SELECT||pt=C:27||val=7</t>
  </si>
  <si>
    <t>SELECT||pt=C:27||val=8</t>
  </si>
  <si>
    <t>SELECT||pt=C:27||val=9</t>
  </si>
  <si>
    <t>SELECT||pt=C:27||val=10</t>
  </si>
  <si>
    <t>SELECT||pt=C:27||val=11</t>
  </si>
  <si>
    <t>SELECT||pt=C:27||val=12</t>
  </si>
  <si>
    <t>SELECT||pt=D:27||val=1</t>
  </si>
  <si>
    <t>SELECT||pt=D:27||val=2</t>
  </si>
  <si>
    <t>SELECT||pt=D:27||val=3</t>
  </si>
  <si>
    <t>SELECT||pt=D:27||val=4</t>
  </si>
  <si>
    <t>SELECT||pt=D:27||val=5</t>
  </si>
  <si>
    <t>SELECT||pt=D:27||val=6</t>
  </si>
  <si>
    <t>SELECT||pt=D:27||val=7</t>
  </si>
  <si>
    <t>SELECT||pt=D:27||val=8</t>
  </si>
  <si>
    <t>SELECT||pt=D:27||val=9</t>
  </si>
  <si>
    <t>SELECT||pt=D:27||val=10</t>
  </si>
  <si>
    <t>SELECT||pt=D:27||val=11</t>
  </si>
  <si>
    <t>SELECT||pt=D:27||val=12</t>
  </si>
  <si>
    <t>SELECT||pt=D:27||val=13</t>
  </si>
  <si>
    <t>SELECT||pt=D:27||val=14</t>
  </si>
  <si>
    <t>SELECT||pt=D:27||val=15</t>
  </si>
  <si>
    <t>SELECT||pt=D:27||val=16</t>
  </si>
  <si>
    <t>SELECT||pt=D:27||val=17</t>
  </si>
  <si>
    <t>SELECT||pt=D:27||val=18</t>
  </si>
  <si>
    <t>SELECT||pt=D:27||val=19</t>
  </si>
  <si>
    <t>SELECT||pt=D:27||val=20</t>
  </si>
  <si>
    <t>SELECT||pt=D:27||val=21</t>
  </si>
  <si>
    <t>SELECT||pt=D:27||val=22</t>
  </si>
  <si>
    <t>SELECT||pt=D:27||val=23</t>
  </si>
  <si>
    <t>SELECT||pt=D:27||val=24</t>
  </si>
  <si>
    <t>SELECT||pt=D:27||val=25</t>
  </si>
  <si>
    <t>SELECT||pt=D:27||val=26</t>
  </si>
  <si>
    <t>SELECT||pt=D:27||val=27</t>
  </si>
  <si>
    <t>SELECT||pt=D:27||val=28</t>
  </si>
  <si>
    <t>SELECT||pt=D:27||val=29</t>
  </si>
  <si>
    <t>SELECT||pt=D:27||val=30</t>
  </si>
  <si>
    <t>SELECT||pt=D:27||val=31</t>
  </si>
  <si>
    <t>SELECT||pt=E:27||val=1950</t>
  </si>
  <si>
    <t>SELECT||pt=E:27||val=1951</t>
  </si>
  <si>
    <t>SELECT||pt=E:27||val=1952</t>
  </si>
  <si>
    <t>SELECT||pt=E:27||val=1953</t>
  </si>
  <si>
    <t>SELECT||pt=E:27||val=1954</t>
  </si>
  <si>
    <t>SELECT||pt=E:27||val=1955</t>
  </si>
  <si>
    <t>SELECT||pt=E:27||val=1956</t>
  </si>
  <si>
    <t>SELECT||pt=E:27||val=1957</t>
  </si>
  <si>
    <t>SELECT||pt=E:27||val=1958</t>
  </si>
  <si>
    <t>SELECT||pt=E:27||val=1959</t>
  </si>
  <si>
    <t>SELECT||pt=E:27||val=1960</t>
  </si>
  <si>
    <t>SELECT||pt=E:27||val=1961</t>
  </si>
  <si>
    <t>SELECT||pt=E:27||val=1962</t>
  </si>
  <si>
    <t>SELECT||pt=E:27||val=1963</t>
  </si>
  <si>
    <t>SELECT||pt=E:27||val=1964</t>
  </si>
  <si>
    <t>SELECT||pt=E:27||val=1965</t>
  </si>
  <si>
    <t>SELECT||pt=E:27||val=1966</t>
  </si>
  <si>
    <t>SELECT||pt=E:27||val=1967</t>
  </si>
  <si>
    <t>SELECT||pt=E:27||val=1968</t>
  </si>
  <si>
    <t>SELECT||pt=E:27||val=1969</t>
  </si>
  <si>
    <t>SELECT||pt=E:27||val=1970</t>
  </si>
  <si>
    <t>SELECT||pt=E:27||val=1971</t>
  </si>
  <si>
    <t>SELECT||pt=E:27||val=1972</t>
  </si>
  <si>
    <t>SELECT||pt=E:27||val=1973</t>
  </si>
  <si>
    <t>SELECT||pt=E:27||val=1974</t>
  </si>
  <si>
    <t>SELECT||pt=E:27||val=1975</t>
  </si>
  <si>
    <t>SELECT||pt=E:27||val=1976</t>
  </si>
  <si>
    <t>SELECT||pt=E:27||val=1977</t>
  </si>
  <si>
    <t>SELECT||pt=E:27||val=1978</t>
  </si>
  <si>
    <t>SELECT||pt=E:27||val=1979</t>
  </si>
  <si>
    <t>SELECT||pt=E:27||val=1980</t>
  </si>
  <si>
    <t>SELECT||pt=E:27||val=1981</t>
  </si>
  <si>
    <t>SELECT||pt=E:27||val=1982</t>
  </si>
  <si>
    <t>SELECT||pt=E:27||val=1983</t>
  </si>
  <si>
    <t>SELECT||pt=E:27||val=1984</t>
  </si>
  <si>
    <t>SELECT||pt=E:27||val=1985</t>
  </si>
  <si>
    <t>SELECT||pt=E:27||val=1986</t>
  </si>
  <si>
    <t>SELECT||pt=E:27||val=1987</t>
  </si>
  <si>
    <t>SELECT||pt=E:27||val=1988</t>
  </si>
  <si>
    <t>SELECT||pt=E:27||val=1989</t>
  </si>
  <si>
    <t>SELECT||pt=E:27||val=1990</t>
  </si>
  <si>
    <t>SELECT||pt=E:27||val=1991</t>
  </si>
  <si>
    <t>SELECT||pt=E:27||val=1992</t>
  </si>
  <si>
    <t>SELECT||pt=E:27||val=1993</t>
  </si>
  <si>
    <t>SELECT||pt=E:27||val=1994</t>
  </si>
  <si>
    <t>SELECT||pt=E:27||val=1995</t>
  </si>
  <si>
    <t>SELECT||pt=E:27||val=1996</t>
  </si>
  <si>
    <t>SELECT||pt=E:27||val=1997</t>
  </si>
  <si>
    <t>SELECT||pt=E:27||val=1998</t>
  </si>
  <si>
    <t>SELECT||pt=E:27||val=1999</t>
  </si>
  <si>
    <t>SELECT||pt=E:27||val=2000</t>
  </si>
  <si>
    <t>SELECT||pt=E:27||val=2001</t>
  </si>
  <si>
    <t>SELECT||pt=E:27||val=2002</t>
  </si>
  <si>
    <t>SELECT||pt=E:27||val=2003</t>
  </si>
  <si>
    <t>SELECT||pt=E:27||val=2004</t>
  </si>
  <si>
    <t>SELECT||pt=E:27||val=2005</t>
  </si>
  <si>
    <t>SELECT||pt=E:27||val=2006</t>
  </si>
  <si>
    <t>SELECT||pt=E:27||val=2007</t>
  </si>
  <si>
    <t>SELECT||pt=E:27||val=2008</t>
  </si>
  <si>
    <t>SELECT||pt=E:27||val=2009</t>
  </si>
  <si>
    <t>SELECT||pt=E:27||val=2010</t>
  </si>
  <si>
    <t>SELECT||pt=E:27||val=2011</t>
  </si>
  <si>
    <t>SELECT||pt=E:27||val=2012</t>
  </si>
  <si>
    <t>SELECT||pt=E:27||val=2013</t>
  </si>
  <si>
    <t>SELECT||pt=E:27||val=2014</t>
  </si>
  <si>
    <t>SELECT||pt=E:27||val=2015</t>
  </si>
  <si>
    <t>SELECT||pt=E:27||val=2016</t>
  </si>
  <si>
    <t>SELECT||pt=E:27||val=2017</t>
  </si>
  <si>
    <t>SELECT||pt=E:27||val=2018</t>
  </si>
  <si>
    <t>SELECT||pt=E:27||val=2019</t>
  </si>
  <si>
    <t>SELECT||pt=E:27||val=2020</t>
  </si>
  <si>
    <t>SELECT||pt=E:27||val=2021</t>
  </si>
  <si>
    <t>SELECT||pt=E:27||val=2022</t>
  </si>
  <si>
    <t>SELECT||pt=E:27||val=2023</t>
  </si>
  <si>
    <t>SELECT||pt=E:27||val=2024</t>
  </si>
  <si>
    <t>SELECT||pt=E:27||val=2025</t>
  </si>
  <si>
    <t>SELECT||pt=E:27||val=2026</t>
  </si>
  <si>
    <t>SELECT||pt=E:27||val=2027</t>
  </si>
  <si>
    <t>SELECT||pt=E:27||val=2028</t>
  </si>
  <si>
    <t>SELECT||pt=E:27||val=2029</t>
  </si>
  <si>
    <t>SELECT||pt=E:27||val=2030</t>
  </si>
  <si>
    <t>SELECT||pt=B:35||val=OWNED BY PARENTS</t>
  </si>
  <si>
    <t>SELECT||pt=B:35||val=RENTED</t>
  </si>
  <si>
    <t>SELECT||pt=B:35||val=LEASED</t>
  </si>
  <si>
    <t>SELECT||pt=B:35||val=OTHERS</t>
  </si>
  <si>
    <t>SELECT||pt=C:38||val=PROMPT</t>
  </si>
  <si>
    <t>SELECT||pt=C:38||val=DELAYED</t>
  </si>
  <si>
    <t>SELECT||pt=C:39||val=RESIDENTIAL</t>
  </si>
  <si>
    <t>SELECT||pt=C:39||val=LIGHT COMMERCIAL</t>
  </si>
  <si>
    <t>SELECT||pt=C:39||val=INDUSTRIAL</t>
  </si>
  <si>
    <t>SELECT||pt=C:40||val=GOOD</t>
  </si>
  <si>
    <t>SELECT||pt=C:40||val=FAIR</t>
  </si>
  <si>
    <t>SELECT||pt=C:40||val=POOR</t>
  </si>
  <si>
    <t>SELECT||pt=C:42||val=LAND</t>
  </si>
  <si>
    <t>SELECT||pt=C:42||val=BUILDINGS</t>
  </si>
  <si>
    <t>SELECT||pt=C:42||val=MACHINERIES</t>
  </si>
  <si>
    <t>SELECT||pt=C:42||val=TRANS. VEHICLES</t>
  </si>
  <si>
    <t>SELECT||pt=C:43||val=LAND</t>
  </si>
  <si>
    <t>SELECT||pt=C:43||val=BUILDINGS</t>
  </si>
  <si>
    <t>SELECT||pt=C:43||val=MACHINERIES</t>
  </si>
  <si>
    <t>SELECT||pt=C:43||val=TRANS. VEHICLES</t>
  </si>
  <si>
    <t>SELECT||pt=C:44||val=LAND</t>
  </si>
  <si>
    <t>SELECT||pt=C:44||val=BUILDINGS</t>
  </si>
  <si>
    <t>SELECT||pt=C:44||val=MACHINERIES</t>
  </si>
  <si>
    <t>SELECT||pt=C:44||val=TRANS. VEHICLES</t>
  </si>
  <si>
    <t>SELECT||pt=C:45||val=LAND</t>
  </si>
  <si>
    <t>SELECT||pt=C:45||val=BUILDINGS</t>
  </si>
  <si>
    <t>SELECT||pt=C:45||val=MACHINERIES</t>
  </si>
  <si>
    <t>SELECT||pt=C:45||val=TRANS. VEHICLES</t>
  </si>
  <si>
    <t>SELECT||pt=C:52||val=INTERVIEW</t>
  </si>
  <si>
    <t>SELECT||pt=C:52||val=ESTIMATE</t>
  </si>
  <si>
    <t>SELECT||pt=C:58||val=BRISK</t>
  </si>
  <si>
    <t>SELECT||pt=C:58||val=NO BUSINESS ACTIVITY</t>
  </si>
  <si>
    <t>SELECT||pt=B:59||val=SALEABLE</t>
  </si>
  <si>
    <t>SELECT||pt=B:59||val=SLOW MOVING</t>
  </si>
  <si>
    <t>SELECT||pt=C:60||val=GOOD</t>
  </si>
  <si>
    <t>SELECT||pt=C:60||val=FAIR</t>
  </si>
  <si>
    <t>SELECT||pt=C:60||val=POOR</t>
  </si>
  <si>
    <t>SELECT||pt=F:58||val=GOOD</t>
  </si>
  <si>
    <t>SELECT||pt=F:58||val=POOR</t>
  </si>
  <si>
    <t>SELECT||pt=F:60||val=GOOD</t>
  </si>
  <si>
    <t>SELECT||pt=F:60||val=POOR</t>
  </si>
  <si>
    <t>SELECT||pt=E:59||val=ADEQUATE</t>
  </si>
  <si>
    <t>SELECT||pt=E:59||val=HIGH</t>
  </si>
  <si>
    <t>SELECT||pt=E:59||val=LOW</t>
  </si>
  <si>
    <t>SELECT||pt=B:90||val=1</t>
  </si>
  <si>
    <t>SELECT||pt=C:90||val=1</t>
  </si>
  <si>
    <t>SELECT||pt=D:90||val=1950</t>
  </si>
  <si>
    <t>SELECT||pt=B:90||val=2</t>
  </si>
  <si>
    <t>SELECT||pt=B:90||val=3</t>
  </si>
  <si>
    <t>SELECT||pt=B:90||val=4</t>
  </si>
  <si>
    <t>SELECT||pt=B:90||val=5</t>
  </si>
  <si>
    <t>SELECT||pt=B:90||val=6</t>
  </si>
  <si>
    <t>SELECT||pt=B:90||val=7</t>
  </si>
  <si>
    <t>SELECT||pt=B:90||val=8</t>
  </si>
  <si>
    <t>SELECT||pt=B:90||val=9</t>
  </si>
  <si>
    <t>SELECT||pt=B:90||val=10</t>
  </si>
  <si>
    <t>SELECT||pt=B:90||val=11</t>
  </si>
  <si>
    <t>SELECT||pt=B:90||val=12</t>
  </si>
  <si>
    <t>SELECT||pt=C:90||val=2</t>
  </si>
  <si>
    <t>SELECT||pt=C:90||val=3</t>
  </si>
  <si>
    <t>SELECT||pt=C:90||val=4</t>
  </si>
  <si>
    <t>SELECT||pt=C:90||val=5</t>
  </si>
  <si>
    <t>SELECT||pt=C:90||val=6</t>
  </si>
  <si>
    <t>SELECT||pt=C:90||val=7</t>
  </si>
  <si>
    <t>SELECT||pt=C:90||val=8</t>
  </si>
  <si>
    <t>SELECT||pt=C:90||val=9</t>
  </si>
  <si>
    <t>SELECT||pt=C:90||val=10</t>
  </si>
  <si>
    <t>SELECT||pt=C:90||val=11</t>
  </si>
  <si>
    <t>SELECT||pt=C:90||val=12</t>
  </si>
  <si>
    <t>SELECT||pt=C:90||val=13</t>
  </si>
  <si>
    <t>SELECT||pt=C:90||val=14</t>
  </si>
  <si>
    <t>SELECT||pt=C:90||val=15</t>
  </si>
  <si>
    <t>SELECT||pt=C:90||val=16</t>
  </si>
  <si>
    <t>SELECT||pt=C:90||val=17</t>
  </si>
  <si>
    <t>SELECT||pt=C:90||val=18</t>
  </si>
  <si>
    <t>SELECT||pt=C:90||val=19</t>
  </si>
  <si>
    <t>SELECT||pt=C:90||val=20</t>
  </si>
  <si>
    <t>SELECT||pt=C:90||val=21</t>
  </si>
  <si>
    <t>SELECT||pt=C:90||val=22</t>
  </si>
  <si>
    <t>SELECT||pt=C:90||val=23</t>
  </si>
  <si>
    <t>SELECT||pt=C:90||val=24</t>
  </si>
  <si>
    <t>SELECT||pt=C:90||val=25</t>
  </si>
  <si>
    <t>SELECT||pt=C:90||val=26</t>
  </si>
  <si>
    <t>SELECT||pt=C:90||val=27</t>
  </si>
  <si>
    <t>SELECT||pt=C:90||val=28</t>
  </si>
  <si>
    <t>SELECT||pt=C:90||val=29</t>
  </si>
  <si>
    <t>SELECT||pt=C:90||val=30</t>
  </si>
  <si>
    <t>SELECT||pt=C:90||val=31</t>
  </si>
  <si>
    <t>SELECT||pt=D:90||val=1951</t>
  </si>
  <si>
    <t>SELECT||pt=D:90||val=1952</t>
  </si>
  <si>
    <t>SELECT||pt=D:90||val=1953</t>
  </si>
  <si>
    <t>SELECT||pt=D:90||val=1954</t>
  </si>
  <si>
    <t>SELECT||pt=D:90||val=1955</t>
  </si>
  <si>
    <t>SELECT||pt=D:90||val=1956</t>
  </si>
  <si>
    <t>SELECT||pt=D:90||val=1957</t>
  </si>
  <si>
    <t>SELECT||pt=D:90||val=1958</t>
  </si>
  <si>
    <t>SELECT||pt=D:90||val=1959</t>
  </si>
  <si>
    <t>SELECT||pt=D:90||val=1960</t>
  </si>
  <si>
    <t>SELECT||pt=D:90||val=1961</t>
  </si>
  <si>
    <t>SELECT||pt=D:90||val=1962</t>
  </si>
  <si>
    <t>SELECT||pt=D:90||val=1963</t>
  </si>
  <si>
    <t>SELECT||pt=D:90||val=1964</t>
  </si>
  <si>
    <t>SELECT||pt=D:90||val=1965</t>
  </si>
  <si>
    <t>SELECT||pt=D:90||val=1966</t>
  </si>
  <si>
    <t>SELECT||pt=D:90||val=1967</t>
  </si>
  <si>
    <t>SELECT||pt=D:90||val=1968</t>
  </si>
  <si>
    <t>SELECT||pt=D:90||val=1969</t>
  </si>
  <si>
    <t>SELECT||pt=D:90||val=1970</t>
  </si>
  <si>
    <t>SELECT||pt=D:90||val=1971</t>
  </si>
  <si>
    <t>SELECT||pt=D:90||val=1972</t>
  </si>
  <si>
    <t>SELECT||pt=D:90||val=1973</t>
  </si>
  <si>
    <t>SELECT||pt=D:90||val=1974</t>
  </si>
  <si>
    <t>SELECT||pt=D:90||val=1975</t>
  </si>
  <si>
    <t>SELECT||pt=D:90||val=1976</t>
  </si>
  <si>
    <t>SELECT||pt=D:90||val=1977</t>
  </si>
  <si>
    <t>SELECT||pt=D:90||val=1978</t>
  </si>
  <si>
    <t>SELECT||pt=D:90||val=1979</t>
  </si>
  <si>
    <t>SELECT||pt=D:90||val=1980</t>
  </si>
  <si>
    <t>SELECT||pt=D:90||val=1981</t>
  </si>
  <si>
    <t>SELECT||pt=D:90||val=1982</t>
  </si>
  <si>
    <t>SELECT||pt=D:90||val=1983</t>
  </si>
  <si>
    <t>SELECT||pt=D:90||val=1984</t>
  </si>
  <si>
    <t>SELECT||pt=D:90||val=1985</t>
  </si>
  <si>
    <t>SELECT||pt=D:90||val=1986</t>
  </si>
  <si>
    <t>SELECT||pt=D:90||val=1987</t>
  </si>
  <si>
    <t>SELECT||pt=D:90||val=1988</t>
  </si>
  <si>
    <t>SELECT||pt=D:90||val=1989</t>
  </si>
  <si>
    <t>SELECT||pt=D:90||val=1990</t>
  </si>
  <si>
    <t>SELECT||pt=D:90||val=1991</t>
  </si>
  <si>
    <t>SELECT||pt=D:90||val=1992</t>
  </si>
  <si>
    <t>SELECT||pt=D:90||val=1993</t>
  </si>
  <si>
    <t>SELECT||pt=D:90||val=1994</t>
  </si>
  <si>
    <t>SELECT||pt=D:90||val=1995</t>
  </si>
  <si>
    <t>SELECT||pt=D:90||val=1996</t>
  </si>
  <si>
    <t>SELECT||pt=D:90||val=1997</t>
  </si>
  <si>
    <t>SELECT||pt=D:90||val=1998</t>
  </si>
  <si>
    <t>SELECT||pt=D:90||val=1999</t>
  </si>
  <si>
    <t>SELECT||pt=D:90||val=2000</t>
  </si>
  <si>
    <t>SELECT||pt=D:90||val=2001</t>
  </si>
  <si>
    <t>SELECT||pt=D:90||val=2002</t>
  </si>
  <si>
    <t>SELECT||pt=D:90||val=2003</t>
  </si>
  <si>
    <t>SELECT||pt=D:90||val=2004</t>
  </si>
  <si>
    <t>SELECT||pt=D:90||val=2005</t>
  </si>
  <si>
    <t>SELECT||pt=D:90||val=2006</t>
  </si>
  <si>
    <t>SELECT||pt=D:90||val=2007</t>
  </si>
  <si>
    <t>SELECT||pt=D:90||val=2008</t>
  </si>
  <si>
    <t>SELECT||pt=D:90||val=2009</t>
  </si>
  <si>
    <t>SELECT||pt=D:90||val=2010</t>
  </si>
  <si>
    <t>SELECT||pt=D:90||val=2011</t>
  </si>
  <si>
    <t>SELECT||pt=D:90||val=2012</t>
  </si>
  <si>
    <t>SELECT||pt=D:90||val=2013</t>
  </si>
  <si>
    <t>SELECT||pt=D:90||val=2014</t>
  </si>
  <si>
    <t>SELECT||pt=D:90||val=2015</t>
  </si>
  <si>
    <t>SELECT||pt=D:90||val=2016</t>
  </si>
  <si>
    <t>SELECT||pt=D:90||val=2017</t>
  </si>
  <si>
    <t>SELECT||pt=D:90||val=2018</t>
  </si>
  <si>
    <t>SELECT||pt=D:90||val=2019</t>
  </si>
  <si>
    <t>SELECT||pt=D:90||val=2020</t>
  </si>
  <si>
    <t>SELECT||pt=D:90||val=2021</t>
  </si>
  <si>
    <t>SELECT||pt=D:90||val=2022</t>
  </si>
  <si>
    <t>SELECT||pt=D:90||val=2023</t>
  </si>
  <si>
    <t>SELECT||pt=D:90||val=2024</t>
  </si>
  <si>
    <t>SELECT||pt=D:90||val=2025</t>
  </si>
  <si>
    <t>SELECT||pt=D:90||val=2026</t>
  </si>
  <si>
    <t>SELECT||pt=D:90||val=2027</t>
  </si>
  <si>
    <t>SELECT||pt=D:90||val=2028</t>
  </si>
  <si>
    <t>SELECT||pt=D:90||val=2029</t>
  </si>
  <si>
    <t>SELECT||pt=D:90||val=2030</t>
  </si>
  <si>
    <t>INPUT||pt=C:3||val=</t>
  </si>
  <si>
    <t>INPUT||pt=C:4||val=</t>
  </si>
  <si>
    <t>INPUT||pt=C:5||val=</t>
  </si>
  <si>
    <t>INPUT||pt=B:6||val=</t>
  </si>
  <si>
    <t>INPUT||pt=B:8||val=</t>
  </si>
  <si>
    <t>INPUT||pt=B:11||val=</t>
  </si>
  <si>
    <t>LABEL||pt=A:1||val=BV REPORT</t>
  </si>
  <si>
    <t>BLANK||pt=A:2||val=</t>
  </si>
  <si>
    <t>LABEL||pt=A:3||val=NAME OF FIRM:</t>
  </si>
  <si>
    <t>LABEL||pt=A:3||val=REQUESTED BY</t>
  </si>
  <si>
    <t>LABEL||pt=A:5||val=ADDRESS</t>
  </si>
  <si>
    <t>LABEL||pt=A:8]||val=NAME OF SERVICE PROVIDER</t>
  </si>
  <si>
    <t>LABEL||pt=A:10||val=SUBJECT PERSONAL DATA</t>
  </si>
  <si>
    <t>LABEL||pt=A:11||val=LAST</t>
  </si>
  <si>
    <t>LABEL||pt=A:12||val=FIRST</t>
  </si>
  <si>
    <t>LABEL||pt=A:13||val=MIDDLE</t>
  </si>
  <si>
    <t>LABEL||pt=A:14||val=SPOUSE INFORMATION</t>
  </si>
  <si>
    <t>INPUT||pt=B:12||val=</t>
  </si>
  <si>
    <t>INPUT||pt=B:13||val=</t>
  </si>
  <si>
    <t>INPUT||pt=B:15||val=</t>
  </si>
  <si>
    <t>INPUT||pt=B:16||val=</t>
  </si>
  <si>
    <t>INPUT||pt=B:17||val=</t>
  </si>
  <si>
    <t>LABEL||pt=A:15||val=LAST</t>
  </si>
  <si>
    <t>LABEL||pt=A:16||val=FIRST</t>
  </si>
  <si>
    <t>LABEL||pt=A:17||val=MIDDLE</t>
  </si>
  <si>
    <t>BLANK||pt=A:18||val=</t>
  </si>
  <si>
    <t>LABEL||pt=A:19||val=TYPE OF ORGANIZATION</t>
  </si>
  <si>
    <t>LABEL||pt=A:20||val=BUSINESS TYPE</t>
  </si>
  <si>
    <t>LABEL||pt=A:21||val=IF OTHERS</t>
  </si>
  <si>
    <t>LABEL||pt=A:22||val=REGISTERED TO</t>
  </si>
  <si>
    <t>LABEL||pt=A:23||val=IF OTHERS</t>
  </si>
  <si>
    <t>LABEL||pt=A:27||val=DATE ORGANIZED</t>
  </si>
  <si>
    <t>INPUT||pt=C:21||val=</t>
  </si>
  <si>
    <t>INPUT||pt=B:26||val=</t>
  </si>
  <si>
    <t>LABEL||pt=D:26||val=REG. NO.</t>
  </si>
  <si>
    <t>LABEL||pt=E:26||val=</t>
  </si>
  <si>
    <t>LABEL||pt=A:28||val=YEARS OF OPERATING</t>
  </si>
  <si>
    <t>INPUT||pt=C:28||val=</t>
  </si>
  <si>
    <t>LABEL||pt=D:28||val=NO. OF EMPLOYEES</t>
  </si>
  <si>
    <t>INPUT||pt=F:28||val=</t>
  </si>
  <si>
    <t>LABEL||pt=A:29||val=MAINLINE OF THE BUS.</t>
  </si>
  <si>
    <t>LABEL||pt=A:30||val=MAJOR PRODUCT/SVCS</t>
  </si>
  <si>
    <t>LABEL||pt=A:31||val=MAJOR CUSTOMERS</t>
  </si>
  <si>
    <t>LABEL||pt=A:32||val=MAJOR SUPPLIERS</t>
  </si>
  <si>
    <t>LABEL||pt=A:33||val=MAJOR BANKS</t>
  </si>
  <si>
    <t>INPUT||pt=C:29||val=</t>
  </si>
  <si>
    <t>INPUT||pt=C:30||val=</t>
  </si>
  <si>
    <t>INPUT||pt=C:31||val=</t>
  </si>
  <si>
    <t>INPUT||pt=C:32||val=</t>
  </si>
  <si>
    <t>INPUT||pt=C:33||val=</t>
  </si>
  <si>
    <t>LABEL||pt=A:34||val=BUSINESS FACILITIES</t>
  </si>
  <si>
    <t>LABEL||pt=A:35||val=PREMISES</t>
  </si>
  <si>
    <t>LABEL||pt=D:35||val=IF OTHERS</t>
  </si>
  <si>
    <t>INPUT||pt=E:35||val=</t>
  </si>
  <si>
    <t>LABEL||pt=A:36||val=NAME OF LANDORD</t>
  </si>
  <si>
    <t>INPUT||pt=C:36||val=</t>
  </si>
  <si>
    <t>INPUT||pt=C:37||val=</t>
  </si>
  <si>
    <t>LABEL||pt=D:37||val=MONTH</t>
  </si>
  <si>
    <t>BLANK||pt=E:37||val=</t>
  </si>
  <si>
    <t>LABEL||pt=A:38||val=PAYMENT STATUS</t>
  </si>
  <si>
    <t>LABEL||pt=D:38||val=IF DELAYED</t>
  </si>
  <si>
    <t>INPUT||pt=E:38||val=</t>
  </si>
  <si>
    <t>LABEL||pt=F:38||val=MONTH</t>
  </si>
  <si>
    <t>LABEL||pt=A:39||val=BUSINESS LOCATION</t>
  </si>
  <si>
    <t>LABEL||pt=A:40||val=CONDITION</t>
  </si>
  <si>
    <t>LABEL||pt=A:41||val=BRANCH AFFILIATES</t>
  </si>
  <si>
    <t>INPUT||pt=C:41||val=</t>
  </si>
  <si>
    <t>LABEL||pt=A:42||val=FIXED ASSETS</t>
  </si>
  <si>
    <t>LABEL||pt=A:46||val=IF TRANS. EQUIPMENTS</t>
  </si>
  <si>
    <t>INPUT||pt=C:46||val=</t>
  </si>
  <si>
    <t>INPUT||pt=C:47||val=</t>
  </si>
  <si>
    <t>LABEL||pt=A:48||val=IF OTHERS</t>
  </si>
  <si>
    <t>LABEL||pt=A:49||val=IF OTHERS</t>
  </si>
  <si>
    <t>INPUT||pt=B:49||val=</t>
  </si>
  <si>
    <t>INPUT||pt=B:48||val=</t>
  </si>
  <si>
    <t>LABEL||pt=D:49||val=FLOOR AREA</t>
  </si>
  <si>
    <t>LABEL||pt=A:50||val=FINANCIAL</t>
  </si>
  <si>
    <t>LABEL||pt=A:51||val=OBTAINED FROM</t>
  </si>
  <si>
    <t>INPUT||pt=C:51||val=</t>
  </si>
  <si>
    <t>LABEL||pt=A:52||val=INTERVIEW/ESTIMATE</t>
  </si>
  <si>
    <t>BLANK||pt=E:52||val=</t>
  </si>
  <si>
    <t>LABEL||pt=A:53||val=AVG. MONTHLY SALES</t>
  </si>
  <si>
    <t>INPUT||pt=C:53||val=</t>
  </si>
  <si>
    <t>LABEL||pt=D:53||val=CAPITAL</t>
  </si>
  <si>
    <t>INPUT||pt=F:53||val=</t>
  </si>
  <si>
    <t>LABEL||pt=A:54||val=RECEIVABLES</t>
  </si>
  <si>
    <t>INPUT||pt=C:54||val=</t>
  </si>
  <si>
    <t>LABEL||pt=D:54||val=LIABILITIES</t>
  </si>
  <si>
    <t>INPUT||pt=F:54||val=</t>
  </si>
  <si>
    <t>LABEL||pt=A:55||val=INVENTORY</t>
  </si>
  <si>
    <t>INPUT||pt=C:55||val=</t>
  </si>
  <si>
    <t>LABEL||pt=D:55||val=AVG. MONTHLY INCOME</t>
  </si>
  <si>
    <t>INPUT||pt=F:55||val=</t>
  </si>
  <si>
    <t>LABEL||pt=A:56||val=FIXED ASSETS</t>
  </si>
  <si>
    <t>INPUT||pt=C:56||val=</t>
  </si>
  <si>
    <t>LABEL||pt=D:56||val=LAST YEAR SALES</t>
  </si>
  <si>
    <t>INPUT||pt=F:56||val=</t>
  </si>
  <si>
    <t>LABEL||pt=A:56||val=OBSERVATION</t>
  </si>
  <si>
    <t>LABEL||pt=A:58||val=BUSINESS ACTIVITY</t>
  </si>
  <si>
    <t>LABEL||pt=A:59||val=PRODUCT</t>
  </si>
  <si>
    <t>LABEL||pt=A:60||val=MANAGEMENT</t>
  </si>
  <si>
    <t>LABEL||pt=D:60||val=CREDIT REPUTATION</t>
  </si>
  <si>
    <t>LABEL||pt=D:59||val=INVENTORY</t>
  </si>
  <si>
    <t>LABEL||pt=E:58||val=LOCATION</t>
  </si>
  <si>
    <t>LABEL||pt=A:61||val=ADDITIONAL REMARKS</t>
  </si>
  <si>
    <t>INPUT||pt=C:61||val=</t>
  </si>
  <si>
    <t>LABEL||pt=A:63||val=OTHER REMARKS</t>
  </si>
  <si>
    <t>INPUT||pt=A:64||val=</t>
  </si>
  <si>
    <t>LABEL||pt=A:71||val=NAME OF INFORMANT</t>
  </si>
  <si>
    <t>INPUT||pt=C:72||val=</t>
  </si>
  <si>
    <t>LABEL||pt=A:72||val=RELATION TO SUBJECT</t>
  </si>
  <si>
    <t>INPUT||pt=C:71||val=</t>
  </si>
  <si>
    <t>LABEL||pt=A:74||val=NAME OF INFORMANT</t>
  </si>
  <si>
    <t>INPUT||pt=C:74||val=</t>
  </si>
  <si>
    <t>LABEL||pt=A:75||val=RELATION TO SUBJECT</t>
  </si>
  <si>
    <t>INPUT||pt=C:75||val=</t>
  </si>
  <si>
    <t>LABEL||pt=A:77||val=NAME OF INFORMANT</t>
  </si>
  <si>
    <t>INPUT||pt=C:77||val=</t>
  </si>
  <si>
    <t>INPUT||pt=C:78||val=</t>
  </si>
  <si>
    <t>LABEL||pt=A:80||val=NAME OF INFORMANT</t>
  </si>
  <si>
    <t>LABEL||pt=A:81||val=RELATION TO SUBJECT</t>
  </si>
  <si>
    <t>LABEL||pt=A:83||val=NAME OF INFORMANT</t>
  </si>
  <si>
    <t>INPUT||pt=C:80||val=</t>
  </si>
  <si>
    <t>INPUT||pt=C:81||val=</t>
  </si>
  <si>
    <t>INPUT||pt=C:83||val=</t>
  </si>
  <si>
    <t>INPUT||pt=C:84||val=</t>
  </si>
  <si>
    <t>LABEL||pt=A:86||val=IN HOUSE SUPERVISING CI</t>
  </si>
  <si>
    <t>LABEL||pt=A:87||val=CAID - HEAD</t>
  </si>
  <si>
    <t>LABEL||pt=A:88||val=CREDIT INVESTIGATOR</t>
  </si>
  <si>
    <t>LABEL||pt=A:89||val=ACCOUNT OFFICER</t>
  </si>
  <si>
    <t>LABEL||pt=A:90||val=DATE</t>
  </si>
  <si>
    <t>INPUT||pt=D:86||val=</t>
  </si>
  <si>
    <t>INPUT||pt=D:87||val=</t>
  </si>
  <si>
    <t>INPUT||pt=D:88||val=</t>
  </si>
  <si>
    <t>INPUT||pt=D:89||val=</t>
  </si>
  <si>
    <t>BLANK||pt=E:90||val=</t>
  </si>
  <si>
    <t>BLANK||pt=A:9||val=HISTORY AND OPERATION</t>
  </si>
  <si>
    <t>BLANK||pt=F:19||val=</t>
  </si>
  <si>
    <t>BLANK||pt=F:20||val=</t>
  </si>
  <si>
    <t>BLANK||pt=F:21||val=</t>
  </si>
  <si>
    <t>BLANK||pt=F:22||val=</t>
  </si>
  <si>
    <t>BLANK||pt=F:23||val=</t>
  </si>
  <si>
    <t>BLANK||pt=F:24||val=</t>
  </si>
  <si>
    <t>BLANK||pt=F:25||val=</t>
  </si>
  <si>
    <t>BLANK||pt=F:27||val=</t>
  </si>
  <si>
    <t>LABEL||pt=A:37||val=MONTHLY RENTAL</t>
  </si>
  <si>
    <t>BLANK||pt=E:39||val=</t>
  </si>
  <si>
    <t>BLANK||pt=D:40||val=</t>
  </si>
  <si>
    <t>LABEL||pt=A:70||val=INFORMANT(1)</t>
  </si>
  <si>
    <t>LABEL||pt=A:73||val=INFORMANT(2)</t>
  </si>
  <si>
    <t>LABEL||pt=A:76||val=INFORMANT(3)</t>
  </si>
  <si>
    <t>LABEL||pt=A:82||val=INFORMANT(5)</t>
  </si>
  <si>
    <t>LABEL||pt=A:79||val=INFORMANT(4)</t>
  </si>
  <si>
    <t>LABEL||pt=A:78||val=RELATION TO SUBJECT</t>
  </si>
  <si>
    <t>LABEL||pt=A:84||val=RELATION TO SUBJECT</t>
  </si>
  <si>
    <t>BLANK||pt=A:85||val=FCI INFO</t>
  </si>
  <si>
    <t>INPUT||pt=E:49||val=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</si>
</sst>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theme="1"/>
      <name val="Arial"/>
      <family val="2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2" borderId="0" xfId="0" applyFont="1" applyFill="1" applyBorder="1" applyAlignment="1"/>
    <xf numFmtId="0" fontId="1" fillId="2" borderId="0" xfId="0" applyFont="1" applyFill="1" applyBorder="1"/>
    <xf numFmtId="0" fontId="1" fillId="2" borderId="0" xfId="0" applyFont="1" applyFill="1"/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6" xfId="0" applyFont="1" applyFill="1" applyBorder="1"/>
    <xf numFmtId="0" fontId="1" fillId="2" borderId="7" xfId="0" applyFont="1" applyFill="1" applyBorder="1" applyAlignment="1"/>
    <xf numFmtId="0" fontId="1" fillId="2" borderId="4" xfId="0" applyFont="1" applyFill="1" applyBorder="1" applyAlignment="1"/>
    <xf numFmtId="0" fontId="2" fillId="2" borderId="0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/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1" fillId="2" borderId="0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4" fillId="5" borderId="9" xfId="0" applyNumberFormat="1" applyFont="1" applyFill="1" applyBorder="1" applyAlignment="1">
      <alignment horizontal="left" vertical="top" wrapText="1"/>
    </xf>
    <xf numFmtId="0" fontId="4" fillId="6" borderId="9" xfId="0" applyNumberFormat="1" applyFont="1" applyFill="1" applyBorder="1" applyAlignment="1" applyProtection="1">
      <alignment horizontal="left" vertical="top" wrapText="1"/>
      <protection locked="0"/>
    </xf>
    <xf numFmtId="0" fontId="4" fillId="0" borderId="9" xfId="0" applyNumberFormat="1" applyFont="1" applyBorder="1" applyAlignment="1" applyProtection="1">
      <alignment horizontal="left" vertical="top" wrapText="1"/>
      <protection locked="0"/>
    </xf>
    <xf numFmtId="0" fontId="4" fillId="0" borderId="9" xfId="0" applyNumberFormat="1" applyFont="1" applyFill="1" applyBorder="1" applyAlignment="1" applyProtection="1">
      <alignment horizontal="left" vertical="top" wrapText="1"/>
      <protection locked="0"/>
    </xf>
    <xf numFmtId="0" fontId="4" fillId="0" borderId="0" xfId="0" applyNumberFormat="1" applyFont="1" applyAlignment="1">
      <alignment horizontal="left" vertical="top" wrapText="1"/>
    </xf>
    <xf numFmtId="0" fontId="4" fillId="0" borderId="9" xfId="0" applyNumberFormat="1" applyFont="1" applyFill="1" applyBorder="1" applyAlignment="1" applyProtection="1">
      <alignment horizontal="left" vertical="top" wrapText="1"/>
      <protection locked="0"/>
    </xf>
    <xf numFmtId="0" fontId="4" fillId="6" borderId="9" xfId="0" applyNumberFormat="1" applyFont="1" applyFill="1" applyBorder="1" applyAlignment="1" applyProtection="1">
      <alignment horizontal="left" vertical="top" wrapText="1"/>
      <protection locked="0"/>
    </xf>
    <xf numFmtId="0" fontId="4" fillId="5" borderId="9" xfId="0" applyNumberFormat="1" applyFont="1" applyFill="1" applyBorder="1" applyAlignment="1">
      <alignment horizontal="left" vertical="top" wrapText="1"/>
    </xf>
    <xf numFmtId="0" fontId="4" fillId="5" borderId="13" xfId="0" applyNumberFormat="1" applyFont="1" applyFill="1" applyBorder="1" applyAlignment="1">
      <alignment horizontal="center" vertical="center" wrapText="1"/>
    </xf>
    <xf numFmtId="0" fontId="4" fillId="5" borderId="14" xfId="0" applyNumberFormat="1" applyFont="1" applyFill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left" vertical="top" wrapText="1"/>
    </xf>
    <xf numFmtId="0" fontId="4" fillId="5" borderId="11" xfId="0" applyNumberFormat="1" applyFont="1" applyFill="1" applyBorder="1" applyAlignment="1">
      <alignment horizontal="left" vertical="top" wrapText="1"/>
    </xf>
    <xf numFmtId="0" fontId="4" fillId="5" borderId="12" xfId="0" applyNumberFormat="1" applyFont="1" applyFill="1" applyBorder="1" applyAlignment="1">
      <alignment horizontal="left" vertical="top" wrapText="1"/>
    </xf>
    <xf numFmtId="0" fontId="4" fillId="0" borderId="9" xfId="0" applyNumberFormat="1" applyFont="1" applyBorder="1" applyAlignment="1" applyProtection="1">
      <alignment horizontal="left" vertical="top" wrapText="1"/>
      <protection locked="0"/>
    </xf>
    <xf numFmtId="0" fontId="4" fillId="4" borderId="9" xfId="0" applyNumberFormat="1" applyFont="1" applyFill="1" applyBorder="1" applyAlignment="1">
      <alignment horizontal="left" vertical="top" wrapText="1"/>
    </xf>
    <xf numFmtId="0" fontId="4" fillId="0" borderId="11" xfId="0" applyNumberFormat="1" applyFont="1" applyFill="1" applyBorder="1" applyAlignment="1" applyProtection="1">
      <alignment horizontal="left" vertical="top" wrapText="1"/>
      <protection locked="0"/>
    </xf>
    <xf numFmtId="0" fontId="4" fillId="0" borderId="12" xfId="0" applyNumberFormat="1" applyFont="1" applyFill="1" applyBorder="1" applyAlignment="1" applyProtection="1">
      <alignment horizontal="left" vertical="top" wrapText="1"/>
      <protection locked="0"/>
    </xf>
    <xf numFmtId="0" fontId="4" fillId="5" borderId="1" xfId="0" applyNumberFormat="1" applyFont="1" applyFill="1" applyBorder="1" applyAlignment="1">
      <alignment horizontal="center" vertical="center" wrapText="1"/>
    </xf>
    <xf numFmtId="0" fontId="4" fillId="5" borderId="3" xfId="0" applyNumberFormat="1" applyFont="1" applyFill="1" applyBorder="1" applyAlignment="1">
      <alignment horizontal="center" vertical="center" wrapText="1"/>
    </xf>
    <xf numFmtId="0" fontId="4" fillId="5" borderId="4" xfId="0" applyNumberFormat="1" applyFont="1" applyFill="1" applyBorder="1" applyAlignment="1">
      <alignment horizontal="center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vertical="center" wrapText="1"/>
    </xf>
    <xf numFmtId="0" fontId="4" fillId="5" borderId="8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left" vertical="top" wrapText="1"/>
    </xf>
    <xf numFmtId="0" fontId="4" fillId="5" borderId="3" xfId="0" applyNumberFormat="1" applyFont="1" applyFill="1" applyBorder="1" applyAlignment="1">
      <alignment horizontal="left" vertical="top" wrapText="1"/>
    </xf>
    <xf numFmtId="0" fontId="4" fillId="5" borderId="6" xfId="0" applyNumberFormat="1" applyFont="1" applyFill="1" applyBorder="1" applyAlignment="1">
      <alignment horizontal="left" vertical="top" wrapText="1"/>
    </xf>
    <xf numFmtId="0" fontId="4" fillId="5" borderId="8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 applyProtection="1">
      <alignment horizontal="left" vertical="top" wrapText="1"/>
      <protection locked="0"/>
    </xf>
    <xf numFmtId="0" fontId="4" fillId="0" borderId="2" xfId="0" applyNumberFormat="1" applyFont="1" applyFill="1" applyBorder="1" applyAlignment="1" applyProtection="1">
      <alignment horizontal="left" vertical="top" wrapText="1"/>
      <protection locked="0"/>
    </xf>
    <xf numFmtId="0" fontId="4" fillId="0" borderId="3" xfId="0" applyNumberFormat="1" applyFont="1" applyFill="1" applyBorder="1" applyAlignment="1" applyProtection="1">
      <alignment horizontal="left" vertical="top" wrapText="1"/>
      <protection locked="0"/>
    </xf>
    <xf numFmtId="0" fontId="4" fillId="0" borderId="6" xfId="0" applyNumberFormat="1" applyFont="1" applyFill="1" applyBorder="1" applyAlignment="1" applyProtection="1">
      <alignment horizontal="left" vertical="top" wrapText="1"/>
      <protection locked="0"/>
    </xf>
    <xf numFmtId="0" fontId="4" fillId="0" borderId="7" xfId="0" applyNumberFormat="1" applyFont="1" applyFill="1" applyBorder="1" applyAlignment="1" applyProtection="1">
      <alignment horizontal="left" vertical="top" wrapText="1"/>
      <protection locked="0"/>
    </xf>
    <xf numFmtId="0" fontId="4" fillId="0" borderId="8" xfId="0" applyNumberFormat="1" applyFont="1" applyFill="1" applyBorder="1" applyAlignment="1" applyProtection="1">
      <alignment horizontal="left" vertical="top" wrapText="1"/>
      <protection locked="0"/>
    </xf>
    <xf numFmtId="0" fontId="4" fillId="0" borderId="4" xfId="0" applyNumberFormat="1" applyFont="1" applyFill="1" applyBorder="1" applyAlignment="1" applyProtection="1">
      <alignment horizontal="left" vertical="top" wrapText="1"/>
      <protection locked="0"/>
    </xf>
    <xf numFmtId="0" fontId="4" fillId="0" borderId="0" xfId="0" applyNumberFormat="1" applyFont="1" applyFill="1" applyBorder="1" applyAlignment="1" applyProtection="1">
      <alignment horizontal="left" vertical="top" wrapText="1"/>
      <protection locked="0"/>
    </xf>
    <xf numFmtId="0" fontId="4" fillId="0" borderId="5" xfId="0" applyNumberFormat="1" applyFont="1" applyFill="1" applyBorder="1" applyAlignment="1" applyProtection="1">
      <alignment horizontal="left" vertical="top" wrapText="1"/>
      <protection locked="0"/>
    </xf>
    <xf numFmtId="0" fontId="4" fillId="0" borderId="10" xfId="0" applyNumberFormat="1" applyFont="1" applyFill="1" applyBorder="1" applyAlignment="1" applyProtection="1">
      <alignment horizontal="left" vertical="top" wrapText="1"/>
      <protection locked="0"/>
    </xf>
    <xf numFmtId="0" fontId="4" fillId="0" borderId="1" xfId="0" applyNumberFormat="1" applyFont="1" applyFill="1" applyBorder="1" applyAlignment="1" applyProtection="1">
      <alignment vertical="top" wrapText="1"/>
      <protection locked="0"/>
    </xf>
    <xf numFmtId="0" fontId="4" fillId="0" borderId="2" xfId="0" applyNumberFormat="1" applyFont="1" applyFill="1" applyBorder="1" applyAlignment="1" applyProtection="1">
      <alignment vertical="top" wrapText="1"/>
      <protection locked="0"/>
    </xf>
    <xf numFmtId="0" fontId="4" fillId="0" borderId="3" xfId="0" applyNumberFormat="1" applyFont="1" applyFill="1" applyBorder="1" applyAlignment="1" applyProtection="1">
      <alignment vertical="top" wrapText="1"/>
      <protection locked="0"/>
    </xf>
    <xf numFmtId="0" fontId="4" fillId="0" borderId="6" xfId="0" applyNumberFormat="1" applyFont="1" applyFill="1" applyBorder="1" applyAlignment="1" applyProtection="1">
      <alignment vertical="top" wrapText="1"/>
      <protection locked="0"/>
    </xf>
    <xf numFmtId="0" fontId="4" fillId="0" borderId="7" xfId="0" applyNumberFormat="1" applyFont="1" applyFill="1" applyBorder="1" applyAlignment="1" applyProtection="1">
      <alignment vertical="top" wrapText="1"/>
      <protection locked="0"/>
    </xf>
    <xf numFmtId="0" fontId="4" fillId="0" borderId="8" xfId="0" applyNumberFormat="1" applyFont="1" applyFill="1" applyBorder="1" applyAlignment="1" applyProtection="1">
      <alignment vertical="top" wrapText="1"/>
      <protection locked="0"/>
    </xf>
    <xf numFmtId="0" fontId="4" fillId="3" borderId="9" xfId="0" applyNumberFormat="1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90"/>
    </xf>
    <xf numFmtId="0" fontId="2" fillId="2" borderId="3" xfId="0" applyFont="1" applyFill="1" applyBorder="1" applyAlignment="1">
      <alignment horizontal="center" vertical="center" textRotation="90"/>
    </xf>
    <xf numFmtId="0" fontId="2" fillId="2" borderId="4" xfId="0" applyFont="1" applyFill="1" applyBorder="1" applyAlignment="1">
      <alignment horizontal="center" vertical="center" textRotation="90"/>
    </xf>
    <xf numFmtId="0" fontId="2" fillId="2" borderId="5" xfId="0" applyFont="1" applyFill="1" applyBorder="1" applyAlignment="1">
      <alignment horizontal="center" vertical="center" textRotation="90"/>
    </xf>
    <xf numFmtId="0" fontId="2" fillId="2" borderId="6" xfId="0" applyFont="1" applyFill="1" applyBorder="1" applyAlignment="1">
      <alignment horizontal="center" vertical="center" textRotation="90"/>
    </xf>
    <xf numFmtId="0" fontId="2" fillId="2" borderId="8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128095</xdr:colOff>
      <xdr:row>1</xdr:row>
      <xdr:rowOff>65944</xdr:rowOff>
    </xdr:from>
    <xdr:ext cx="1463040" cy="197650"/>
    <xdr:pic>
      <xdr:nvPicPr>
        <xdr:cNvPr id="4" name="Picture 3" descr="http://siva-ph.jsstatic.com/logo/75278_banner_0_91857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9198" y="217030"/>
          <a:ext cx="1463040" cy="19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view="pageBreakPreview" topLeftCell="A26" zoomScaleNormal="100" zoomScaleSheetLayoutView="100" workbookViewId="0">
      <selection activeCell="E49" sqref="E49:F49"/>
    </sheetView>
  </sheetViews>
  <sheetFormatPr defaultColWidth="9.140625" defaultRowHeight="11.25" x14ac:dyDescent="0.25"/>
  <cols>
    <col min="1" max="2" width="9.140625" style="43"/>
    <col min="3" max="6" width="9.7109375" style="43" customWidth="1"/>
    <col min="7" max="16384" width="9.140625" style="43"/>
  </cols>
  <sheetData>
    <row r="1" spans="1:6" x14ac:dyDescent="0.25">
      <c r="A1" s="82" t="s">
        <v>417</v>
      </c>
      <c r="B1" s="82"/>
      <c r="C1" s="82"/>
      <c r="D1" s="82"/>
      <c r="E1" s="82"/>
      <c r="F1" s="82"/>
    </row>
    <row r="2" spans="1:6" x14ac:dyDescent="0.25">
      <c r="A2" s="53" t="s">
        <v>418</v>
      </c>
      <c r="B2" s="53"/>
      <c r="C2" s="53"/>
      <c r="D2" s="53"/>
      <c r="E2" s="53"/>
      <c r="F2" s="53"/>
    </row>
    <row r="3" spans="1:6" x14ac:dyDescent="0.25">
      <c r="A3" s="46" t="s">
        <v>419</v>
      </c>
      <c r="B3" s="46"/>
      <c r="C3" s="52" t="s">
        <v>411</v>
      </c>
      <c r="D3" s="52"/>
      <c r="E3" s="52"/>
      <c r="F3" s="52"/>
    </row>
    <row r="4" spans="1:6" x14ac:dyDescent="0.25">
      <c r="A4" s="62" t="s">
        <v>420</v>
      </c>
      <c r="B4" s="63"/>
      <c r="C4" s="52" t="s">
        <v>412</v>
      </c>
      <c r="D4" s="52"/>
      <c r="E4" s="52"/>
      <c r="F4" s="52"/>
    </row>
    <row r="5" spans="1:6" x14ac:dyDescent="0.25">
      <c r="A5" s="64"/>
      <c r="B5" s="65"/>
      <c r="C5" s="52" t="s">
        <v>413</v>
      </c>
      <c r="D5" s="52"/>
      <c r="E5" s="52"/>
      <c r="F5" s="52"/>
    </row>
    <row r="6" spans="1:6" x14ac:dyDescent="0.25">
      <c r="A6" s="47" t="s">
        <v>421</v>
      </c>
      <c r="B6" s="76" t="s">
        <v>414</v>
      </c>
      <c r="C6" s="77"/>
      <c r="D6" s="77"/>
      <c r="E6" s="77"/>
      <c r="F6" s="78"/>
    </row>
    <row r="7" spans="1:6" x14ac:dyDescent="0.25">
      <c r="A7" s="48"/>
      <c r="B7" s="79"/>
      <c r="C7" s="80"/>
      <c r="D7" s="80"/>
      <c r="E7" s="80"/>
      <c r="F7" s="81"/>
    </row>
    <row r="8" spans="1:6" ht="24" customHeight="1" x14ac:dyDescent="0.25">
      <c r="A8" s="39" t="s">
        <v>422</v>
      </c>
      <c r="B8" s="52" t="s">
        <v>415</v>
      </c>
      <c r="C8" s="52"/>
      <c r="D8" s="52"/>
      <c r="E8" s="52"/>
      <c r="F8" s="52"/>
    </row>
    <row r="9" spans="1:6" x14ac:dyDescent="0.25">
      <c r="A9" s="53" t="s">
        <v>547</v>
      </c>
      <c r="B9" s="53"/>
      <c r="C9" s="53"/>
      <c r="D9" s="53"/>
      <c r="E9" s="53"/>
      <c r="F9" s="53"/>
    </row>
    <row r="10" spans="1:6" x14ac:dyDescent="0.25">
      <c r="A10" s="46" t="s">
        <v>423</v>
      </c>
      <c r="B10" s="46"/>
      <c r="C10" s="46"/>
      <c r="D10" s="46"/>
      <c r="E10" s="46"/>
      <c r="F10" s="46"/>
    </row>
    <row r="11" spans="1:6" ht="33.75" x14ac:dyDescent="0.25">
      <c r="A11" s="39" t="s">
        <v>424</v>
      </c>
      <c r="B11" s="52" t="s">
        <v>416</v>
      </c>
      <c r="C11" s="52"/>
      <c r="D11" s="52"/>
      <c r="E11" s="52"/>
      <c r="F11" s="52"/>
    </row>
    <row r="12" spans="1:6" ht="33.75" x14ac:dyDescent="0.25">
      <c r="A12" s="39" t="s">
        <v>425</v>
      </c>
      <c r="B12" s="52" t="s">
        <v>428</v>
      </c>
      <c r="C12" s="52"/>
      <c r="D12" s="52"/>
      <c r="E12" s="52"/>
      <c r="F12" s="52"/>
    </row>
    <row r="13" spans="1:6" ht="33.75" x14ac:dyDescent="0.25">
      <c r="A13" s="39" t="s">
        <v>426</v>
      </c>
      <c r="B13" s="52" t="s">
        <v>429</v>
      </c>
      <c r="C13" s="52"/>
      <c r="D13" s="52"/>
      <c r="E13" s="52"/>
      <c r="F13" s="52"/>
    </row>
    <row r="14" spans="1:6" x14ac:dyDescent="0.25">
      <c r="A14" s="46" t="s">
        <v>427</v>
      </c>
      <c r="B14" s="46"/>
      <c r="C14" s="46"/>
      <c r="D14" s="46"/>
      <c r="E14" s="46"/>
      <c r="F14" s="46"/>
    </row>
    <row r="15" spans="1:6" ht="33.75" x14ac:dyDescent="0.25">
      <c r="A15" s="39" t="s">
        <v>433</v>
      </c>
      <c r="B15" s="52" t="s">
        <v>430</v>
      </c>
      <c r="C15" s="52"/>
      <c r="D15" s="52"/>
      <c r="E15" s="52"/>
      <c r="F15" s="52"/>
    </row>
    <row r="16" spans="1:6" ht="33.75" x14ac:dyDescent="0.25">
      <c r="A16" s="39" t="s">
        <v>434</v>
      </c>
      <c r="B16" s="52" t="s">
        <v>431</v>
      </c>
      <c r="C16" s="52"/>
      <c r="D16" s="52"/>
      <c r="E16" s="52"/>
      <c r="F16" s="52"/>
    </row>
    <row r="17" spans="1:6" ht="33.75" x14ac:dyDescent="0.25">
      <c r="A17" s="39" t="s">
        <v>435</v>
      </c>
      <c r="B17" s="52" t="s">
        <v>432</v>
      </c>
      <c r="C17" s="52"/>
      <c r="D17" s="52"/>
      <c r="E17" s="52"/>
      <c r="F17" s="52"/>
    </row>
    <row r="18" spans="1:6" x14ac:dyDescent="0.25">
      <c r="A18" s="46" t="s">
        <v>436</v>
      </c>
      <c r="B18" s="46"/>
      <c r="C18" s="46"/>
      <c r="D18" s="46"/>
      <c r="E18" s="46"/>
      <c r="F18" s="46"/>
    </row>
    <row r="19" spans="1:6" ht="22.5" x14ac:dyDescent="0.25">
      <c r="A19" s="46" t="s">
        <v>437</v>
      </c>
      <c r="B19" s="46"/>
      <c r="C19" s="45" t="s">
        <v>95</v>
      </c>
      <c r="D19" s="45"/>
      <c r="E19" s="45"/>
      <c r="F19" s="39" t="s">
        <v>548</v>
      </c>
    </row>
    <row r="20" spans="1:6" ht="22.5" x14ac:dyDescent="0.25">
      <c r="A20" s="46" t="s">
        <v>438</v>
      </c>
      <c r="B20" s="46"/>
      <c r="C20" s="45" t="s">
        <v>99</v>
      </c>
      <c r="D20" s="45"/>
      <c r="E20" s="45"/>
      <c r="F20" s="39" t="s">
        <v>549</v>
      </c>
    </row>
    <row r="21" spans="1:6" ht="22.5" x14ac:dyDescent="0.25">
      <c r="A21" s="46" t="s">
        <v>439</v>
      </c>
      <c r="B21" s="46"/>
      <c r="C21" s="44" t="s">
        <v>443</v>
      </c>
      <c r="D21" s="44"/>
      <c r="E21" s="44"/>
      <c r="F21" s="39" t="s">
        <v>550</v>
      </c>
    </row>
    <row r="22" spans="1:6" ht="22.5" x14ac:dyDescent="0.25">
      <c r="A22" s="46" t="s">
        <v>440</v>
      </c>
      <c r="B22" s="46"/>
      <c r="C22" s="45" t="s">
        <v>105</v>
      </c>
      <c r="D22" s="45"/>
      <c r="E22" s="45"/>
      <c r="F22" s="39" t="s">
        <v>551</v>
      </c>
    </row>
    <row r="23" spans="1:6" ht="22.5" x14ac:dyDescent="0.25">
      <c r="A23" s="46"/>
      <c r="B23" s="46"/>
      <c r="C23" s="45" t="s">
        <v>107</v>
      </c>
      <c r="D23" s="45"/>
      <c r="E23" s="45"/>
      <c r="F23" s="39" t="s">
        <v>552</v>
      </c>
    </row>
    <row r="24" spans="1:6" ht="22.5" x14ac:dyDescent="0.25">
      <c r="A24" s="46"/>
      <c r="B24" s="46"/>
      <c r="C24" s="45" t="s">
        <v>112</v>
      </c>
      <c r="D24" s="45"/>
      <c r="E24" s="45"/>
      <c r="F24" s="39" t="s">
        <v>553</v>
      </c>
    </row>
    <row r="25" spans="1:6" ht="22.5" x14ac:dyDescent="0.25">
      <c r="A25" s="46"/>
      <c r="B25" s="46"/>
      <c r="C25" s="45" t="s">
        <v>118</v>
      </c>
      <c r="D25" s="45"/>
      <c r="E25" s="45"/>
      <c r="F25" s="39" t="s">
        <v>554</v>
      </c>
    </row>
    <row r="26" spans="1:6" ht="33.75" x14ac:dyDescent="0.25">
      <c r="A26" s="39" t="s">
        <v>441</v>
      </c>
      <c r="B26" s="44" t="s">
        <v>444</v>
      </c>
      <c r="C26" s="44"/>
      <c r="D26" s="39" t="s">
        <v>445</v>
      </c>
      <c r="E26" s="44" t="s">
        <v>446</v>
      </c>
      <c r="F26" s="44"/>
    </row>
    <row r="27" spans="1:6" ht="33.75" x14ac:dyDescent="0.25">
      <c r="A27" s="46" t="s">
        <v>442</v>
      </c>
      <c r="B27" s="46"/>
      <c r="C27" s="40" t="s">
        <v>121</v>
      </c>
      <c r="D27" s="40" t="s">
        <v>131</v>
      </c>
      <c r="E27" s="40" t="s">
        <v>163</v>
      </c>
      <c r="F27" s="39" t="s">
        <v>555</v>
      </c>
    </row>
    <row r="28" spans="1:6" ht="22.5" x14ac:dyDescent="0.25">
      <c r="A28" s="46" t="s">
        <v>447</v>
      </c>
      <c r="B28" s="46"/>
      <c r="C28" s="41" t="s">
        <v>448</v>
      </c>
      <c r="D28" s="46" t="s">
        <v>449</v>
      </c>
      <c r="E28" s="46"/>
      <c r="F28" s="42" t="s">
        <v>450</v>
      </c>
    </row>
    <row r="29" spans="1:6" x14ac:dyDescent="0.25">
      <c r="A29" s="46" t="s">
        <v>451</v>
      </c>
      <c r="B29" s="46"/>
      <c r="C29" s="52" t="s">
        <v>456</v>
      </c>
      <c r="D29" s="52"/>
      <c r="E29" s="52"/>
      <c r="F29" s="52"/>
    </row>
    <row r="30" spans="1:6" x14ac:dyDescent="0.25">
      <c r="A30" s="46" t="s">
        <v>452</v>
      </c>
      <c r="B30" s="46"/>
      <c r="C30" s="52" t="s">
        <v>457</v>
      </c>
      <c r="D30" s="52"/>
      <c r="E30" s="52"/>
      <c r="F30" s="52"/>
    </row>
    <row r="31" spans="1:6" x14ac:dyDescent="0.25">
      <c r="A31" s="46" t="s">
        <v>453</v>
      </c>
      <c r="B31" s="46"/>
      <c r="C31" s="52" t="s">
        <v>458</v>
      </c>
      <c r="D31" s="52"/>
      <c r="E31" s="52"/>
      <c r="F31" s="52"/>
    </row>
    <row r="32" spans="1:6" x14ac:dyDescent="0.25">
      <c r="A32" s="46" t="s">
        <v>454</v>
      </c>
      <c r="B32" s="46"/>
      <c r="C32" s="52" t="s">
        <v>459</v>
      </c>
      <c r="D32" s="52"/>
      <c r="E32" s="52"/>
      <c r="F32" s="52"/>
    </row>
    <row r="33" spans="1:6" x14ac:dyDescent="0.25">
      <c r="A33" s="46" t="s">
        <v>455</v>
      </c>
      <c r="B33" s="46"/>
      <c r="C33" s="52" t="s">
        <v>460</v>
      </c>
      <c r="D33" s="52"/>
      <c r="E33" s="52"/>
      <c r="F33" s="52"/>
    </row>
    <row r="34" spans="1:6" x14ac:dyDescent="0.25">
      <c r="A34" s="53" t="s">
        <v>461</v>
      </c>
      <c r="B34" s="53"/>
      <c r="C34" s="53"/>
      <c r="D34" s="53"/>
      <c r="E34" s="53"/>
      <c r="F34" s="53"/>
    </row>
    <row r="35" spans="1:6" ht="33.75" x14ac:dyDescent="0.25">
      <c r="A35" s="39" t="s">
        <v>462</v>
      </c>
      <c r="B35" s="45" t="s">
        <v>243</v>
      </c>
      <c r="C35" s="45"/>
      <c r="D35" s="39" t="s">
        <v>463</v>
      </c>
      <c r="E35" s="44" t="s">
        <v>464</v>
      </c>
      <c r="F35" s="44"/>
    </row>
    <row r="36" spans="1:6" x14ac:dyDescent="0.25">
      <c r="A36" s="46" t="s">
        <v>465</v>
      </c>
      <c r="B36" s="46"/>
      <c r="C36" s="52" t="s">
        <v>466</v>
      </c>
      <c r="D36" s="52"/>
      <c r="E36" s="52"/>
      <c r="F36" s="52"/>
    </row>
    <row r="37" spans="1:6" ht="33.75" x14ac:dyDescent="0.25">
      <c r="A37" s="49" t="s">
        <v>556</v>
      </c>
      <c r="B37" s="51"/>
      <c r="C37" s="41" t="s">
        <v>467</v>
      </c>
      <c r="D37" s="39" t="s">
        <v>468</v>
      </c>
      <c r="E37" s="46" t="s">
        <v>469</v>
      </c>
      <c r="F37" s="46"/>
    </row>
    <row r="38" spans="1:6" ht="33.75" x14ac:dyDescent="0.25">
      <c r="A38" s="46" t="s">
        <v>470</v>
      </c>
      <c r="B38" s="46"/>
      <c r="C38" s="40" t="s">
        <v>247</v>
      </c>
      <c r="D38" s="39" t="s">
        <v>471</v>
      </c>
      <c r="E38" s="42" t="s">
        <v>472</v>
      </c>
      <c r="F38" s="39" t="s">
        <v>473</v>
      </c>
    </row>
    <row r="39" spans="1:6" x14ac:dyDescent="0.25">
      <c r="A39" s="46" t="s">
        <v>474</v>
      </c>
      <c r="B39" s="46"/>
      <c r="C39" s="45" t="s">
        <v>249</v>
      </c>
      <c r="D39" s="45"/>
      <c r="E39" s="46" t="s">
        <v>557</v>
      </c>
      <c r="F39" s="46"/>
    </row>
    <row r="40" spans="1:6" ht="33.75" x14ac:dyDescent="0.25">
      <c r="A40" s="39" t="s">
        <v>475</v>
      </c>
      <c r="B40" s="45" t="s">
        <v>252</v>
      </c>
      <c r="C40" s="45"/>
      <c r="D40" s="46" t="s">
        <v>558</v>
      </c>
      <c r="E40" s="46"/>
      <c r="F40" s="46"/>
    </row>
    <row r="41" spans="1:6" x14ac:dyDescent="0.25">
      <c r="A41" s="46" t="s">
        <v>476</v>
      </c>
      <c r="B41" s="46"/>
      <c r="C41" s="44" t="s">
        <v>477</v>
      </c>
      <c r="D41" s="44"/>
      <c r="E41" s="44"/>
      <c r="F41" s="44"/>
    </row>
    <row r="42" spans="1:6" x14ac:dyDescent="0.25">
      <c r="A42" s="56" t="s">
        <v>478</v>
      </c>
      <c r="B42" s="57"/>
      <c r="C42" s="45" t="s">
        <v>255</v>
      </c>
      <c r="D42" s="45"/>
      <c r="E42" s="45"/>
      <c r="F42" s="45"/>
    </row>
    <row r="43" spans="1:6" x14ac:dyDescent="0.25">
      <c r="A43" s="58"/>
      <c r="B43" s="59"/>
      <c r="C43" s="45" t="s">
        <v>260</v>
      </c>
      <c r="D43" s="45"/>
      <c r="E43" s="45"/>
      <c r="F43" s="45"/>
    </row>
    <row r="44" spans="1:6" x14ac:dyDescent="0.25">
      <c r="A44" s="58"/>
      <c r="B44" s="59"/>
      <c r="C44" s="45" t="s">
        <v>265</v>
      </c>
      <c r="D44" s="45"/>
      <c r="E44" s="45"/>
      <c r="F44" s="45"/>
    </row>
    <row r="45" spans="1:6" x14ac:dyDescent="0.25">
      <c r="A45" s="60"/>
      <c r="B45" s="61"/>
      <c r="C45" s="45" t="s">
        <v>270</v>
      </c>
      <c r="D45" s="45"/>
      <c r="E45" s="45"/>
      <c r="F45" s="45"/>
    </row>
    <row r="46" spans="1:6" x14ac:dyDescent="0.25">
      <c r="A46" s="56" t="s">
        <v>479</v>
      </c>
      <c r="B46" s="57"/>
      <c r="C46" s="54" t="s">
        <v>480</v>
      </c>
      <c r="D46" s="54"/>
      <c r="E46" s="54"/>
      <c r="F46" s="55"/>
    </row>
    <row r="47" spans="1:6" x14ac:dyDescent="0.25">
      <c r="A47" s="60"/>
      <c r="B47" s="61"/>
      <c r="C47" s="75" t="s">
        <v>481</v>
      </c>
      <c r="D47" s="54"/>
      <c r="E47" s="54"/>
      <c r="F47" s="55"/>
    </row>
    <row r="48" spans="1:6" ht="33.75" x14ac:dyDescent="0.25">
      <c r="A48" s="39" t="s">
        <v>482</v>
      </c>
      <c r="B48" s="75" t="s">
        <v>485</v>
      </c>
      <c r="C48" s="54"/>
      <c r="D48" s="54"/>
      <c r="E48" s="54"/>
      <c r="F48" s="55"/>
    </row>
    <row r="49" spans="1:6" ht="33.75" x14ac:dyDescent="0.25">
      <c r="A49" s="39" t="s">
        <v>483</v>
      </c>
      <c r="B49" s="75" t="s">
        <v>484</v>
      </c>
      <c r="C49" s="54"/>
      <c r="D49" s="39" t="s">
        <v>486</v>
      </c>
      <c r="E49" s="44" t="s">
        <v>567</v>
      </c>
      <c r="F49" s="44"/>
    </row>
    <row r="50" spans="1:6" x14ac:dyDescent="0.25">
      <c r="A50" s="53" t="s">
        <v>487</v>
      </c>
      <c r="B50" s="53"/>
      <c r="C50" s="53"/>
      <c r="D50" s="53"/>
      <c r="E50" s="53"/>
      <c r="F50" s="53"/>
    </row>
    <row r="51" spans="1:6" x14ac:dyDescent="0.25">
      <c r="A51" s="46" t="s">
        <v>488</v>
      </c>
      <c r="B51" s="46"/>
      <c r="C51" s="52" t="s">
        <v>489</v>
      </c>
      <c r="D51" s="52"/>
      <c r="E51" s="52"/>
      <c r="F51" s="52"/>
    </row>
    <row r="52" spans="1:6" x14ac:dyDescent="0.25">
      <c r="A52" s="46" t="s">
        <v>490</v>
      </c>
      <c r="B52" s="46"/>
      <c r="C52" s="45" t="s">
        <v>272</v>
      </c>
      <c r="D52" s="45"/>
      <c r="E52" s="46" t="s">
        <v>491</v>
      </c>
      <c r="F52" s="46"/>
    </row>
    <row r="53" spans="1:6" ht="22.5" x14ac:dyDescent="0.25">
      <c r="A53" s="46" t="s">
        <v>492</v>
      </c>
      <c r="B53" s="46"/>
      <c r="C53" s="42" t="s">
        <v>493</v>
      </c>
      <c r="D53" s="46" t="s">
        <v>494</v>
      </c>
      <c r="E53" s="46"/>
      <c r="F53" s="42" t="s">
        <v>495</v>
      </c>
    </row>
    <row r="54" spans="1:6" ht="22.5" x14ac:dyDescent="0.25">
      <c r="A54" s="46" t="s">
        <v>496</v>
      </c>
      <c r="B54" s="46"/>
      <c r="C54" s="42" t="s">
        <v>497</v>
      </c>
      <c r="D54" s="46" t="s">
        <v>498</v>
      </c>
      <c r="E54" s="46"/>
      <c r="F54" s="42" t="s">
        <v>499</v>
      </c>
    </row>
    <row r="55" spans="1:6" ht="22.5" x14ac:dyDescent="0.25">
      <c r="A55" s="46" t="s">
        <v>500</v>
      </c>
      <c r="B55" s="46"/>
      <c r="C55" s="42" t="s">
        <v>501</v>
      </c>
      <c r="D55" s="46" t="s">
        <v>502</v>
      </c>
      <c r="E55" s="46"/>
      <c r="F55" s="42" t="s">
        <v>503</v>
      </c>
    </row>
    <row r="56" spans="1:6" ht="22.5" x14ac:dyDescent="0.25">
      <c r="A56" s="46" t="s">
        <v>504</v>
      </c>
      <c r="B56" s="46"/>
      <c r="C56" s="42" t="s">
        <v>505</v>
      </c>
      <c r="D56" s="46" t="s">
        <v>506</v>
      </c>
      <c r="E56" s="46"/>
      <c r="F56" s="42" t="s">
        <v>507</v>
      </c>
    </row>
    <row r="57" spans="1:6" x14ac:dyDescent="0.25">
      <c r="A57" s="53" t="s">
        <v>508</v>
      </c>
      <c r="B57" s="53"/>
      <c r="C57" s="53"/>
      <c r="D57" s="53"/>
      <c r="E57" s="53"/>
      <c r="F57" s="53"/>
    </row>
    <row r="58" spans="1:6" ht="33.75" x14ac:dyDescent="0.25">
      <c r="A58" s="46" t="s">
        <v>509</v>
      </c>
      <c r="B58" s="46"/>
      <c r="C58" s="45" t="s">
        <v>274</v>
      </c>
      <c r="D58" s="45"/>
      <c r="E58" s="39" t="s">
        <v>514</v>
      </c>
      <c r="F58" s="40" t="s">
        <v>280</v>
      </c>
    </row>
    <row r="59" spans="1:6" ht="33.75" x14ac:dyDescent="0.25">
      <c r="A59" s="39" t="s">
        <v>510</v>
      </c>
      <c r="B59" s="45" t="s">
        <v>275</v>
      </c>
      <c r="C59" s="45"/>
      <c r="D59" s="39" t="s">
        <v>513</v>
      </c>
      <c r="E59" s="45" t="s">
        <v>285</v>
      </c>
      <c r="F59" s="45"/>
    </row>
    <row r="60" spans="1:6" ht="33.75" x14ac:dyDescent="0.25">
      <c r="A60" s="46" t="s">
        <v>511</v>
      </c>
      <c r="B60" s="46"/>
      <c r="C60" s="40" t="s">
        <v>277</v>
      </c>
      <c r="D60" s="46" t="s">
        <v>512</v>
      </c>
      <c r="E60" s="46"/>
      <c r="F60" s="40" t="s">
        <v>283</v>
      </c>
    </row>
    <row r="61" spans="1:6" x14ac:dyDescent="0.25">
      <c r="A61" s="62" t="s">
        <v>515</v>
      </c>
      <c r="B61" s="63"/>
      <c r="C61" s="66" t="s">
        <v>516</v>
      </c>
      <c r="D61" s="67"/>
      <c r="E61" s="67"/>
      <c r="F61" s="68"/>
    </row>
    <row r="62" spans="1:6" x14ac:dyDescent="0.25">
      <c r="A62" s="64"/>
      <c r="B62" s="65"/>
      <c r="C62" s="69"/>
      <c r="D62" s="70"/>
      <c r="E62" s="70"/>
      <c r="F62" s="71"/>
    </row>
    <row r="63" spans="1:6" x14ac:dyDescent="0.25">
      <c r="A63" s="53" t="s">
        <v>517</v>
      </c>
      <c r="B63" s="53"/>
      <c r="C63" s="53"/>
      <c r="D63" s="53"/>
      <c r="E63" s="53"/>
      <c r="F63" s="53"/>
    </row>
    <row r="64" spans="1:6" x14ac:dyDescent="0.25">
      <c r="A64" s="66" t="s">
        <v>518</v>
      </c>
      <c r="B64" s="67"/>
      <c r="C64" s="67"/>
      <c r="D64" s="67"/>
      <c r="E64" s="67"/>
      <c r="F64" s="68"/>
    </row>
    <row r="65" spans="1:6" x14ac:dyDescent="0.25">
      <c r="A65" s="72"/>
      <c r="B65" s="73"/>
      <c r="C65" s="73"/>
      <c r="D65" s="73"/>
      <c r="E65" s="73"/>
      <c r="F65" s="74"/>
    </row>
    <row r="66" spans="1:6" x14ac:dyDescent="0.25">
      <c r="A66" s="72"/>
      <c r="B66" s="73"/>
      <c r="C66" s="73"/>
      <c r="D66" s="73"/>
      <c r="E66" s="73"/>
      <c r="F66" s="74"/>
    </row>
    <row r="67" spans="1:6" x14ac:dyDescent="0.25">
      <c r="A67" s="72"/>
      <c r="B67" s="73"/>
      <c r="C67" s="73"/>
      <c r="D67" s="73"/>
      <c r="E67" s="73"/>
      <c r="F67" s="74"/>
    </row>
    <row r="68" spans="1:6" x14ac:dyDescent="0.25">
      <c r="A68" s="72"/>
      <c r="B68" s="73"/>
      <c r="C68" s="73"/>
      <c r="D68" s="73"/>
      <c r="E68" s="73"/>
      <c r="F68" s="74"/>
    </row>
    <row r="69" spans="1:6" x14ac:dyDescent="0.25">
      <c r="A69" s="69"/>
      <c r="B69" s="70"/>
      <c r="C69" s="70"/>
      <c r="D69" s="70"/>
      <c r="E69" s="70"/>
      <c r="F69" s="71"/>
    </row>
    <row r="70" spans="1:6" x14ac:dyDescent="0.25">
      <c r="A70" s="53" t="s">
        <v>559</v>
      </c>
      <c r="B70" s="53"/>
      <c r="C70" s="53"/>
      <c r="D70" s="53"/>
      <c r="E70" s="53"/>
      <c r="F70" s="53"/>
    </row>
    <row r="71" spans="1:6" x14ac:dyDescent="0.25">
      <c r="A71" s="46" t="s">
        <v>519</v>
      </c>
      <c r="B71" s="46"/>
      <c r="C71" s="44" t="s">
        <v>522</v>
      </c>
      <c r="D71" s="44"/>
      <c r="E71" s="44"/>
      <c r="F71" s="44"/>
    </row>
    <row r="72" spans="1:6" x14ac:dyDescent="0.25">
      <c r="A72" s="46" t="s">
        <v>521</v>
      </c>
      <c r="B72" s="46"/>
      <c r="C72" s="44" t="s">
        <v>520</v>
      </c>
      <c r="D72" s="44"/>
      <c r="E72" s="44"/>
      <c r="F72" s="44"/>
    </row>
    <row r="73" spans="1:6" x14ac:dyDescent="0.25">
      <c r="A73" s="46" t="s">
        <v>560</v>
      </c>
      <c r="B73" s="46"/>
      <c r="C73" s="46"/>
      <c r="D73" s="46"/>
      <c r="E73" s="46"/>
      <c r="F73" s="46"/>
    </row>
    <row r="74" spans="1:6" x14ac:dyDescent="0.25">
      <c r="A74" s="46" t="s">
        <v>523</v>
      </c>
      <c r="B74" s="46"/>
      <c r="C74" s="44" t="s">
        <v>524</v>
      </c>
      <c r="D74" s="44"/>
      <c r="E74" s="44"/>
      <c r="F74" s="44"/>
    </row>
    <row r="75" spans="1:6" x14ac:dyDescent="0.25">
      <c r="A75" s="46" t="s">
        <v>525</v>
      </c>
      <c r="B75" s="46"/>
      <c r="C75" s="44" t="s">
        <v>526</v>
      </c>
      <c r="D75" s="44"/>
      <c r="E75" s="44"/>
      <c r="F75" s="44"/>
    </row>
    <row r="76" spans="1:6" x14ac:dyDescent="0.25">
      <c r="A76" s="46" t="s">
        <v>561</v>
      </c>
      <c r="B76" s="46"/>
      <c r="C76" s="46"/>
      <c r="D76" s="46"/>
      <c r="E76" s="46"/>
      <c r="F76" s="46"/>
    </row>
    <row r="77" spans="1:6" x14ac:dyDescent="0.25">
      <c r="A77" s="46" t="s">
        <v>527</v>
      </c>
      <c r="B77" s="46"/>
      <c r="C77" s="44" t="s">
        <v>528</v>
      </c>
      <c r="D77" s="44"/>
      <c r="E77" s="44"/>
      <c r="F77" s="44"/>
    </row>
    <row r="78" spans="1:6" x14ac:dyDescent="0.25">
      <c r="A78" s="46" t="s">
        <v>564</v>
      </c>
      <c r="B78" s="46"/>
      <c r="C78" s="44" t="s">
        <v>529</v>
      </c>
      <c r="D78" s="44"/>
      <c r="E78" s="44"/>
      <c r="F78" s="44"/>
    </row>
    <row r="79" spans="1:6" x14ac:dyDescent="0.25">
      <c r="A79" s="46" t="s">
        <v>563</v>
      </c>
      <c r="B79" s="46"/>
      <c r="C79" s="46"/>
      <c r="D79" s="46"/>
      <c r="E79" s="46"/>
      <c r="F79" s="46"/>
    </row>
    <row r="80" spans="1:6" x14ac:dyDescent="0.25">
      <c r="A80" s="46" t="s">
        <v>530</v>
      </c>
      <c r="B80" s="46"/>
      <c r="C80" s="44" t="s">
        <v>533</v>
      </c>
      <c r="D80" s="44"/>
      <c r="E80" s="44"/>
      <c r="F80" s="44"/>
    </row>
    <row r="81" spans="1:6" x14ac:dyDescent="0.25">
      <c r="A81" s="46" t="s">
        <v>531</v>
      </c>
      <c r="B81" s="46"/>
      <c r="C81" s="44" t="s">
        <v>534</v>
      </c>
      <c r="D81" s="44"/>
      <c r="E81" s="44"/>
      <c r="F81" s="44"/>
    </row>
    <row r="82" spans="1:6" x14ac:dyDescent="0.25">
      <c r="A82" s="46" t="s">
        <v>562</v>
      </c>
      <c r="B82" s="46"/>
      <c r="C82" s="46"/>
      <c r="D82" s="46"/>
      <c r="E82" s="46"/>
      <c r="F82" s="46"/>
    </row>
    <row r="83" spans="1:6" x14ac:dyDescent="0.25">
      <c r="A83" s="46" t="s">
        <v>532</v>
      </c>
      <c r="B83" s="46"/>
      <c r="C83" s="44" t="s">
        <v>535</v>
      </c>
      <c r="D83" s="44"/>
      <c r="E83" s="44"/>
      <c r="F83" s="44"/>
    </row>
    <row r="84" spans="1:6" x14ac:dyDescent="0.25">
      <c r="A84" s="46" t="s">
        <v>565</v>
      </c>
      <c r="B84" s="46"/>
      <c r="C84" s="44" t="s">
        <v>536</v>
      </c>
      <c r="D84" s="44"/>
      <c r="E84" s="44"/>
      <c r="F84" s="44"/>
    </row>
    <row r="85" spans="1:6" x14ac:dyDescent="0.25">
      <c r="A85" s="53" t="s">
        <v>566</v>
      </c>
      <c r="B85" s="53"/>
      <c r="C85" s="53"/>
      <c r="D85" s="53"/>
      <c r="E85" s="53"/>
      <c r="F85" s="53"/>
    </row>
    <row r="86" spans="1:6" x14ac:dyDescent="0.25">
      <c r="A86" s="46" t="s">
        <v>537</v>
      </c>
      <c r="B86" s="46"/>
      <c r="C86" s="46"/>
      <c r="D86" s="44" t="s">
        <v>542</v>
      </c>
      <c r="E86" s="44"/>
      <c r="F86" s="44"/>
    </row>
    <row r="87" spans="1:6" x14ac:dyDescent="0.25">
      <c r="A87" s="49" t="s">
        <v>538</v>
      </c>
      <c r="B87" s="50"/>
      <c r="C87" s="51"/>
      <c r="D87" s="44" t="s">
        <v>543</v>
      </c>
      <c r="E87" s="44"/>
      <c r="F87" s="44"/>
    </row>
    <row r="88" spans="1:6" x14ac:dyDescent="0.25">
      <c r="A88" s="49" t="s">
        <v>539</v>
      </c>
      <c r="B88" s="50"/>
      <c r="C88" s="51"/>
      <c r="D88" s="44" t="s">
        <v>544</v>
      </c>
      <c r="E88" s="44"/>
      <c r="F88" s="44"/>
    </row>
    <row r="89" spans="1:6" x14ac:dyDescent="0.25">
      <c r="A89" s="49" t="s">
        <v>540</v>
      </c>
      <c r="B89" s="50"/>
      <c r="C89" s="51"/>
      <c r="D89" s="44" t="s">
        <v>545</v>
      </c>
      <c r="E89" s="44"/>
      <c r="F89" s="44"/>
    </row>
    <row r="90" spans="1:6" ht="33.75" x14ac:dyDescent="0.25">
      <c r="A90" s="39" t="s">
        <v>541</v>
      </c>
      <c r="B90" s="40" t="s">
        <v>291</v>
      </c>
      <c r="C90" s="40" t="s">
        <v>303</v>
      </c>
      <c r="D90" s="40" t="s">
        <v>390</v>
      </c>
      <c r="E90" s="46" t="s">
        <v>546</v>
      </c>
      <c r="F90" s="46"/>
    </row>
  </sheetData>
  <dataConsolidate/>
  <mergeCells count="132">
    <mergeCell ref="B6:F7"/>
    <mergeCell ref="C5:F5"/>
    <mergeCell ref="A88:C88"/>
    <mergeCell ref="D88:F88"/>
    <mergeCell ref="C42:F42"/>
    <mergeCell ref="B8:F8"/>
    <mergeCell ref="A9:F9"/>
    <mergeCell ref="A1:F1"/>
    <mergeCell ref="A2:F2"/>
    <mergeCell ref="A3:B3"/>
    <mergeCell ref="C4:F4"/>
    <mergeCell ref="A38:B38"/>
    <mergeCell ref="A39:B39"/>
    <mergeCell ref="C39:D39"/>
    <mergeCell ref="E39:F39"/>
    <mergeCell ref="A34:F34"/>
    <mergeCell ref="B35:C35"/>
    <mergeCell ref="E35:F35"/>
    <mergeCell ref="A20:B20"/>
    <mergeCell ref="C20:E20"/>
    <mergeCell ref="C29:F29"/>
    <mergeCell ref="A29:B29"/>
    <mergeCell ref="C3:F3"/>
    <mergeCell ref="B11:F11"/>
    <mergeCell ref="B12:F12"/>
    <mergeCell ref="A4:B5"/>
    <mergeCell ref="C51:F51"/>
    <mergeCell ref="E52:F52"/>
    <mergeCell ref="C52:D52"/>
    <mergeCell ref="A55:B55"/>
    <mergeCell ref="B48:F48"/>
    <mergeCell ref="B49:C49"/>
    <mergeCell ref="E49:F49"/>
    <mergeCell ref="A54:B54"/>
    <mergeCell ref="A46:B47"/>
    <mergeCell ref="C47:F47"/>
    <mergeCell ref="A32:B32"/>
    <mergeCell ref="A31:B31"/>
    <mergeCell ref="C30:F30"/>
    <mergeCell ref="A37:B37"/>
    <mergeCell ref="A30:B30"/>
    <mergeCell ref="C36:F36"/>
    <mergeCell ref="C44:F44"/>
    <mergeCell ref="A53:B53"/>
    <mergeCell ref="D53:E53"/>
    <mergeCell ref="D54:E54"/>
    <mergeCell ref="D55:E55"/>
    <mergeCell ref="A50:F50"/>
    <mergeCell ref="E90:F90"/>
    <mergeCell ref="A78:B78"/>
    <mergeCell ref="C78:F78"/>
    <mergeCell ref="A71:B71"/>
    <mergeCell ref="C71:F71"/>
    <mergeCell ref="A72:B72"/>
    <mergeCell ref="C72:F72"/>
    <mergeCell ref="A70:F70"/>
    <mergeCell ref="A64:F69"/>
    <mergeCell ref="A73:F73"/>
    <mergeCell ref="A74:B74"/>
    <mergeCell ref="C74:F74"/>
    <mergeCell ref="A75:B75"/>
    <mergeCell ref="C75:F75"/>
    <mergeCell ref="A76:F76"/>
    <mergeCell ref="A79:F79"/>
    <mergeCell ref="A80:B80"/>
    <mergeCell ref="C80:F80"/>
    <mergeCell ref="A81:B81"/>
    <mergeCell ref="C81:F81"/>
    <mergeCell ref="A82:F82"/>
    <mergeCell ref="A83:B83"/>
    <mergeCell ref="C83:F83"/>
    <mergeCell ref="A84:B84"/>
    <mergeCell ref="C33:F33"/>
    <mergeCell ref="C31:F31"/>
    <mergeCell ref="A63:F63"/>
    <mergeCell ref="A58:B58"/>
    <mergeCell ref="C58:D58"/>
    <mergeCell ref="A57:F57"/>
    <mergeCell ref="E59:F59"/>
    <mergeCell ref="A60:B60"/>
    <mergeCell ref="D60:E60"/>
    <mergeCell ref="B59:C59"/>
    <mergeCell ref="A61:B62"/>
    <mergeCell ref="C61:F62"/>
    <mergeCell ref="A22:B25"/>
    <mergeCell ref="C25:E25"/>
    <mergeCell ref="A51:B51"/>
    <mergeCell ref="A52:B52"/>
    <mergeCell ref="A10:F10"/>
    <mergeCell ref="A77:B77"/>
    <mergeCell ref="C77:F77"/>
    <mergeCell ref="A85:F85"/>
    <mergeCell ref="A86:C86"/>
    <mergeCell ref="D86:F86"/>
    <mergeCell ref="C46:F46"/>
    <mergeCell ref="E37:F37"/>
    <mergeCell ref="B40:C40"/>
    <mergeCell ref="D40:F40"/>
    <mergeCell ref="A41:B41"/>
    <mergeCell ref="C41:F41"/>
    <mergeCell ref="A42:B45"/>
    <mergeCell ref="C45:F45"/>
    <mergeCell ref="C43:F43"/>
    <mergeCell ref="C32:F32"/>
    <mergeCell ref="D28:E28"/>
    <mergeCell ref="A27:B27"/>
    <mergeCell ref="A56:B56"/>
    <mergeCell ref="D56:E56"/>
    <mergeCell ref="C84:F84"/>
    <mergeCell ref="C19:E19"/>
    <mergeCell ref="A19:B19"/>
    <mergeCell ref="A36:B36"/>
    <mergeCell ref="A33:B33"/>
    <mergeCell ref="A6:A7"/>
    <mergeCell ref="A87:C87"/>
    <mergeCell ref="D87:F87"/>
    <mergeCell ref="A89:C89"/>
    <mergeCell ref="D89:F89"/>
    <mergeCell ref="C22:E22"/>
    <mergeCell ref="A21:B21"/>
    <mergeCell ref="A28:B28"/>
    <mergeCell ref="B13:F13"/>
    <mergeCell ref="B15:F15"/>
    <mergeCell ref="B16:F16"/>
    <mergeCell ref="A14:F14"/>
    <mergeCell ref="B26:C26"/>
    <mergeCell ref="E26:F26"/>
    <mergeCell ref="C21:E21"/>
    <mergeCell ref="B17:F17"/>
    <mergeCell ref="A18:F18"/>
    <mergeCell ref="C23:E23"/>
    <mergeCell ref="C24:E24"/>
  </mergeCells>
  <conditionalFormatting sqref="C19:E25 B26:C26 E26:F26 D27:E27 C27:C28 F28 B35:C35 E35:F35 C36:F36 E38 C39:D39 B40:C40 C41:F46 B48:F48 E49:F49 C51:F51 C52:D52 C58:D58 F58 E59:F59 B59:C59 F60 A64:F69 B90:D90 C60:C61 C47 B8:F8 B6 C3:F5 B11:F13 B15:F17 C29:F33 C37:C38 B49:C49 C53:C56 F53:F56 C71:F72 C74:F75 C77:F78 D86:F89">
    <cfRule type="containsBlanks" dxfId="1" priority="2">
      <formula>LEN(TRIM(A3))=0</formula>
    </cfRule>
  </conditionalFormatting>
  <conditionalFormatting sqref="C80:F81 C83:F84">
    <cfRule type="containsBlanks" dxfId="0" priority="1">
      <formula>LEN(TRIM(C80))=0</formula>
    </cfRule>
  </conditionalFormatting>
  <pageMargins left="0.7" right="0.7" top="0.75" bottom="0.75" header="0.3" footer="0.3"/>
  <pageSetup paperSize="9" scale="67" orientation="portrait" r:id="rId1"/>
  <rowBreaks count="2" manualBreakCount="2">
    <brk id="47" max="5" man="1"/>
    <brk id="6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4"/>
  <sheetViews>
    <sheetView tabSelected="1" view="pageBreakPreview" zoomScale="130" zoomScaleNormal="100" zoomScaleSheetLayoutView="130" workbookViewId="0">
      <selection activeCell="C81" sqref="C81:AG81"/>
    </sheetView>
  </sheetViews>
  <sheetFormatPr defaultColWidth="9.140625" defaultRowHeight="11.25" x14ac:dyDescent="0.2"/>
  <cols>
    <col min="1" max="35" width="2.7109375" style="3" customWidth="1"/>
    <col min="36" max="36" width="5" style="3" customWidth="1"/>
    <col min="37" max="37" width="2" style="3" customWidth="1"/>
    <col min="38" max="16384" width="9.140625" style="3"/>
  </cols>
  <sheetData>
    <row r="1" spans="2:34" ht="12" customHeight="1" x14ac:dyDescent="0.2"/>
    <row r="2" spans="2:34" ht="12" customHeight="1" x14ac:dyDescent="0.2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10"/>
    </row>
    <row r="3" spans="2:34" ht="12" customHeight="1" x14ac:dyDescent="0.2">
      <c r="B3" s="23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12"/>
    </row>
    <row r="4" spans="2:34" ht="12" customHeight="1" x14ac:dyDescent="0.2">
      <c r="B4" s="23"/>
      <c r="C4" s="129" t="s">
        <v>79</v>
      </c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"/>
    </row>
    <row r="5" spans="2:34" ht="12" customHeight="1" x14ac:dyDescent="0.2">
      <c r="B5" s="23"/>
      <c r="C5" s="130" t="s">
        <v>80</v>
      </c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2"/>
    </row>
    <row r="6" spans="2:34" ht="12" customHeight="1" x14ac:dyDescent="0.2">
      <c r="B6" s="23"/>
      <c r="C6" s="130" t="s">
        <v>81</v>
      </c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2"/>
    </row>
    <row r="7" spans="2:34" ht="12" customHeight="1" x14ac:dyDescent="0.2">
      <c r="B7" s="23"/>
      <c r="C7" s="24"/>
      <c r="D7" s="24"/>
      <c r="E7" s="24"/>
      <c r="F7" s="24"/>
      <c r="G7" s="24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12"/>
    </row>
    <row r="8" spans="2:34" ht="12" customHeight="1" x14ac:dyDescent="0.2">
      <c r="B8" s="23"/>
      <c r="C8" s="131" t="s">
        <v>4</v>
      </c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2"/>
    </row>
    <row r="9" spans="2:34" ht="12" customHeight="1" x14ac:dyDescent="0.2">
      <c r="B9" s="23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7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12"/>
    </row>
    <row r="10" spans="2:34" ht="12" customHeight="1" x14ac:dyDescent="0.2">
      <c r="B10" s="11"/>
      <c r="C10" s="119" t="s">
        <v>0</v>
      </c>
      <c r="D10" s="119"/>
      <c r="E10" s="119"/>
      <c r="F10" s="119"/>
      <c r="G10" s="119"/>
      <c r="H10" s="89" t="str">
        <f>TRIM(UPPER(CONCATENATE(BVRTEMP!B11,", ",BVRTEMP!B12," ",BVRTEMP!B13)))</f>
        <v>INPUT||PT=B:11||VAL=, INPUT||PT=B:12||VAL= INPUT||PT=B:13||VAL=</v>
      </c>
      <c r="I10" s="89"/>
      <c r="J10" s="89"/>
      <c r="K10" s="89"/>
      <c r="L10" s="89"/>
      <c r="M10" s="89"/>
      <c r="N10" s="89"/>
      <c r="O10" s="89"/>
      <c r="P10" s="89"/>
      <c r="Q10" s="89"/>
      <c r="R10" s="89"/>
      <c r="T10" s="4" t="s">
        <v>1</v>
      </c>
      <c r="U10" s="4"/>
      <c r="V10" s="5"/>
      <c r="W10" s="5"/>
      <c r="X10" s="5"/>
      <c r="Y10" s="132" t="str">
        <f>TRIM(UPPER(IF(BVRTEMP!C4=0,"",BVRTEMP!C4)))</f>
        <v>INPUT||PT=C:4||VAL=</v>
      </c>
      <c r="Z10" s="132"/>
      <c r="AA10" s="132"/>
      <c r="AB10" s="132"/>
      <c r="AC10" s="132"/>
      <c r="AD10" s="132"/>
      <c r="AE10" s="132"/>
      <c r="AF10" s="132"/>
      <c r="AG10" s="132"/>
      <c r="AH10" s="12"/>
    </row>
    <row r="11" spans="2:34" ht="12" customHeight="1" x14ac:dyDescent="0.2">
      <c r="B11" s="11"/>
      <c r="C11" s="119" t="s">
        <v>2</v>
      </c>
      <c r="D11" s="119"/>
      <c r="E11" s="119"/>
      <c r="F11" s="119"/>
      <c r="G11" s="119"/>
      <c r="H11" s="89" t="str">
        <f>TRIM(UPPER(CONCATENATE(BVRTEMP!B15,", ",BVRTEMP!B16," ",BVRTEMP!B17)))</f>
        <v>INPUT||PT=B:15||VAL=, INPUT||PT=B:16||VAL= INPUT||PT=B:17||VAL=</v>
      </c>
      <c r="I11" s="89"/>
      <c r="J11" s="89"/>
      <c r="K11" s="89"/>
      <c r="L11" s="89"/>
      <c r="M11" s="89"/>
      <c r="N11" s="89"/>
      <c r="O11" s="89"/>
      <c r="P11" s="89"/>
      <c r="Q11" s="89"/>
      <c r="R11" s="89"/>
      <c r="U11" s="4"/>
      <c r="V11" s="5"/>
      <c r="W11" s="5"/>
      <c r="X11" s="5"/>
      <c r="Y11" s="85" t="str">
        <f>TRIM(UPPER(IF(BVRTEMP!C5=0,"",BVRTEMP!C5)))</f>
        <v>INPUT||PT=C:5||VAL=</v>
      </c>
      <c r="Z11" s="85"/>
      <c r="AA11" s="85"/>
      <c r="AB11" s="85"/>
      <c r="AC11" s="85"/>
      <c r="AD11" s="85"/>
      <c r="AE11" s="85"/>
      <c r="AF11" s="85"/>
      <c r="AG11" s="85"/>
      <c r="AH11" s="12"/>
    </row>
    <row r="12" spans="2:34" ht="12" customHeight="1" x14ac:dyDescent="0.2">
      <c r="B12" s="11"/>
      <c r="C12" s="119" t="s">
        <v>78</v>
      </c>
      <c r="D12" s="119"/>
      <c r="E12" s="119"/>
      <c r="F12" s="119"/>
      <c r="G12" s="119"/>
      <c r="H12" s="85" t="str">
        <f>TRIM(UPPER(IF(BVRTEMP!C3=0,"",BVRTEMP!C3)))</f>
        <v>INPUT||PT=C:3||VAL=</v>
      </c>
      <c r="I12" s="85"/>
      <c r="J12" s="85"/>
      <c r="K12" s="85"/>
      <c r="L12" s="85"/>
      <c r="M12" s="85"/>
      <c r="N12" s="85"/>
      <c r="O12" s="85"/>
      <c r="P12" s="85"/>
      <c r="Q12" s="85"/>
      <c r="R12" s="85"/>
      <c r="T12" s="4" t="s">
        <v>77</v>
      </c>
      <c r="U12" s="4"/>
      <c r="V12" s="5"/>
      <c r="W12" s="5"/>
      <c r="X12" s="5"/>
      <c r="Y12" s="120" t="str">
        <f>TRIM(UPPER(IF(BVRTEMP!B6=0,"",BVRTEMP!B6)))</f>
        <v>INPUT||PT=B:6||VAL=</v>
      </c>
      <c r="Z12" s="121"/>
      <c r="AA12" s="121"/>
      <c r="AB12" s="121"/>
      <c r="AC12" s="121"/>
      <c r="AD12" s="121"/>
      <c r="AE12" s="121"/>
      <c r="AF12" s="121"/>
      <c r="AG12" s="122"/>
      <c r="AH12" s="12"/>
    </row>
    <row r="13" spans="2:34" ht="12" customHeight="1" x14ac:dyDescent="0.2">
      <c r="B13" s="11"/>
      <c r="C13" s="4" t="s">
        <v>82</v>
      </c>
      <c r="D13" s="4"/>
      <c r="E13" s="4"/>
      <c r="F13" s="4"/>
      <c r="G13" s="4"/>
      <c r="H13" s="5"/>
      <c r="I13" s="5"/>
      <c r="J13" s="5"/>
      <c r="K13" s="5"/>
      <c r="L13" s="85" t="str">
        <f>TRIM(UPPER(IF(BVRTEMP!B8=0,"",BVRTEMP!B8)))</f>
        <v>INPUT||PT=B:8||VAL=</v>
      </c>
      <c r="M13" s="85"/>
      <c r="N13" s="85"/>
      <c r="O13" s="85"/>
      <c r="P13" s="85"/>
      <c r="Q13" s="85"/>
      <c r="R13" s="85"/>
      <c r="S13" s="5"/>
      <c r="T13" s="5"/>
      <c r="U13" s="5"/>
      <c r="V13" s="5"/>
      <c r="W13" s="5"/>
      <c r="X13" s="5"/>
      <c r="Y13" s="123"/>
      <c r="Z13" s="124"/>
      <c r="AA13" s="124"/>
      <c r="AB13" s="124"/>
      <c r="AC13" s="124"/>
      <c r="AD13" s="124"/>
      <c r="AE13" s="124"/>
      <c r="AF13" s="124"/>
      <c r="AG13" s="125"/>
      <c r="AH13" s="12"/>
    </row>
    <row r="14" spans="2:34" ht="12" customHeight="1" x14ac:dyDescent="0.2">
      <c r="B14" s="11"/>
      <c r="C14" s="4"/>
      <c r="D14" s="4"/>
      <c r="E14" s="4"/>
      <c r="F14" s="4"/>
      <c r="G14" s="4"/>
      <c r="H14" s="5"/>
      <c r="I14" s="5"/>
      <c r="J14" s="5"/>
      <c r="K14" s="5"/>
      <c r="L14" s="38"/>
      <c r="M14" s="38"/>
      <c r="N14" s="38"/>
      <c r="O14" s="38"/>
      <c r="P14" s="38"/>
      <c r="Q14" s="38"/>
      <c r="R14" s="38"/>
      <c r="S14" s="5"/>
      <c r="T14" s="5"/>
      <c r="U14" s="5"/>
      <c r="V14" s="5"/>
      <c r="W14" s="5"/>
      <c r="X14" s="5"/>
      <c r="Y14" s="123"/>
      <c r="Z14" s="124"/>
      <c r="AA14" s="124"/>
      <c r="AB14" s="124"/>
      <c r="AC14" s="124"/>
      <c r="AD14" s="124"/>
      <c r="AE14" s="124"/>
      <c r="AF14" s="124"/>
      <c r="AG14" s="125"/>
      <c r="AH14" s="12"/>
    </row>
    <row r="15" spans="2:34" ht="12" customHeight="1" x14ac:dyDescent="0.2">
      <c r="B15" s="11"/>
      <c r="C15" s="4"/>
      <c r="D15" s="4"/>
      <c r="E15" s="4"/>
      <c r="F15" s="4"/>
      <c r="G15" s="4"/>
      <c r="H15" s="5"/>
      <c r="I15" s="5"/>
      <c r="J15" s="5"/>
      <c r="K15" s="5"/>
      <c r="L15" s="38"/>
      <c r="M15" s="38"/>
      <c r="N15" s="38"/>
      <c r="O15" s="38"/>
      <c r="P15" s="38"/>
      <c r="Q15" s="38"/>
      <c r="R15" s="38"/>
      <c r="S15" s="5"/>
      <c r="T15" s="5"/>
      <c r="U15" s="5"/>
      <c r="V15" s="5"/>
      <c r="W15" s="5"/>
      <c r="X15" s="5"/>
      <c r="Y15" s="126"/>
      <c r="Z15" s="127"/>
      <c r="AA15" s="127"/>
      <c r="AB15" s="127"/>
      <c r="AC15" s="127"/>
      <c r="AD15" s="127"/>
      <c r="AE15" s="127"/>
      <c r="AF15" s="127"/>
      <c r="AG15" s="128"/>
      <c r="AH15" s="12"/>
    </row>
    <row r="16" spans="2:34" ht="12" customHeight="1" x14ac:dyDescent="0.2">
      <c r="B16" s="1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2"/>
    </row>
    <row r="17" spans="2:34" ht="12" customHeight="1" x14ac:dyDescent="0.2">
      <c r="B17" s="11"/>
      <c r="C17" s="102" t="s">
        <v>3</v>
      </c>
      <c r="D17" s="103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0"/>
      <c r="AH17" s="12"/>
    </row>
    <row r="18" spans="2:34" ht="12" customHeight="1" x14ac:dyDescent="0.2">
      <c r="B18" s="11"/>
      <c r="C18" s="104"/>
      <c r="D18" s="105"/>
      <c r="E18" s="2"/>
      <c r="F18" s="18" t="s">
        <v>6</v>
      </c>
      <c r="G18" s="2"/>
      <c r="H18" s="2"/>
      <c r="I18" s="2"/>
      <c r="J18" s="2"/>
      <c r="K18" s="28" t="str">
        <f>IF(BVRTEMP!C19="CORPORATION","X","")</f>
        <v/>
      </c>
      <c r="L18" s="2" t="s">
        <v>5</v>
      </c>
      <c r="M18" s="2"/>
      <c r="N18" s="2"/>
      <c r="O18" s="2"/>
      <c r="P18" s="2"/>
      <c r="Q18" s="28" t="str">
        <f>IF(BVRTEMP!C19="PARTNERSHIP","X","")</f>
        <v/>
      </c>
      <c r="R18" s="2" t="s">
        <v>7</v>
      </c>
      <c r="S18" s="2"/>
      <c r="T18" s="2"/>
      <c r="U18" s="2"/>
      <c r="V18" s="2"/>
      <c r="W18" s="28" t="str">
        <f>IF(BVRTEMP!C19="PROPRIERTORSHIP","X","")</f>
        <v/>
      </c>
      <c r="X18" s="2" t="s">
        <v>8</v>
      </c>
      <c r="Y18" s="2"/>
      <c r="Z18" s="2"/>
      <c r="AA18" s="2"/>
      <c r="AB18" s="2"/>
      <c r="AC18" s="2"/>
      <c r="AD18" s="28" t="str">
        <f>IF(BVRTEMP!C19="OTHERS","X","")</f>
        <v/>
      </c>
      <c r="AE18" s="2" t="s">
        <v>9</v>
      </c>
      <c r="AF18" s="2"/>
      <c r="AG18" s="12"/>
      <c r="AH18" s="12"/>
    </row>
    <row r="19" spans="2:34" ht="2.1" customHeight="1" x14ac:dyDescent="0.2">
      <c r="B19" s="11"/>
      <c r="C19" s="104"/>
      <c r="D19" s="105"/>
      <c r="E19" s="2"/>
      <c r="F19" s="1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2"/>
      <c r="AH19" s="12"/>
    </row>
    <row r="20" spans="2:34" ht="12" customHeight="1" x14ac:dyDescent="0.2">
      <c r="B20" s="11"/>
      <c r="C20" s="104"/>
      <c r="D20" s="105"/>
      <c r="E20" s="2"/>
      <c r="F20" s="18" t="s">
        <v>10</v>
      </c>
      <c r="G20" s="2"/>
      <c r="H20" s="2"/>
      <c r="I20" s="2"/>
      <c r="J20" s="2"/>
      <c r="K20" s="28" t="str">
        <f>IF(BVRTEMP!C20="MANUFACTURING","X","")</f>
        <v/>
      </c>
      <c r="L20" s="2" t="s">
        <v>11</v>
      </c>
      <c r="M20" s="2"/>
      <c r="N20" s="2"/>
      <c r="O20" s="2"/>
      <c r="P20" s="2"/>
      <c r="Q20" s="28" t="str">
        <f>IF(BVRTEMP!C20="TRADING","X","")</f>
        <v/>
      </c>
      <c r="R20" s="2" t="s">
        <v>12</v>
      </c>
      <c r="S20" s="2"/>
      <c r="T20" s="2"/>
      <c r="U20" s="28" t="str">
        <f>IF(BVRTEMP!C20="SERVICES","X","")</f>
        <v/>
      </c>
      <c r="V20" s="2" t="s">
        <v>13</v>
      </c>
      <c r="Y20" s="28" t="str">
        <f>IF(BVRTEMP!C20="OTHERS","X","")</f>
        <v/>
      </c>
      <c r="Z20" s="2" t="s">
        <v>9</v>
      </c>
      <c r="AA20" s="2"/>
      <c r="AB20" s="2"/>
      <c r="AC20" s="83" t="str">
        <f>TRIM(UPPER(IF(BVRTEMP!C21=0,"",BVRTEMP!C21)))</f>
        <v>INPUT||PT=C:21||VAL=</v>
      </c>
      <c r="AD20" s="83"/>
      <c r="AE20" s="83"/>
      <c r="AF20" s="83"/>
      <c r="AG20" s="12"/>
      <c r="AH20" s="12"/>
    </row>
    <row r="21" spans="2:34" ht="2.1" customHeight="1" x14ac:dyDescent="0.2">
      <c r="B21" s="11"/>
      <c r="C21" s="104"/>
      <c r="D21" s="105"/>
      <c r="E21" s="2"/>
      <c r="F21" s="1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12"/>
      <c r="AH21" s="12"/>
    </row>
    <row r="22" spans="2:34" ht="12" customHeight="1" x14ac:dyDescent="0.2">
      <c r="B22" s="11"/>
      <c r="C22" s="104"/>
      <c r="D22" s="105"/>
      <c r="E22" s="2"/>
      <c r="F22" s="18" t="s">
        <v>14</v>
      </c>
      <c r="G22" s="2"/>
      <c r="H22" s="2"/>
      <c r="I22" s="2"/>
      <c r="J22" s="2"/>
      <c r="K22" s="28" t="str">
        <f>IF(BVRTEMP!C22="SEC","X",IF(BVRTEMP!C23="SEC","X",IF(BVRTEMP!C24="SEC","X",IF(BVRTEMP!C25="SEC","X",""))))</f>
        <v/>
      </c>
      <c r="L22" s="2" t="s">
        <v>15</v>
      </c>
      <c r="M22" s="2"/>
      <c r="N22" s="28" t="str">
        <f>IF(BVRTEMP!C22="DTI","X",IF(BVRTEMP!C23="DTI","X",IF(BVRTEMP!C24="DTI","X",IF(BVRTEMP!C25="DTI","X",""))))</f>
        <v/>
      </c>
      <c r="O22" s="2" t="s">
        <v>16</v>
      </c>
      <c r="P22" s="2"/>
      <c r="Q22" s="28" t="str">
        <f>IF(BVRTEMP!C22="LTO","X",IF(BVRTEMP!C23="LTO","X",IF(BVRTEMP!C24="LTO","X",IF(BVRTEMP!C25="LTO","X",""))))</f>
        <v/>
      </c>
      <c r="R22" s="2" t="s">
        <v>17</v>
      </c>
      <c r="S22" s="2"/>
      <c r="T22" s="28" t="str">
        <f>IF(BVRTEMP!C22="OTHERS","X",IF(BVRTEMP!C23="OTHERS","X",IF(BVRTEMP!C24="OTHERS","X",IF(BVRTEMP!C25="OTHERS","X",""))))</f>
        <v/>
      </c>
      <c r="U22" s="2" t="s">
        <v>9</v>
      </c>
      <c r="V22" s="2"/>
      <c r="W22" s="1"/>
      <c r="X22" s="83" t="str">
        <f>TRIM(UPPER(IF(BVRTEMP!B26=0,"",BVRTEMP!B26)))</f>
        <v>INPUT||PT=B:26||VAL=</v>
      </c>
      <c r="Y22" s="83"/>
      <c r="Z22" s="83"/>
      <c r="AA22" s="2" t="s">
        <v>18</v>
      </c>
      <c r="AB22" s="2"/>
      <c r="AC22" s="2"/>
      <c r="AD22" s="83" t="str">
        <f>TRIM(UPPER(IF(BVRTEMP!E26=0,"",BVRTEMP!E26)))</f>
        <v>LABEL||PT=E:26||VAL=</v>
      </c>
      <c r="AE22" s="83"/>
      <c r="AF22" s="83"/>
      <c r="AG22" s="12"/>
      <c r="AH22" s="12"/>
    </row>
    <row r="23" spans="2:34" ht="2.1" customHeight="1" x14ac:dyDescent="0.2">
      <c r="B23" s="11"/>
      <c r="C23" s="104"/>
      <c r="D23" s="105"/>
      <c r="E23" s="2"/>
      <c r="F23" s="1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2"/>
      <c r="AH23" s="12"/>
    </row>
    <row r="24" spans="2:34" ht="12" customHeight="1" x14ac:dyDescent="0.2">
      <c r="B24" s="11"/>
      <c r="C24" s="104"/>
      <c r="D24" s="105"/>
      <c r="E24" s="2"/>
      <c r="F24" s="18" t="s">
        <v>19</v>
      </c>
      <c r="G24" s="2"/>
      <c r="H24" s="2"/>
      <c r="I24" s="2"/>
      <c r="J24" s="2"/>
      <c r="K24" s="2"/>
      <c r="L24" s="83" t="str">
        <f>TRIM(UPPER(CONCATENATE(BVRTEMP!C27,"/",BVRTEMP!D27,"/",BVRTEMP!E27)))</f>
        <v>SELECT||PT=C:27||VAL=3/SELECT||PT=D:27||VAL=1/SELECT||PT=E:27||VAL=1951</v>
      </c>
      <c r="M24" s="83"/>
      <c r="N24" s="83"/>
      <c r="O24" s="18" t="s">
        <v>21</v>
      </c>
      <c r="Q24" s="2"/>
      <c r="S24" s="2"/>
      <c r="T24" s="2"/>
      <c r="U24" s="83" t="str">
        <f>TRIM(UPPER(IF(BVRTEMP!C28=0,"",BVRTEMP!C28)))</f>
        <v>INPUT||PT=C:28||VAL=</v>
      </c>
      <c r="V24" s="83"/>
      <c r="W24" s="83"/>
      <c r="X24" s="18" t="s">
        <v>20</v>
      </c>
      <c r="AC24" s="2"/>
      <c r="AD24" s="83" t="str">
        <f>TRIM(UPPER(IF(BVRTEMP!F28=0,"",BVRTEMP!F28)))</f>
        <v>INPUT||PT=F:28||VAL=</v>
      </c>
      <c r="AE24" s="83"/>
      <c r="AF24" s="83"/>
      <c r="AG24" s="12"/>
      <c r="AH24" s="12"/>
    </row>
    <row r="25" spans="2:34" ht="12" customHeight="1" x14ac:dyDescent="0.2">
      <c r="B25" s="11"/>
      <c r="C25" s="104"/>
      <c r="D25" s="105"/>
      <c r="E25" s="2"/>
      <c r="F25" s="2"/>
      <c r="G25" s="2"/>
      <c r="H25" s="2"/>
      <c r="I25" s="2"/>
      <c r="J25" s="2"/>
      <c r="K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2"/>
      <c r="AH25" s="12"/>
    </row>
    <row r="26" spans="2:34" ht="12" customHeight="1" x14ac:dyDescent="0.2">
      <c r="B26" s="11"/>
      <c r="C26" s="104"/>
      <c r="D26" s="105"/>
      <c r="E26" s="2"/>
      <c r="F26" s="18" t="s">
        <v>22</v>
      </c>
      <c r="G26" s="2"/>
      <c r="H26" s="2"/>
      <c r="I26" s="2"/>
      <c r="J26" s="2"/>
      <c r="K26" s="2"/>
      <c r="L26" s="2"/>
      <c r="M26" s="83" t="str">
        <f>TRIM(UPPER(IF(BVRTEMP!C29=0,"",BVRTEMP!C29)))</f>
        <v>INPUT||PT=C:29||VAL=</v>
      </c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12"/>
      <c r="AH26" s="12"/>
    </row>
    <row r="27" spans="2:34" ht="12" customHeight="1" x14ac:dyDescent="0.2">
      <c r="B27" s="11"/>
      <c r="C27" s="104"/>
      <c r="D27" s="105"/>
      <c r="E27" s="2"/>
      <c r="F27" s="18" t="s">
        <v>24</v>
      </c>
      <c r="G27" s="2"/>
      <c r="H27" s="2"/>
      <c r="I27" s="2"/>
      <c r="J27" s="2"/>
      <c r="K27" s="2"/>
      <c r="L27" s="2"/>
      <c r="M27" s="83" t="str">
        <f>TRIM(UPPER(IF(BVRTEMP!C30=0,"",BVRTEMP!C30)))</f>
        <v>INPUT||PT=C:30||VAL=</v>
      </c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12"/>
      <c r="AH27" s="12"/>
    </row>
    <row r="28" spans="2:34" ht="12" customHeight="1" x14ac:dyDescent="0.2">
      <c r="B28" s="11"/>
      <c r="C28" s="104"/>
      <c r="D28" s="105"/>
      <c r="E28" s="2"/>
      <c r="F28" s="18" t="s">
        <v>23</v>
      </c>
      <c r="G28" s="2"/>
      <c r="H28" s="2"/>
      <c r="I28" s="2"/>
      <c r="J28" s="2"/>
      <c r="K28" s="2"/>
      <c r="L28" s="2"/>
      <c r="M28" s="83" t="str">
        <f>TRIM(UPPER(IF(BVRTEMP!C31=0,"",BVRTEMP!C31)))</f>
        <v>INPUT||PT=C:31||VAL=</v>
      </c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12"/>
      <c r="AH28" s="12"/>
    </row>
    <row r="29" spans="2:34" ht="12" customHeight="1" x14ac:dyDescent="0.2">
      <c r="B29" s="11"/>
      <c r="C29" s="104"/>
      <c r="D29" s="105"/>
      <c r="E29" s="2"/>
      <c r="F29" s="20" t="s">
        <v>25</v>
      </c>
      <c r="G29" s="2"/>
      <c r="H29" s="2"/>
      <c r="I29" s="2"/>
      <c r="J29" s="2"/>
      <c r="K29" s="2"/>
      <c r="L29" s="2"/>
      <c r="M29" s="83" t="str">
        <f>TRIM(UPPER(IF(BVRTEMP!C32=0,"",BVRTEMP!C32)))</f>
        <v>INPUT||PT=C:32||VAL=</v>
      </c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12"/>
      <c r="AH29" s="12"/>
    </row>
    <row r="30" spans="2:34" ht="12" customHeight="1" x14ac:dyDescent="0.2">
      <c r="B30" s="11"/>
      <c r="C30" s="104"/>
      <c r="D30" s="105"/>
      <c r="E30" s="2"/>
      <c r="F30" s="18" t="s">
        <v>26</v>
      </c>
      <c r="G30" s="2"/>
      <c r="H30" s="2"/>
      <c r="I30" s="2"/>
      <c r="J30" s="2"/>
      <c r="K30" s="2"/>
      <c r="L30" s="2"/>
      <c r="M30" s="83" t="str">
        <f>TRIM(UPPER(IF(BVRTEMP!C33=0,"",BVRTEMP!C33)))</f>
        <v>INPUT||PT=C:33||VAL=</v>
      </c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12"/>
      <c r="AH30" s="12"/>
    </row>
    <row r="31" spans="2:34" ht="12" customHeight="1" x14ac:dyDescent="0.2">
      <c r="B31" s="11"/>
      <c r="C31" s="106"/>
      <c r="D31" s="107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4"/>
      <c r="AH31" s="12"/>
    </row>
    <row r="32" spans="2:34" ht="2.1" customHeight="1" x14ac:dyDescent="0.2"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12"/>
    </row>
    <row r="33" spans="2:34" ht="12" customHeight="1" x14ac:dyDescent="0.2">
      <c r="B33" s="11"/>
      <c r="C33" s="102" t="s">
        <v>50</v>
      </c>
      <c r="D33" s="10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0"/>
      <c r="AH33" s="12"/>
    </row>
    <row r="34" spans="2:34" ht="12" customHeight="1" x14ac:dyDescent="0.2">
      <c r="B34" s="11"/>
      <c r="C34" s="104"/>
      <c r="D34" s="105"/>
      <c r="E34" s="2"/>
      <c r="F34" s="18" t="s">
        <v>63</v>
      </c>
      <c r="G34" s="2"/>
      <c r="H34" s="2"/>
      <c r="I34" s="2"/>
      <c r="J34" s="28" t="str">
        <f>IF(BVRTEMP!B35="OWNED BY PARENTS","X","")</f>
        <v/>
      </c>
      <c r="K34" s="2" t="s">
        <v>90</v>
      </c>
      <c r="M34" s="2"/>
      <c r="N34" s="2"/>
      <c r="Q34" s="28" t="str">
        <f>IF(BVRTEMP!B35="RENTED","X","")</f>
        <v/>
      </c>
      <c r="R34" s="2" t="s">
        <v>27</v>
      </c>
      <c r="U34" s="28" t="str">
        <f>IF(BVRTEMP!B35="LEASED","X","")</f>
        <v/>
      </c>
      <c r="V34" s="2" t="s">
        <v>28</v>
      </c>
      <c r="Y34" s="28" t="str">
        <f>IF(BVRTEMP!B35="OTHERS","X","")</f>
        <v/>
      </c>
      <c r="Z34" s="2" t="s">
        <v>9</v>
      </c>
      <c r="AB34" s="1"/>
      <c r="AC34" s="83" t="str">
        <f>TRIM(UPPER(IF(BVRTEMP!E35=0,"",BVRTEMP!E35)))</f>
        <v>INPUT||PT=E:35||VAL=</v>
      </c>
      <c r="AD34" s="83"/>
      <c r="AE34" s="83"/>
      <c r="AF34" s="83"/>
      <c r="AG34" s="12"/>
      <c r="AH34" s="12"/>
    </row>
    <row r="35" spans="2:34" ht="2.1" customHeight="1" x14ac:dyDescent="0.2">
      <c r="B35" s="11"/>
      <c r="C35" s="104"/>
      <c r="D35" s="105"/>
      <c r="E35" s="2"/>
      <c r="F35" s="18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12"/>
      <c r="AH35" s="12"/>
    </row>
    <row r="36" spans="2:34" ht="12" customHeight="1" x14ac:dyDescent="0.2">
      <c r="B36" s="11"/>
      <c r="C36" s="104"/>
      <c r="D36" s="105"/>
      <c r="E36" s="2"/>
      <c r="F36" s="18" t="s">
        <v>29</v>
      </c>
      <c r="G36" s="2"/>
      <c r="H36" s="2"/>
      <c r="I36" s="2"/>
      <c r="J36" s="83" t="str">
        <f>TRIM(UPPER(IF(BVRTEMP!C36=0,"",BVRTEMP!C36)))</f>
        <v>INPUT||PT=C:36||VAL=</v>
      </c>
      <c r="K36" s="83"/>
      <c r="L36" s="83"/>
      <c r="M36" s="83"/>
      <c r="N36" s="83"/>
      <c r="O36" s="83"/>
      <c r="P36" s="2" t="s">
        <v>30</v>
      </c>
      <c r="Q36" s="2"/>
      <c r="R36" s="18" t="s">
        <v>31</v>
      </c>
      <c r="S36" s="83" t="str">
        <f>TRIM(UPPER(IF(BVRTEMP!C37=0,"",BVRTEMP!C37)))</f>
        <v>INPUT||PT=C:37||VAL=</v>
      </c>
      <c r="T36" s="83"/>
      <c r="U36" s="8" t="s">
        <v>33</v>
      </c>
      <c r="W36" s="28" t="str">
        <f>IF(BVRTEMP!C38="PROMPT","X","")</f>
        <v/>
      </c>
      <c r="X36" s="2" t="s">
        <v>32</v>
      </c>
      <c r="AA36" s="28" t="str">
        <f>IF(BVRTEMP!C38="DELAYED","X","")</f>
        <v/>
      </c>
      <c r="AB36" s="2" t="s">
        <v>34</v>
      </c>
      <c r="AC36" s="1"/>
      <c r="AD36" s="1"/>
      <c r="AE36" s="16" t="str">
        <f>TRIM(UPPER(IF(BVRTEMP!E38=0,"",BVRTEMP!E38)))</f>
        <v>INPUT||PT=E:38||VAL=</v>
      </c>
      <c r="AF36" s="1" t="s">
        <v>33</v>
      </c>
      <c r="AG36" s="12"/>
      <c r="AH36" s="12"/>
    </row>
    <row r="37" spans="2:34" ht="2.1" customHeight="1" x14ac:dyDescent="0.2">
      <c r="B37" s="11"/>
      <c r="C37" s="104"/>
      <c r="D37" s="105"/>
      <c r="E37" s="2"/>
      <c r="F37" s="18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2"/>
      <c r="AH37" s="12"/>
    </row>
    <row r="38" spans="2:34" ht="12" customHeight="1" x14ac:dyDescent="0.2">
      <c r="B38" s="11"/>
      <c r="C38" s="104"/>
      <c r="D38" s="105"/>
      <c r="E38" s="2"/>
      <c r="F38" s="18" t="s">
        <v>35</v>
      </c>
      <c r="G38" s="2"/>
      <c r="H38" s="2"/>
      <c r="I38" s="2"/>
      <c r="J38" s="2"/>
      <c r="K38" s="28" t="str">
        <f>IF(BVRTEMP!C39="RESIDENTIAL","X","")</f>
        <v/>
      </c>
      <c r="L38" s="2" t="s">
        <v>36</v>
      </c>
      <c r="M38" s="2"/>
      <c r="N38" s="2"/>
      <c r="O38" s="2"/>
      <c r="P38" s="2"/>
      <c r="Q38" s="2"/>
      <c r="R38" s="2"/>
      <c r="S38" s="28" t="str">
        <f>IF(BVRTEMP!C39="COMMERCIAL","X","")</f>
        <v/>
      </c>
      <c r="T38" s="2" t="s">
        <v>83</v>
      </c>
      <c r="U38" s="2"/>
      <c r="V38" s="2"/>
      <c r="W38" s="1"/>
      <c r="X38" s="1"/>
      <c r="Y38" s="1"/>
      <c r="Z38" s="28" t="str">
        <f>IF(BVRTEMP!C39="AGRICULTURAL","X","")</f>
        <v/>
      </c>
      <c r="AA38" s="2" t="s">
        <v>84</v>
      </c>
      <c r="AB38" s="2"/>
      <c r="AC38" s="2"/>
      <c r="AD38" s="1"/>
      <c r="AE38" s="1"/>
      <c r="AF38" s="1"/>
      <c r="AG38" s="12"/>
      <c r="AH38" s="12"/>
    </row>
    <row r="39" spans="2:34" ht="2.1" customHeight="1" x14ac:dyDescent="0.2">
      <c r="B39" s="11"/>
      <c r="C39" s="104"/>
      <c r="D39" s="105"/>
      <c r="E39" s="2"/>
      <c r="F39" s="18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12"/>
      <c r="AH39" s="12"/>
    </row>
    <row r="40" spans="2:34" ht="12" customHeight="1" x14ac:dyDescent="0.2">
      <c r="B40" s="11"/>
      <c r="C40" s="104"/>
      <c r="D40" s="105"/>
      <c r="E40" s="2"/>
      <c r="F40" s="18" t="s">
        <v>37</v>
      </c>
      <c r="G40" s="2"/>
      <c r="H40" s="2"/>
      <c r="I40" s="2"/>
      <c r="J40" s="2"/>
      <c r="K40" s="28" t="str">
        <f>IF(BVRTEMP!B40="GOOD","X","")</f>
        <v/>
      </c>
      <c r="L40" s="17" t="s">
        <v>38</v>
      </c>
      <c r="M40" s="1"/>
      <c r="N40" s="1"/>
      <c r="O40" s="2"/>
      <c r="P40" s="2"/>
      <c r="Q40" s="2"/>
      <c r="R40" s="2"/>
      <c r="S40" s="28" t="str">
        <f>IF(BVRTEMP!B40="FAIR","X","")</f>
        <v/>
      </c>
      <c r="T40" s="2" t="s">
        <v>39</v>
      </c>
      <c r="U40" s="1"/>
      <c r="V40" s="1"/>
      <c r="W40" s="1"/>
      <c r="X40" s="2"/>
      <c r="Y40" s="2"/>
      <c r="Z40" s="28" t="str">
        <f>IF(BVRTEMP!B40="POOR","X","")</f>
        <v/>
      </c>
      <c r="AA40" s="2" t="s">
        <v>40</v>
      </c>
      <c r="AB40" s="2"/>
      <c r="AC40" s="2"/>
      <c r="AD40" s="108"/>
      <c r="AE40" s="108"/>
      <c r="AF40" s="108"/>
      <c r="AG40" s="12"/>
      <c r="AH40" s="12"/>
    </row>
    <row r="41" spans="2:34" ht="2.1" customHeight="1" x14ac:dyDescent="0.2">
      <c r="B41" s="11"/>
      <c r="C41" s="104"/>
      <c r="D41" s="105"/>
      <c r="E41" s="2"/>
      <c r="F41" s="18"/>
      <c r="G41" s="2"/>
      <c r="H41" s="2"/>
      <c r="I41" s="2"/>
      <c r="J41" s="2"/>
      <c r="K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12"/>
      <c r="AH41" s="12"/>
    </row>
    <row r="42" spans="2:34" ht="12" customHeight="1" x14ac:dyDescent="0.2">
      <c r="B42" s="11"/>
      <c r="C42" s="104"/>
      <c r="D42" s="105"/>
      <c r="E42" s="2"/>
      <c r="F42" s="18" t="s">
        <v>41</v>
      </c>
      <c r="G42" s="2"/>
      <c r="H42" s="2"/>
      <c r="I42" s="2"/>
      <c r="J42" s="2"/>
      <c r="K42" s="2"/>
      <c r="L42" s="2"/>
      <c r="M42" s="83" t="str">
        <f>TRIM(UPPER(IF(BVRTEMP!C41=0,"",BVRTEMP!C41)))</f>
        <v>INPUT||PT=C:41||VAL=</v>
      </c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12"/>
      <c r="AH42" s="12"/>
    </row>
    <row r="43" spans="2:34" ht="2.1" customHeight="1" x14ac:dyDescent="0.2">
      <c r="B43" s="11"/>
      <c r="C43" s="104"/>
      <c r="D43" s="105"/>
      <c r="E43" s="2"/>
      <c r="F43" s="20"/>
      <c r="G43" s="2"/>
      <c r="H43" s="2"/>
      <c r="I43" s="2"/>
      <c r="J43" s="2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2"/>
      <c r="AH43" s="12"/>
    </row>
    <row r="44" spans="2:34" ht="12" customHeight="1" x14ac:dyDescent="0.2">
      <c r="B44" s="11"/>
      <c r="C44" s="104"/>
      <c r="D44" s="105"/>
      <c r="E44" s="2"/>
      <c r="F44" s="18" t="s">
        <v>42</v>
      </c>
      <c r="G44" s="2"/>
      <c r="H44" s="2"/>
      <c r="I44" s="2"/>
      <c r="J44" s="2"/>
      <c r="K44" s="28" t="str">
        <f>IF(BVRTEMP!C42="LAND","X",IF(BVRTEMP!C43="LAND","X",IF(BVRTEMP!C44="LAND","X",IF(BVRTEMP!C45="LAND","X",""))))</f>
        <v/>
      </c>
      <c r="L44" s="2" t="s">
        <v>43</v>
      </c>
      <c r="M44" s="5"/>
      <c r="N44" s="28" t="str">
        <f>IF(BVRTEMP!C42="BUILDINGS","X",IF(BVRTEMP!C43="BUILDINGS","X",IF(BVRTEMP!C44="BUILDINGS","X",IF(BVRTEMP!C45="BUILDINGS","X",""))))</f>
        <v/>
      </c>
      <c r="O44" s="5" t="s">
        <v>85</v>
      </c>
      <c r="Q44" s="5"/>
      <c r="R44" s="28" t="str">
        <f>IF(BVRTEMP!C42="MACHINERIES","X",IF(BVRTEMP!C43="MACHINERIES","X",IF(BVRTEMP!C44="MACHINERIES","X",IF(BVRTEMP!C45="MACHINERIES","X",""))))</f>
        <v/>
      </c>
      <c r="S44" s="5" t="s">
        <v>44</v>
      </c>
      <c r="V44" s="5"/>
      <c r="W44" s="28" t="str">
        <f>IF(BVRTEMP!C42="TRANS. VEHICLES","X",IF(BVRTEMP!C43="TRANS. VEHICLES","X",IF(BVRTEMP!C44="TRANS. VEHICLES","X",IF(BVRTEMP!C45="TRANS. VEHICLES","X",""))))</f>
        <v/>
      </c>
      <c r="X44" s="5" t="s">
        <v>86</v>
      </c>
      <c r="Y44" s="5"/>
      <c r="AB44" s="5"/>
      <c r="AC44" s="100" t="str">
        <f>TRIM(UPPER(IF(BVRTEMP!C46=0,"",BVRTEMP!C46)))</f>
        <v>INPUT||PT=C:46||VAL=</v>
      </c>
      <c r="AD44" s="100"/>
      <c r="AE44" s="100"/>
      <c r="AF44" s="100"/>
      <c r="AG44" s="12"/>
      <c r="AH44" s="12"/>
    </row>
    <row r="45" spans="2:34" ht="2.1" customHeight="1" x14ac:dyDescent="0.2">
      <c r="B45" s="11"/>
      <c r="C45" s="104"/>
      <c r="D45" s="105"/>
      <c r="E45" s="2"/>
      <c r="F45" s="18"/>
      <c r="G45" s="2"/>
      <c r="H45" s="2"/>
      <c r="I45" s="2"/>
      <c r="J45" s="2"/>
      <c r="K45" s="2"/>
      <c r="L45" s="2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2"/>
      <c r="AH45" s="12"/>
    </row>
    <row r="46" spans="2:34" x14ac:dyDescent="0.2">
      <c r="B46" s="11"/>
      <c r="C46" s="104"/>
      <c r="D46" s="105"/>
      <c r="E46" s="2"/>
      <c r="F46" s="18"/>
      <c r="G46" s="2"/>
      <c r="H46" s="2"/>
      <c r="I46" s="2"/>
      <c r="J46" s="2"/>
      <c r="K46" s="2"/>
      <c r="L46" s="2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100" t="str">
        <f>TRIM(UPPER(IF(BVRTEMP!C47=0,"",BVRTEMP!C47)))</f>
        <v>INPUT||PT=C:47||VAL=</v>
      </c>
      <c r="AD46" s="100"/>
      <c r="AE46" s="100"/>
      <c r="AF46" s="100"/>
      <c r="AG46" s="12"/>
      <c r="AH46" s="12"/>
    </row>
    <row r="47" spans="2:34" ht="12" customHeight="1" x14ac:dyDescent="0.2">
      <c r="B47" s="11"/>
      <c r="C47" s="104"/>
      <c r="D47" s="105"/>
      <c r="E47" s="2"/>
      <c r="F47" s="2"/>
      <c r="G47" s="2"/>
      <c r="H47" s="2"/>
      <c r="I47" s="18" t="s">
        <v>48</v>
      </c>
      <c r="J47" s="2"/>
      <c r="K47" s="8"/>
      <c r="L47" s="89" t="str">
        <f>TRIM(UPPER(IF(BVRTEMP!B49=0,"",BVRTEMP!B49)))</f>
        <v>INPUT||PT=B:49||VAL=</v>
      </c>
      <c r="M47" s="89"/>
      <c r="N47" s="89"/>
      <c r="O47" s="89"/>
      <c r="P47" s="89"/>
      <c r="Q47" s="5" t="s">
        <v>91</v>
      </c>
      <c r="S47" s="8"/>
      <c r="T47" s="31" t="s">
        <v>49</v>
      </c>
      <c r="U47" s="8"/>
      <c r="V47" s="8"/>
      <c r="W47" s="8"/>
      <c r="X47" s="89" t="str">
        <f>TRIM(UPPER(IF(BVRTEMP!E49=0,"",BVRTEMP!E49)))</f>
        <v>INPUT||PT=E:49||VAL=</v>
      </c>
      <c r="Y47" s="89"/>
      <c r="Z47" s="89"/>
      <c r="AA47" s="89"/>
      <c r="AB47" s="89"/>
      <c r="AC47" s="5" t="s">
        <v>91</v>
      </c>
      <c r="AG47" s="12"/>
      <c r="AH47" s="12"/>
    </row>
    <row r="48" spans="2:34" ht="12" customHeight="1" x14ac:dyDescent="0.2">
      <c r="B48" s="11"/>
      <c r="C48" s="106"/>
      <c r="D48" s="107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4"/>
      <c r="AH48" s="12"/>
    </row>
    <row r="49" spans="1:36" ht="2.1" customHeight="1" x14ac:dyDescent="0.2">
      <c r="A49" s="2"/>
      <c r="B49" s="1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12"/>
      <c r="AI49" s="2"/>
      <c r="AJ49" s="2"/>
    </row>
    <row r="50" spans="1:36" x14ac:dyDescent="0.2">
      <c r="A50" s="2"/>
      <c r="B50" s="11"/>
      <c r="C50" s="102" t="s">
        <v>51</v>
      </c>
      <c r="D50" s="103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10"/>
      <c r="AH50" s="12"/>
      <c r="AI50" s="2"/>
      <c r="AJ50" s="2"/>
    </row>
    <row r="51" spans="1:36" x14ac:dyDescent="0.2">
      <c r="A51" s="2"/>
      <c r="B51" s="11"/>
      <c r="C51" s="104"/>
      <c r="D51" s="105"/>
      <c r="E51" s="2"/>
      <c r="F51" s="18" t="s">
        <v>52</v>
      </c>
      <c r="G51" s="2"/>
      <c r="H51" s="2"/>
      <c r="I51" s="2"/>
      <c r="J51" s="2"/>
      <c r="K51" s="83" t="str">
        <f>TRIM(UPPER(IF(BVRTEMP!C51=0,"",BVRTEMP!C51)))</f>
        <v>INPUT||PT=C:51||VAL=</v>
      </c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2"/>
      <c r="AC51" s="28" t="str">
        <f>IF(BVRTEMP!C52="ESTIMATE","X","")</f>
        <v/>
      </c>
      <c r="AD51" s="1" t="s">
        <v>53</v>
      </c>
      <c r="AE51" s="1"/>
      <c r="AF51" s="1"/>
      <c r="AG51" s="12"/>
      <c r="AH51" s="12"/>
      <c r="AI51" s="2"/>
      <c r="AJ51" s="2"/>
    </row>
    <row r="52" spans="1:36" ht="2.1" customHeight="1" x14ac:dyDescent="0.2">
      <c r="A52" s="2"/>
      <c r="B52" s="11"/>
      <c r="C52" s="104"/>
      <c r="D52" s="105"/>
      <c r="E52" s="2"/>
      <c r="F52" s="18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12"/>
      <c r="AH52" s="12"/>
      <c r="AI52" s="2"/>
      <c r="AJ52" s="2"/>
    </row>
    <row r="53" spans="1:36" x14ac:dyDescent="0.2">
      <c r="A53" s="2"/>
      <c r="B53" s="11"/>
      <c r="C53" s="104"/>
      <c r="D53" s="105"/>
      <c r="E53" s="2"/>
      <c r="F53" s="18" t="s">
        <v>54</v>
      </c>
      <c r="G53" s="2"/>
      <c r="H53" s="2"/>
      <c r="I53" s="2"/>
      <c r="J53" s="1"/>
      <c r="K53" s="1"/>
      <c r="L53" s="1"/>
      <c r="M53" s="1" t="s">
        <v>31</v>
      </c>
      <c r="N53" s="83" t="str">
        <f>TRIM(UPPER(IF(BVRTEMP!C53=0,"",BVRTEMP!C53)))</f>
        <v>INPUT||PT=C:53||VAL=</v>
      </c>
      <c r="O53" s="83"/>
      <c r="P53" s="83"/>
      <c r="Q53" s="83"/>
      <c r="R53" s="83"/>
      <c r="S53" s="1"/>
      <c r="T53" s="8"/>
      <c r="U53" s="30" t="s">
        <v>56</v>
      </c>
      <c r="V53" s="2"/>
      <c r="W53" s="2"/>
      <c r="X53" s="2"/>
      <c r="Y53" s="2"/>
      <c r="Z53" s="2"/>
      <c r="AA53" s="2" t="s">
        <v>31</v>
      </c>
      <c r="AB53" s="83" t="str">
        <f>TRIM(UPPER(IF(BVRTEMP!F53=0,"",BVRTEMP!F53)))</f>
        <v>INPUT||PT=F:53||VAL=</v>
      </c>
      <c r="AC53" s="83"/>
      <c r="AD53" s="83"/>
      <c r="AE53" s="83"/>
      <c r="AF53" s="83"/>
      <c r="AG53" s="12"/>
      <c r="AH53" s="12"/>
      <c r="AI53" s="2"/>
      <c r="AJ53" s="2"/>
    </row>
    <row r="54" spans="1:36" ht="2.1" customHeight="1" x14ac:dyDescent="0.2">
      <c r="A54" s="2"/>
      <c r="B54" s="11"/>
      <c r="C54" s="104"/>
      <c r="D54" s="105"/>
      <c r="E54" s="2"/>
      <c r="F54" s="18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18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12"/>
      <c r="AH54" s="12"/>
      <c r="AI54" s="2"/>
      <c r="AJ54" s="2"/>
    </row>
    <row r="55" spans="1:36" x14ac:dyDescent="0.2">
      <c r="A55" s="2"/>
      <c r="B55" s="11"/>
      <c r="C55" s="104"/>
      <c r="D55" s="105"/>
      <c r="E55" s="2"/>
      <c r="F55" s="18" t="s">
        <v>55</v>
      </c>
      <c r="G55" s="2"/>
      <c r="H55" s="2"/>
      <c r="I55" s="2"/>
      <c r="J55" s="2"/>
      <c r="K55" s="2"/>
      <c r="L55" s="2"/>
      <c r="M55" s="1" t="s">
        <v>31</v>
      </c>
      <c r="N55" s="83" t="str">
        <f>TRIM(UPPER(IF(BVRTEMP!C54=0,"",BVRTEMP!C54)))</f>
        <v>INPUT||PT=C:54||VAL=</v>
      </c>
      <c r="O55" s="83"/>
      <c r="P55" s="83"/>
      <c r="Q55" s="83"/>
      <c r="R55" s="83"/>
      <c r="S55" s="1"/>
      <c r="T55" s="2"/>
      <c r="U55" s="30" t="s">
        <v>57</v>
      </c>
      <c r="V55" s="2"/>
      <c r="W55" s="1"/>
      <c r="X55" s="1"/>
      <c r="Y55" s="1"/>
      <c r="Z55" s="1"/>
      <c r="AA55" s="2" t="s">
        <v>31</v>
      </c>
      <c r="AB55" s="83" t="str">
        <f>TRIM(UPPER(IF(BVRTEMP!F54=0,"",BVRTEMP!F54)))</f>
        <v>INPUT||PT=F:54||VAL=</v>
      </c>
      <c r="AC55" s="83"/>
      <c r="AD55" s="83"/>
      <c r="AE55" s="83"/>
      <c r="AF55" s="83"/>
      <c r="AG55" s="12"/>
      <c r="AH55" s="12"/>
      <c r="AI55" s="2"/>
      <c r="AJ55" s="2"/>
    </row>
    <row r="56" spans="1:36" ht="2.1" customHeight="1" x14ac:dyDescent="0.2">
      <c r="A56" s="2"/>
      <c r="B56" s="11"/>
      <c r="C56" s="104"/>
      <c r="D56" s="105"/>
      <c r="E56" s="2"/>
      <c r="F56" s="1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18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12"/>
      <c r="AH56" s="12"/>
      <c r="AI56" s="2"/>
      <c r="AJ56" s="2"/>
    </row>
    <row r="57" spans="1:36" x14ac:dyDescent="0.2">
      <c r="A57" s="2"/>
      <c r="B57" s="11"/>
      <c r="C57" s="104"/>
      <c r="D57" s="105"/>
      <c r="E57" s="2"/>
      <c r="F57" s="18" t="s">
        <v>62</v>
      </c>
      <c r="G57" s="2"/>
      <c r="H57" s="2"/>
      <c r="I57" s="2"/>
      <c r="J57" s="2"/>
      <c r="K57" s="2"/>
      <c r="L57" s="1"/>
      <c r="M57" s="1" t="s">
        <v>31</v>
      </c>
      <c r="N57" s="83" t="str">
        <f>TRIM(UPPER(IF(BVRTEMP!C55=0,"",BVRTEMP!C55)))</f>
        <v>INPUT||PT=C:55||VAL=</v>
      </c>
      <c r="O57" s="83"/>
      <c r="P57" s="83"/>
      <c r="Q57" s="83"/>
      <c r="R57" s="83"/>
      <c r="S57" s="1"/>
      <c r="T57" s="2"/>
      <c r="U57" s="30" t="s">
        <v>59</v>
      </c>
      <c r="V57" s="1"/>
      <c r="W57" s="1"/>
      <c r="X57" s="2"/>
      <c r="Y57" s="2"/>
      <c r="Z57" s="2"/>
      <c r="AA57" s="2" t="s">
        <v>31</v>
      </c>
      <c r="AB57" s="83" t="str">
        <f>TRIM(UPPER(IF(BVRTEMP!F55=0,"",BVRTEMP!F55)))</f>
        <v>INPUT||PT=F:55||VAL=</v>
      </c>
      <c r="AC57" s="83"/>
      <c r="AD57" s="83"/>
      <c r="AE57" s="83"/>
      <c r="AF57" s="83"/>
      <c r="AG57" s="12"/>
      <c r="AH57" s="12"/>
      <c r="AI57" s="2"/>
      <c r="AJ57" s="2"/>
    </row>
    <row r="58" spans="1:36" ht="2.1" customHeight="1" x14ac:dyDescent="0.2">
      <c r="A58" s="2"/>
      <c r="B58" s="11"/>
      <c r="C58" s="104"/>
      <c r="D58" s="105"/>
      <c r="E58" s="2"/>
      <c r="F58" s="1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18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12"/>
      <c r="AH58" s="12"/>
      <c r="AI58" s="2"/>
      <c r="AJ58" s="2"/>
    </row>
    <row r="59" spans="1:36" x14ac:dyDescent="0.2">
      <c r="A59" s="2"/>
      <c r="B59" s="11"/>
      <c r="C59" s="104"/>
      <c r="D59" s="105"/>
      <c r="E59" s="2"/>
      <c r="F59" s="18" t="s">
        <v>42</v>
      </c>
      <c r="G59" s="2"/>
      <c r="H59" s="2"/>
      <c r="I59" s="2"/>
      <c r="J59" s="2"/>
      <c r="K59" s="2"/>
      <c r="L59" s="2"/>
      <c r="M59" s="1" t="s">
        <v>31</v>
      </c>
      <c r="N59" s="83" t="str">
        <f>TRIM(UPPER(IF(BVRTEMP!C56=0,"",BVRTEMP!C56)))</f>
        <v>INPUT||PT=C:56||VAL=</v>
      </c>
      <c r="O59" s="83"/>
      <c r="P59" s="83"/>
      <c r="Q59" s="83"/>
      <c r="R59" s="83"/>
      <c r="S59" s="1"/>
      <c r="T59" s="1"/>
      <c r="U59" s="30" t="s">
        <v>58</v>
      </c>
      <c r="V59" s="1"/>
      <c r="W59" s="1"/>
      <c r="X59" s="1"/>
      <c r="Y59" s="1"/>
      <c r="Z59" s="1"/>
      <c r="AA59" s="2" t="s">
        <v>31</v>
      </c>
      <c r="AB59" s="83" t="str">
        <f>TRIM(UPPER(IF(BVRTEMP!F56=0,"",BVRTEMP!F56)))</f>
        <v>INPUT||PT=F:56||VAL=</v>
      </c>
      <c r="AC59" s="83"/>
      <c r="AD59" s="83"/>
      <c r="AE59" s="83"/>
      <c r="AF59" s="83"/>
      <c r="AG59" s="12"/>
      <c r="AH59" s="12"/>
      <c r="AI59" s="2"/>
      <c r="AJ59" s="2"/>
    </row>
    <row r="60" spans="1:36" x14ac:dyDescent="0.2">
      <c r="A60" s="2"/>
      <c r="B60" s="11"/>
      <c r="C60" s="106"/>
      <c r="D60" s="107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4"/>
      <c r="AH60" s="12"/>
      <c r="AI60" s="2"/>
      <c r="AJ60" s="2"/>
    </row>
    <row r="61" spans="1:36" ht="2.1" customHeight="1" x14ac:dyDescent="0.2">
      <c r="A61" s="2"/>
      <c r="B61" s="1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12"/>
      <c r="AI61" s="2"/>
      <c r="AJ61" s="2"/>
    </row>
    <row r="62" spans="1:36" x14ac:dyDescent="0.2">
      <c r="A62" s="2"/>
      <c r="B62" s="11"/>
      <c r="C62" s="102" t="s">
        <v>60</v>
      </c>
      <c r="D62" s="103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10"/>
      <c r="AH62" s="12"/>
      <c r="AI62" s="2"/>
      <c r="AJ62" s="2"/>
    </row>
    <row r="63" spans="1:36" x14ac:dyDescent="0.2">
      <c r="A63" s="2"/>
      <c r="B63" s="11"/>
      <c r="C63" s="104"/>
      <c r="D63" s="105"/>
      <c r="E63" s="2"/>
      <c r="F63" s="6" t="s">
        <v>61</v>
      </c>
      <c r="G63" s="19"/>
      <c r="H63" s="19"/>
      <c r="I63" s="19"/>
      <c r="J63" s="19"/>
      <c r="K63" s="19"/>
      <c r="L63" s="19"/>
      <c r="M63" s="28" t="str">
        <f>IF(BVRTEMP!C58="BRISK","X","")</f>
        <v/>
      </c>
      <c r="N63" s="19" t="s">
        <v>87</v>
      </c>
      <c r="O63" s="19"/>
      <c r="P63" s="19"/>
      <c r="Q63" s="19"/>
      <c r="R63" s="28" t="str">
        <f>IF(BVRTEMP!C58="NO BUSINESS ACTIVITY","X","")</f>
        <v/>
      </c>
      <c r="S63" s="19" t="s">
        <v>66</v>
      </c>
      <c r="U63" s="19"/>
      <c r="V63" s="19"/>
      <c r="W63" s="19"/>
      <c r="X63" s="19"/>
      <c r="Y63" s="19"/>
      <c r="Z63" s="110" t="s">
        <v>72</v>
      </c>
      <c r="AA63" s="111"/>
      <c r="AB63" s="111"/>
      <c r="AC63" s="111"/>
      <c r="AD63" s="111"/>
      <c r="AE63" s="111"/>
      <c r="AF63" s="112"/>
      <c r="AG63" s="12"/>
      <c r="AH63" s="12"/>
      <c r="AI63" s="2"/>
      <c r="AJ63" s="2"/>
    </row>
    <row r="64" spans="1:36" ht="2.1" customHeight="1" x14ac:dyDescent="0.2">
      <c r="A64" s="2"/>
      <c r="B64" s="11"/>
      <c r="C64" s="104"/>
      <c r="D64" s="105"/>
      <c r="E64" s="2"/>
      <c r="F64" s="6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13"/>
      <c r="AA64" s="114"/>
      <c r="AB64" s="114"/>
      <c r="AC64" s="114"/>
      <c r="AD64" s="114"/>
      <c r="AE64" s="114"/>
      <c r="AF64" s="115"/>
      <c r="AG64" s="12"/>
      <c r="AH64" s="12"/>
      <c r="AI64" s="2"/>
      <c r="AJ64" s="2"/>
    </row>
    <row r="65" spans="1:36" x14ac:dyDescent="0.2">
      <c r="A65" s="2"/>
      <c r="B65" s="11"/>
      <c r="C65" s="104"/>
      <c r="D65" s="105"/>
      <c r="E65" s="2"/>
      <c r="F65" s="6" t="s">
        <v>35</v>
      </c>
      <c r="G65" s="19"/>
      <c r="H65" s="19"/>
      <c r="I65" s="19"/>
      <c r="J65" s="19"/>
      <c r="K65" s="19"/>
      <c r="L65" s="19"/>
      <c r="M65" s="28" t="str">
        <f>IF(BVRTEMP!F58="GOOD","X","")</f>
        <v/>
      </c>
      <c r="N65" s="19" t="s">
        <v>38</v>
      </c>
      <c r="O65" s="19"/>
      <c r="P65" s="19"/>
      <c r="Q65" s="19"/>
      <c r="R65" s="28" t="str">
        <f>IF(BVRTEMP!F58="POOR","X","")</f>
        <v/>
      </c>
      <c r="S65" s="19" t="s">
        <v>40</v>
      </c>
      <c r="T65" s="19"/>
      <c r="U65" s="19"/>
      <c r="V65" s="19"/>
      <c r="W65" s="19"/>
      <c r="X65" s="19"/>
      <c r="Y65" s="19"/>
      <c r="Z65" s="110" t="str">
        <f>TRIM(UPPER(IF(BVRTEMP!C61=0,"",BVRTEMP!C61)))</f>
        <v>INPUT||PT=C:61||VAL=</v>
      </c>
      <c r="AA65" s="111"/>
      <c r="AB65" s="111"/>
      <c r="AC65" s="111"/>
      <c r="AD65" s="111"/>
      <c r="AE65" s="111"/>
      <c r="AF65" s="112"/>
      <c r="AG65" s="12"/>
      <c r="AH65" s="12"/>
      <c r="AI65" s="2"/>
      <c r="AJ65" s="2"/>
    </row>
    <row r="66" spans="1:36" ht="2.1" customHeight="1" x14ac:dyDescent="0.2">
      <c r="A66" s="2"/>
      <c r="B66" s="11"/>
      <c r="C66" s="104"/>
      <c r="D66" s="105"/>
      <c r="E66" s="2"/>
      <c r="F66" s="6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16"/>
      <c r="AA66" s="117"/>
      <c r="AB66" s="117"/>
      <c r="AC66" s="117"/>
      <c r="AD66" s="117"/>
      <c r="AE66" s="117"/>
      <c r="AF66" s="118"/>
      <c r="AG66" s="12"/>
      <c r="AH66" s="12"/>
      <c r="AI66" s="2"/>
      <c r="AJ66" s="2"/>
    </row>
    <row r="67" spans="1:36" x14ac:dyDescent="0.2">
      <c r="A67" s="2"/>
      <c r="B67" s="11"/>
      <c r="C67" s="104"/>
      <c r="D67" s="105"/>
      <c r="E67" s="2"/>
      <c r="F67" s="6" t="s">
        <v>65</v>
      </c>
      <c r="G67" s="19"/>
      <c r="H67" s="19"/>
      <c r="I67" s="19"/>
      <c r="J67" s="19"/>
      <c r="K67" s="19"/>
      <c r="L67" s="19"/>
      <c r="M67" s="28" t="str">
        <f>IF(BVRTEMP!B59="SALEABLE","X","")</f>
        <v/>
      </c>
      <c r="N67" s="19" t="s">
        <v>68</v>
      </c>
      <c r="O67" s="19"/>
      <c r="P67" s="19"/>
      <c r="Q67" s="19"/>
      <c r="R67" s="28" t="str">
        <f>IF(BVRTEMP!B59="SLOW MOVING","X","")</f>
        <v/>
      </c>
      <c r="S67" s="19" t="s">
        <v>67</v>
      </c>
      <c r="T67" s="19"/>
      <c r="U67" s="19"/>
      <c r="V67" s="19"/>
      <c r="W67" s="19"/>
      <c r="X67" s="19"/>
      <c r="Y67" s="19"/>
      <c r="Z67" s="116"/>
      <c r="AA67" s="117"/>
      <c r="AB67" s="117"/>
      <c r="AC67" s="117"/>
      <c r="AD67" s="117"/>
      <c r="AE67" s="117"/>
      <c r="AF67" s="118"/>
      <c r="AG67" s="12"/>
      <c r="AH67" s="12"/>
      <c r="AI67" s="2"/>
      <c r="AJ67" s="2"/>
    </row>
    <row r="68" spans="1:36" ht="2.1" customHeight="1" x14ac:dyDescent="0.2">
      <c r="A68" s="2"/>
      <c r="B68" s="11"/>
      <c r="C68" s="104"/>
      <c r="D68" s="105"/>
      <c r="E68" s="2"/>
      <c r="F68" s="6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16"/>
      <c r="AA68" s="117"/>
      <c r="AB68" s="117"/>
      <c r="AC68" s="117"/>
      <c r="AD68" s="117"/>
      <c r="AE68" s="117"/>
      <c r="AF68" s="118"/>
      <c r="AG68" s="12"/>
      <c r="AH68" s="12"/>
      <c r="AI68" s="2"/>
      <c r="AJ68" s="2"/>
    </row>
    <row r="69" spans="1:36" x14ac:dyDescent="0.2">
      <c r="A69" s="2"/>
      <c r="B69" s="11"/>
      <c r="C69" s="104"/>
      <c r="D69" s="105"/>
      <c r="E69" s="2"/>
      <c r="F69" s="6" t="s">
        <v>62</v>
      </c>
      <c r="G69" s="19"/>
      <c r="H69" s="19"/>
      <c r="I69" s="19"/>
      <c r="J69" s="19"/>
      <c r="K69" s="19"/>
      <c r="L69" s="19"/>
      <c r="M69" s="28" t="str">
        <f>IF(BVRTEMP!E59="ADEQUATE","X","")</f>
        <v/>
      </c>
      <c r="N69" s="19" t="s">
        <v>69</v>
      </c>
      <c r="O69" s="19"/>
      <c r="P69" s="19"/>
      <c r="Q69" s="19"/>
      <c r="R69" s="28" t="str">
        <f>IF(BVRTEMP!E59="HIGH","X","")</f>
        <v/>
      </c>
      <c r="S69" s="19" t="s">
        <v>71</v>
      </c>
      <c r="T69" s="19"/>
      <c r="U69" s="19"/>
      <c r="V69" s="19"/>
      <c r="W69" s="28" t="str">
        <f>IF(BVRTEMP!E59="LOW","X","")</f>
        <v/>
      </c>
      <c r="X69" s="19" t="s">
        <v>70</v>
      </c>
      <c r="Y69" s="19"/>
      <c r="Z69" s="116"/>
      <c r="AA69" s="117"/>
      <c r="AB69" s="117"/>
      <c r="AC69" s="117"/>
      <c r="AD69" s="117"/>
      <c r="AE69" s="117"/>
      <c r="AF69" s="118"/>
      <c r="AG69" s="12"/>
      <c r="AH69" s="12"/>
      <c r="AI69" s="2"/>
      <c r="AJ69" s="2"/>
    </row>
    <row r="70" spans="1:36" ht="2.1" customHeight="1" x14ac:dyDescent="0.2">
      <c r="A70" s="2"/>
      <c r="B70" s="11"/>
      <c r="C70" s="104"/>
      <c r="D70" s="105"/>
      <c r="E70" s="2"/>
      <c r="F70" s="6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16"/>
      <c r="AA70" s="117"/>
      <c r="AB70" s="117"/>
      <c r="AC70" s="117"/>
      <c r="AD70" s="117"/>
      <c r="AE70" s="117"/>
      <c r="AF70" s="118"/>
      <c r="AG70" s="12"/>
      <c r="AH70" s="12"/>
      <c r="AI70" s="2"/>
      <c r="AJ70" s="2"/>
    </row>
    <row r="71" spans="1:36" x14ac:dyDescent="0.2">
      <c r="A71" s="2"/>
      <c r="B71" s="11"/>
      <c r="C71" s="104"/>
      <c r="D71" s="105"/>
      <c r="E71" s="2"/>
      <c r="F71" s="6" t="s">
        <v>64</v>
      </c>
      <c r="G71" s="19"/>
      <c r="H71" s="19"/>
      <c r="I71" s="19"/>
      <c r="J71" s="19"/>
      <c r="K71" s="19"/>
      <c r="L71" s="19"/>
      <c r="M71" s="28" t="str">
        <f>IF(BVRTEMP!C60="GOOD","X","")</f>
        <v/>
      </c>
      <c r="N71" s="19" t="s">
        <v>38</v>
      </c>
      <c r="O71" s="19"/>
      <c r="P71" s="19"/>
      <c r="Q71" s="19"/>
      <c r="R71" s="28" t="str">
        <f>IF(BVRTEMP!C60="FAIR","X","")</f>
        <v/>
      </c>
      <c r="S71" s="19" t="s">
        <v>39</v>
      </c>
      <c r="T71" s="19"/>
      <c r="U71" s="19"/>
      <c r="V71" s="19"/>
      <c r="W71" s="28" t="str">
        <f>IF(BVRTEMP!C60="POOR","X","")</f>
        <v/>
      </c>
      <c r="X71" s="19" t="s">
        <v>40</v>
      </c>
      <c r="Y71" s="19"/>
      <c r="Z71" s="116"/>
      <c r="AA71" s="117"/>
      <c r="AB71" s="117"/>
      <c r="AC71" s="117"/>
      <c r="AD71" s="117"/>
      <c r="AE71" s="117"/>
      <c r="AF71" s="118"/>
      <c r="AG71" s="12"/>
      <c r="AH71" s="12"/>
      <c r="AI71" s="2"/>
      <c r="AJ71" s="2"/>
    </row>
    <row r="72" spans="1:36" ht="2.1" customHeight="1" x14ac:dyDescent="0.2">
      <c r="A72" s="2"/>
      <c r="B72" s="11"/>
      <c r="C72" s="104"/>
      <c r="D72" s="105"/>
      <c r="E72" s="2"/>
      <c r="F72" s="6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13"/>
      <c r="AA72" s="114"/>
      <c r="AB72" s="114"/>
      <c r="AC72" s="114"/>
      <c r="AD72" s="114"/>
      <c r="AE72" s="114"/>
      <c r="AF72" s="115"/>
      <c r="AG72" s="12"/>
      <c r="AH72" s="12"/>
      <c r="AI72" s="2"/>
      <c r="AJ72" s="2"/>
    </row>
    <row r="73" spans="1:36" x14ac:dyDescent="0.2">
      <c r="A73" s="2"/>
      <c r="B73" s="11"/>
      <c r="C73" s="106"/>
      <c r="D73" s="107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4"/>
      <c r="AH73" s="12"/>
      <c r="AI73" s="2"/>
      <c r="AJ73" s="2"/>
    </row>
    <row r="74" spans="1:36" ht="2.1" customHeight="1" x14ac:dyDescent="0.2">
      <c r="A74" s="2"/>
      <c r="B74" s="1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12"/>
      <c r="AI74" s="2"/>
      <c r="AJ74" s="2"/>
    </row>
    <row r="75" spans="1:36" x14ac:dyDescent="0.2">
      <c r="A75" s="2"/>
      <c r="B75" s="11"/>
      <c r="C75" s="90" t="s">
        <v>88</v>
      </c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2"/>
      <c r="AH75" s="12"/>
      <c r="AI75" s="2"/>
      <c r="AJ75" s="2"/>
    </row>
    <row r="76" spans="1:36" ht="11.25" customHeight="1" x14ac:dyDescent="0.2">
      <c r="A76" s="2"/>
      <c r="B76" s="11"/>
      <c r="C76" s="93" t="str">
        <f>TRIM(UPPER(IF(BVRTEMP!A64=0,"",BVRTEMP!A64)))</f>
        <v>INPUT||PT=A:64||VAL=</v>
      </c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5"/>
      <c r="AH76" s="12"/>
      <c r="AI76" s="2"/>
      <c r="AJ76" s="2"/>
    </row>
    <row r="77" spans="1:36" x14ac:dyDescent="0.2">
      <c r="A77" s="2"/>
      <c r="B77" s="11"/>
      <c r="C77" s="96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8"/>
      <c r="AH77" s="12"/>
      <c r="AI77" s="2"/>
      <c r="AJ77" s="2"/>
    </row>
    <row r="78" spans="1:36" x14ac:dyDescent="0.2">
      <c r="A78" s="2"/>
      <c r="B78" s="11"/>
      <c r="C78" s="96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8"/>
      <c r="AH78" s="12"/>
      <c r="AI78" s="2"/>
      <c r="AJ78" s="2"/>
    </row>
    <row r="79" spans="1:36" ht="106.5" customHeight="1" x14ac:dyDescent="0.2">
      <c r="A79" s="2"/>
      <c r="B79" s="11"/>
      <c r="C79" s="99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1"/>
      <c r="AH79" s="12"/>
      <c r="AI79" s="2"/>
      <c r="AJ79" s="2"/>
    </row>
    <row r="80" spans="1:36" ht="2.1" customHeight="1" x14ac:dyDescent="0.2">
      <c r="A80" s="2"/>
      <c r="B80" s="1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7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12"/>
      <c r="AI80" s="2"/>
      <c r="AJ80" s="2"/>
    </row>
    <row r="81" spans="1:36" x14ac:dyDescent="0.2">
      <c r="A81" s="2"/>
      <c r="B81" s="11"/>
      <c r="C81" s="90" t="s">
        <v>73</v>
      </c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2"/>
      <c r="AH81" s="12"/>
      <c r="AI81" s="2"/>
      <c r="AJ81" s="2"/>
    </row>
    <row r="82" spans="1:36" x14ac:dyDescent="0.2">
      <c r="A82" s="2"/>
      <c r="B82" s="11"/>
      <c r="C82" s="90" t="s">
        <v>74</v>
      </c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2"/>
      <c r="S82" s="90" t="s">
        <v>75</v>
      </c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2"/>
      <c r="AH82" s="12"/>
      <c r="AI82" s="2"/>
      <c r="AJ82" s="2"/>
    </row>
    <row r="83" spans="1:36" x14ac:dyDescent="0.2">
      <c r="A83" s="2"/>
      <c r="B83" s="11"/>
      <c r="C83" s="84" t="str">
        <f>TRIM(UPPER(IF(BVRTEMP!C71=0,"",BVRTEMP!C71)))</f>
        <v>INPUT||PT=C:71||VAL=</v>
      </c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6"/>
      <c r="S83" s="84" t="str">
        <f>TRIM(UPPER(IF(BVRTEMP!C72=0,"",BVRTEMP!C72)))</f>
        <v>INPUT||PT=C:72||VAL=</v>
      </c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6"/>
      <c r="AH83" s="12"/>
      <c r="AI83" s="2"/>
      <c r="AJ83" s="2"/>
    </row>
    <row r="84" spans="1:36" x14ac:dyDescent="0.2">
      <c r="A84" s="2"/>
      <c r="B84" s="11"/>
      <c r="C84" s="84" t="str">
        <f>TRIM(UPPER(IF(BVRTEMP!C74=0,"",BVRTEMP!C74)))</f>
        <v>INPUT||PT=C:74||VAL=</v>
      </c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6"/>
      <c r="S84" s="84" t="str">
        <f>TRIM(UPPER(IF(BVRTEMP!C75=0,"",BVRTEMP!C75)))</f>
        <v>INPUT||PT=C:75||VAL=</v>
      </c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6"/>
      <c r="AH84" s="12"/>
      <c r="AI84" s="2"/>
      <c r="AJ84" s="2"/>
    </row>
    <row r="85" spans="1:36" x14ac:dyDescent="0.2">
      <c r="A85" s="2"/>
      <c r="B85" s="11"/>
      <c r="C85" s="84" t="str">
        <f>TRIM(UPPER(IF(BVRTEMP!C77=0,"",BVRTEMP!C77)))</f>
        <v>INPUT||PT=C:77||VAL=</v>
      </c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6"/>
      <c r="S85" s="84" t="str">
        <f>TRIM(UPPER(IF(BVRTEMP!C78=0,"",BVRTEMP!C78)))</f>
        <v>INPUT||PT=C:78||VAL=</v>
      </c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6"/>
      <c r="AH85" s="12"/>
      <c r="AI85" s="2"/>
      <c r="AJ85" s="2"/>
    </row>
    <row r="86" spans="1:36" x14ac:dyDescent="0.2">
      <c r="A86" s="2"/>
      <c r="B86" s="11"/>
      <c r="C86" s="84" t="str">
        <f>TRIM(UPPER(IF(BVRTEMP!C80=0,"",BVRTEMP!C80)))</f>
        <v>INPUT||PT=C:80||VAL=</v>
      </c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6"/>
      <c r="S86" s="84" t="str">
        <f>TRIM(UPPER(IF(BVRTEMP!C81=0,"",BVRTEMP!C81)))</f>
        <v>INPUT||PT=C:81||VAL=</v>
      </c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6"/>
      <c r="AH86" s="12"/>
      <c r="AI86" s="2"/>
      <c r="AJ86" s="2"/>
    </row>
    <row r="87" spans="1:36" x14ac:dyDescent="0.2">
      <c r="A87" s="2"/>
      <c r="B87" s="11"/>
      <c r="C87" s="84" t="str">
        <f>TRIM(UPPER(IF(BVRTEMP!C83=0,"",BVRTEMP!C83)))</f>
        <v>INPUT||PT=C:83||VAL=</v>
      </c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6"/>
      <c r="S87" s="84" t="str">
        <f>TRIM(UPPER(IF(BVRTEMP!C84=0,"",BVRTEMP!C84)))</f>
        <v>INPUT||PT=C:84||VAL=</v>
      </c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6"/>
      <c r="AH87" s="12"/>
      <c r="AI87" s="2"/>
      <c r="AJ87" s="2"/>
    </row>
    <row r="88" spans="1:36" ht="2.1" customHeight="1" x14ac:dyDescent="0.2">
      <c r="A88" s="2"/>
      <c r="B88" s="1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12"/>
      <c r="AI88" s="2"/>
      <c r="AJ88" s="2"/>
    </row>
    <row r="89" spans="1:36" ht="15" customHeight="1" x14ac:dyDescent="0.2">
      <c r="A89" s="2"/>
      <c r="B89" s="11"/>
      <c r="C89" s="87" t="str">
        <f>TRIM(UPPER(IF(BVRTEMP!D86=0,"",BVRTEMP!D86)))</f>
        <v>INPUT||PT=D:86||VAL=</v>
      </c>
      <c r="D89" s="87"/>
      <c r="E89" s="87"/>
      <c r="F89" s="87"/>
      <c r="G89" s="87"/>
      <c r="H89" s="87"/>
      <c r="I89" s="87"/>
      <c r="J89" s="5"/>
      <c r="O89" s="89" t="str">
        <f>TRIM(UPPER(IF(BVRTEMP!D87=0,"",BVRTEMP!D87)))</f>
        <v>INPUT||PT=D:87||VAL=</v>
      </c>
      <c r="P89" s="89"/>
      <c r="Q89" s="89"/>
      <c r="R89" s="89"/>
      <c r="S89" s="89"/>
      <c r="T89" s="89"/>
      <c r="U89" s="89"/>
      <c r="V89" s="33"/>
      <c r="W89" s="33"/>
      <c r="Y89" s="33"/>
      <c r="Z89" s="33"/>
      <c r="AA89" s="2"/>
      <c r="AB89" s="89" t="str">
        <f>CONCATENATE(BVRTEMP!B90,"/",BVRTEMP!C90,"/",BVRTEMP!D90)</f>
        <v>SELECT||pt=B:90||val=3/SELECT||pt=C:90||val=4/SELECT||pt=D:90||val=2010</v>
      </c>
      <c r="AC89" s="89"/>
      <c r="AD89" s="89"/>
      <c r="AE89" s="89"/>
      <c r="AF89" s="89"/>
      <c r="AG89" s="89"/>
      <c r="AH89" s="12"/>
      <c r="AI89" s="2"/>
      <c r="AJ89" s="2"/>
    </row>
    <row r="90" spans="1:36" ht="15" customHeight="1" x14ac:dyDescent="0.2">
      <c r="A90" s="2"/>
      <c r="B90" s="11"/>
      <c r="C90" s="88" t="s">
        <v>92</v>
      </c>
      <c r="D90" s="88"/>
      <c r="E90" s="88"/>
      <c r="F90" s="88"/>
      <c r="G90" s="88"/>
      <c r="H90" s="88"/>
      <c r="I90" s="88"/>
      <c r="J90" s="36"/>
      <c r="Q90" s="32"/>
      <c r="R90" s="32" t="s">
        <v>93</v>
      </c>
      <c r="S90" s="32"/>
      <c r="T90" s="32"/>
      <c r="U90" s="32"/>
      <c r="V90" s="37"/>
      <c r="W90" s="37"/>
      <c r="Y90" s="37"/>
      <c r="Z90" s="37"/>
      <c r="AA90" s="18"/>
      <c r="AB90" s="133" t="s">
        <v>76</v>
      </c>
      <c r="AC90" s="133"/>
      <c r="AD90" s="133"/>
      <c r="AE90" s="133"/>
      <c r="AF90" s="133"/>
      <c r="AG90" s="133"/>
      <c r="AH90" s="12"/>
      <c r="AI90" s="2"/>
      <c r="AJ90" s="2"/>
    </row>
    <row r="91" spans="1:36" x14ac:dyDescent="0.2">
      <c r="A91" s="2"/>
      <c r="B91" s="11"/>
      <c r="C91" s="37"/>
      <c r="D91" s="37"/>
      <c r="E91" s="37"/>
      <c r="F91" s="37"/>
      <c r="G91" s="37"/>
      <c r="H91" s="37"/>
      <c r="I91" s="37"/>
      <c r="J91" s="36"/>
      <c r="K91" s="37"/>
      <c r="L91" s="37"/>
      <c r="M91" s="37"/>
      <c r="N91" s="37"/>
      <c r="O91" s="37"/>
      <c r="P91" s="37"/>
      <c r="Q91" s="37"/>
      <c r="R91" s="36"/>
      <c r="S91" s="37"/>
      <c r="T91" s="37"/>
      <c r="U91" s="37"/>
      <c r="V91" s="37"/>
      <c r="W91" s="37"/>
      <c r="X91" s="37"/>
      <c r="Y91" s="37"/>
      <c r="Z91" s="37"/>
      <c r="AA91" s="18"/>
      <c r="AB91" s="37"/>
      <c r="AC91" s="37"/>
      <c r="AD91" s="37"/>
      <c r="AE91" s="37"/>
      <c r="AF91" s="37"/>
      <c r="AG91" s="37"/>
      <c r="AH91" s="12"/>
      <c r="AI91" s="2"/>
      <c r="AJ91" s="2"/>
    </row>
    <row r="92" spans="1:36" x14ac:dyDescent="0.2">
      <c r="A92" s="2"/>
      <c r="B92" s="11"/>
      <c r="G92" s="37"/>
      <c r="H92" s="83" t="str">
        <f>TRIM(UPPER(IF(BVRTEMP!D88=0,"",BVRTEMP!D88)))</f>
        <v>INPUT||PT=D:88||VAL=</v>
      </c>
      <c r="I92" s="83"/>
      <c r="J92" s="83"/>
      <c r="K92" s="83"/>
      <c r="L92" s="83"/>
      <c r="M92" s="83"/>
      <c r="N92" s="83"/>
      <c r="O92" s="83"/>
      <c r="P92" s="83"/>
      <c r="S92" s="37"/>
      <c r="T92" s="37"/>
      <c r="U92" s="83" t="str">
        <f>TRIM(UPPER(IF(BVRTEMP!D89=0,"",BVRTEMP!D89)))</f>
        <v>INPUT||PT=D:89||VAL=</v>
      </c>
      <c r="V92" s="83"/>
      <c r="W92" s="83"/>
      <c r="X92" s="83"/>
      <c r="Y92" s="83"/>
      <c r="Z92" s="83"/>
      <c r="AA92" s="83"/>
      <c r="AB92" s="83"/>
      <c r="AC92" s="83"/>
      <c r="AG92" s="37"/>
      <c r="AH92" s="12"/>
      <c r="AI92" s="2"/>
      <c r="AJ92" s="2"/>
    </row>
    <row r="93" spans="1:36" x14ac:dyDescent="0.2">
      <c r="A93" s="2"/>
      <c r="B93" s="11"/>
      <c r="L93" s="34" t="s">
        <v>89</v>
      </c>
      <c r="M93" s="34"/>
      <c r="N93" s="34"/>
      <c r="O93" s="35"/>
      <c r="P93" s="35"/>
      <c r="X93" s="32"/>
      <c r="Y93" s="32" t="s">
        <v>94</v>
      </c>
      <c r="Z93" s="37"/>
      <c r="AA93" s="37"/>
      <c r="AB93" s="37"/>
      <c r="AG93" s="37"/>
      <c r="AH93" s="12"/>
      <c r="AI93" s="2"/>
      <c r="AJ93" s="2"/>
    </row>
    <row r="94" spans="1:36" x14ac:dyDescent="0.2">
      <c r="B94" s="15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</sheetData>
  <sheetProtection selectLockedCells="1" selectUnlockedCells="1"/>
  <mergeCells count="72">
    <mergeCell ref="H92:P92"/>
    <mergeCell ref="U92:AC92"/>
    <mergeCell ref="L13:R13"/>
    <mergeCell ref="AC34:AF34"/>
    <mergeCell ref="L47:P47"/>
    <mergeCell ref="X47:AB47"/>
    <mergeCell ref="M28:AF28"/>
    <mergeCell ref="M29:AF29"/>
    <mergeCell ref="M30:AF30"/>
    <mergeCell ref="AB90:AG90"/>
    <mergeCell ref="C83:R83"/>
    <mergeCell ref="S83:AG83"/>
    <mergeCell ref="C84:R84"/>
    <mergeCell ref="S84:AG84"/>
    <mergeCell ref="C85:R85"/>
    <mergeCell ref="C17:D31"/>
    <mergeCell ref="C4:AG4"/>
    <mergeCell ref="C5:AG5"/>
    <mergeCell ref="C6:AG6"/>
    <mergeCell ref="C8:AG8"/>
    <mergeCell ref="C10:G10"/>
    <mergeCell ref="H10:R10"/>
    <mergeCell ref="Y10:AG10"/>
    <mergeCell ref="C11:G11"/>
    <mergeCell ref="H11:R11"/>
    <mergeCell ref="Y11:AG11"/>
    <mergeCell ref="C12:G12"/>
    <mergeCell ref="H12:R12"/>
    <mergeCell ref="Y12:AG15"/>
    <mergeCell ref="M26:AF26"/>
    <mergeCell ref="AC20:AF20"/>
    <mergeCell ref="AD22:AF22"/>
    <mergeCell ref="X22:Z22"/>
    <mergeCell ref="L24:N24"/>
    <mergeCell ref="U24:W24"/>
    <mergeCell ref="AD24:AF24"/>
    <mergeCell ref="M27:AF27"/>
    <mergeCell ref="C62:D73"/>
    <mergeCell ref="C50:D60"/>
    <mergeCell ref="C33:D48"/>
    <mergeCell ref="AD40:AF40"/>
    <mergeCell ref="M42:AF42"/>
    <mergeCell ref="M45:AF45"/>
    <mergeCell ref="AC44:AF44"/>
    <mergeCell ref="N59:R59"/>
    <mergeCell ref="N57:R57"/>
    <mergeCell ref="N55:R55"/>
    <mergeCell ref="N53:R53"/>
    <mergeCell ref="AC46:AF46"/>
    <mergeCell ref="K51:AA51"/>
    <mergeCell ref="Z63:AF64"/>
    <mergeCell ref="Z65:AF72"/>
    <mergeCell ref="C89:I89"/>
    <mergeCell ref="C90:I90"/>
    <mergeCell ref="O89:U89"/>
    <mergeCell ref="AB89:AG89"/>
    <mergeCell ref="C75:AG75"/>
    <mergeCell ref="C76:AG79"/>
    <mergeCell ref="C81:AG81"/>
    <mergeCell ref="C82:R82"/>
    <mergeCell ref="S82:AG82"/>
    <mergeCell ref="C87:R87"/>
    <mergeCell ref="S87:AG87"/>
    <mergeCell ref="C86:R86"/>
    <mergeCell ref="S86:AG86"/>
    <mergeCell ref="J36:O36"/>
    <mergeCell ref="S85:AG85"/>
    <mergeCell ref="S36:T36"/>
    <mergeCell ref="AB53:AF53"/>
    <mergeCell ref="AB55:AF55"/>
    <mergeCell ref="AB57:AF57"/>
    <mergeCell ref="AB59:AF59"/>
  </mergeCells>
  <printOptions horizontalCentered="1" verticalCentered="1"/>
  <pageMargins left="0.25" right="0.25" top="0.25" bottom="0.25" header="0.5" footer="0.5"/>
  <pageSetup paperSize="5" scale="9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workbookViewId="0">
      <selection activeCell="D39" sqref="D39"/>
    </sheetView>
  </sheetViews>
  <sheetFormatPr defaultRowHeight="15" x14ac:dyDescent="0.25"/>
  <cols>
    <col min="1" max="1" width="34.85546875" customWidth="1"/>
    <col min="2" max="2" width="39" customWidth="1"/>
    <col min="3" max="3" width="28.5703125" bestFit="1" customWidth="1"/>
    <col min="4" max="4" width="43.42578125" customWidth="1"/>
    <col min="5" max="5" width="36" customWidth="1"/>
    <col min="6" max="6" width="45" customWidth="1"/>
    <col min="7" max="7" width="39.42578125" customWidth="1"/>
    <col min="8" max="8" width="40.5703125" customWidth="1"/>
    <col min="9" max="9" width="26.28515625" customWidth="1"/>
    <col min="10" max="10" width="35.28515625" customWidth="1"/>
    <col min="11" max="11" width="58.7109375" customWidth="1"/>
    <col min="12" max="12" width="38.7109375" customWidth="1"/>
    <col min="13" max="13" width="55.42578125" customWidth="1"/>
    <col min="14" max="14" width="27.140625" bestFit="1" customWidth="1"/>
    <col min="15" max="15" width="25.85546875" customWidth="1"/>
    <col min="16" max="16" width="31.5703125" customWidth="1"/>
  </cols>
  <sheetData>
    <row r="1" spans="1:16" x14ac:dyDescent="0.25">
      <c r="A1" t="s">
        <v>95</v>
      </c>
      <c r="B1" t="s">
        <v>99</v>
      </c>
      <c r="C1" t="s">
        <v>103</v>
      </c>
      <c r="D1" t="s">
        <v>243</v>
      </c>
      <c r="E1" t="s">
        <v>247</v>
      </c>
      <c r="F1" t="s">
        <v>249</v>
      </c>
      <c r="G1" t="s">
        <v>252</v>
      </c>
      <c r="H1" t="s">
        <v>255</v>
      </c>
      <c r="I1" t="s">
        <v>45</v>
      </c>
      <c r="J1" t="s">
        <v>273</v>
      </c>
      <c r="K1" t="s">
        <v>280</v>
      </c>
      <c r="L1" t="s">
        <v>275</v>
      </c>
      <c r="M1" t="s">
        <v>284</v>
      </c>
      <c r="N1" t="s">
        <v>277</v>
      </c>
      <c r="O1" t="s">
        <v>282</v>
      </c>
      <c r="P1" t="s">
        <v>271</v>
      </c>
    </row>
    <row r="2" spans="1:16" x14ac:dyDescent="0.25">
      <c r="A2" t="s">
        <v>96</v>
      </c>
      <c r="B2" t="s">
        <v>100</v>
      </c>
      <c r="C2" t="s">
        <v>104</v>
      </c>
      <c r="D2" t="s">
        <v>244</v>
      </c>
      <c r="E2" t="s">
        <v>248</v>
      </c>
      <c r="F2" t="s">
        <v>250</v>
      </c>
      <c r="G2" t="s">
        <v>253</v>
      </c>
      <c r="H2" t="s">
        <v>256</v>
      </c>
      <c r="I2" t="s">
        <v>46</v>
      </c>
      <c r="J2" t="s">
        <v>274</v>
      </c>
      <c r="K2" t="s">
        <v>281</v>
      </c>
      <c r="L2" t="s">
        <v>276</v>
      </c>
      <c r="M2" t="s">
        <v>285</v>
      </c>
      <c r="N2" t="s">
        <v>278</v>
      </c>
      <c r="O2" t="s">
        <v>283</v>
      </c>
      <c r="P2" t="s">
        <v>272</v>
      </c>
    </row>
    <row r="3" spans="1:16" x14ac:dyDescent="0.25">
      <c r="A3" t="s">
        <v>97</v>
      </c>
      <c r="B3" t="s">
        <v>101</v>
      </c>
      <c r="C3" t="s">
        <v>105</v>
      </c>
      <c r="D3" t="s">
        <v>245</v>
      </c>
      <c r="F3" t="s">
        <v>251</v>
      </c>
      <c r="G3" t="s">
        <v>254</v>
      </c>
      <c r="H3" t="s">
        <v>257</v>
      </c>
      <c r="I3" t="s">
        <v>47</v>
      </c>
      <c r="M3" t="s">
        <v>286</v>
      </c>
      <c r="N3" t="s">
        <v>279</v>
      </c>
    </row>
    <row r="4" spans="1:16" x14ac:dyDescent="0.25">
      <c r="A4" t="s">
        <v>98</v>
      </c>
      <c r="B4" t="s">
        <v>102</v>
      </c>
      <c r="C4" t="s">
        <v>106</v>
      </c>
      <c r="D4" t="s">
        <v>246</v>
      </c>
      <c r="H4" t="s">
        <v>258</v>
      </c>
      <c r="I4" t="s">
        <v>9</v>
      </c>
    </row>
    <row r="6" spans="1:16" x14ac:dyDescent="0.25">
      <c r="A6" t="s">
        <v>119</v>
      </c>
      <c r="B6" t="s">
        <v>131</v>
      </c>
      <c r="C6" t="s">
        <v>162</v>
      </c>
      <c r="D6" t="s">
        <v>107</v>
      </c>
      <c r="E6" t="s">
        <v>111</v>
      </c>
      <c r="F6" t="s">
        <v>115</v>
      </c>
      <c r="G6" t="s">
        <v>259</v>
      </c>
      <c r="H6" t="s">
        <v>263</v>
      </c>
      <c r="I6" t="s">
        <v>267</v>
      </c>
    </row>
    <row r="7" spans="1:16" x14ac:dyDescent="0.25">
      <c r="A7" t="s">
        <v>120</v>
      </c>
      <c r="B7" t="s">
        <v>132</v>
      </c>
      <c r="C7" t="s">
        <v>163</v>
      </c>
      <c r="D7" t="s">
        <v>108</v>
      </c>
      <c r="E7" t="s">
        <v>112</v>
      </c>
      <c r="F7" t="s">
        <v>116</v>
      </c>
      <c r="G7" t="s">
        <v>260</v>
      </c>
      <c r="H7" t="s">
        <v>264</v>
      </c>
      <c r="I7" t="s">
        <v>268</v>
      </c>
    </row>
    <row r="8" spans="1:16" x14ac:dyDescent="0.25">
      <c r="A8" t="s">
        <v>121</v>
      </c>
      <c r="B8" t="s">
        <v>133</v>
      </c>
      <c r="C8" t="s">
        <v>164</v>
      </c>
      <c r="D8" t="s">
        <v>109</v>
      </c>
      <c r="E8" t="s">
        <v>113</v>
      </c>
      <c r="F8" t="s">
        <v>117</v>
      </c>
      <c r="G8" t="s">
        <v>261</v>
      </c>
      <c r="H8" t="s">
        <v>265</v>
      </c>
      <c r="I8" t="s">
        <v>269</v>
      </c>
    </row>
    <row r="9" spans="1:16" x14ac:dyDescent="0.25">
      <c r="A9" t="s">
        <v>122</v>
      </c>
      <c r="B9" t="s">
        <v>134</v>
      </c>
      <c r="C9" t="s">
        <v>165</v>
      </c>
      <c r="D9" t="s">
        <v>110</v>
      </c>
      <c r="E9" t="s">
        <v>114</v>
      </c>
      <c r="F9" t="s">
        <v>118</v>
      </c>
      <c r="G9" t="s">
        <v>262</v>
      </c>
      <c r="H9" t="s">
        <v>266</v>
      </c>
      <c r="I9" t="s">
        <v>270</v>
      </c>
    </row>
    <row r="10" spans="1:16" x14ac:dyDescent="0.25">
      <c r="A10" t="s">
        <v>123</v>
      </c>
      <c r="B10" t="s">
        <v>135</v>
      </c>
      <c r="C10" t="s">
        <v>166</v>
      </c>
    </row>
    <row r="11" spans="1:16" x14ac:dyDescent="0.25">
      <c r="A11" t="s">
        <v>124</v>
      </c>
      <c r="B11" t="s">
        <v>136</v>
      </c>
      <c r="C11" t="s">
        <v>167</v>
      </c>
    </row>
    <row r="12" spans="1:16" x14ac:dyDescent="0.25">
      <c r="A12" t="s">
        <v>125</v>
      </c>
      <c r="B12" t="s">
        <v>137</v>
      </c>
      <c r="C12" t="s">
        <v>168</v>
      </c>
    </row>
    <row r="13" spans="1:16" x14ac:dyDescent="0.25">
      <c r="A13" t="s">
        <v>126</v>
      </c>
      <c r="B13" t="s">
        <v>138</v>
      </c>
      <c r="C13" t="s">
        <v>169</v>
      </c>
      <c r="D13" t="s">
        <v>287</v>
      </c>
      <c r="E13" t="s">
        <v>288</v>
      </c>
      <c r="F13" t="s">
        <v>289</v>
      </c>
    </row>
    <row r="14" spans="1:16" x14ac:dyDescent="0.25">
      <c r="A14" t="s">
        <v>127</v>
      </c>
      <c r="B14" t="s">
        <v>139</v>
      </c>
      <c r="C14" t="s">
        <v>170</v>
      </c>
      <c r="D14" t="s">
        <v>290</v>
      </c>
      <c r="E14" t="s">
        <v>301</v>
      </c>
      <c r="F14" t="s">
        <v>331</v>
      </c>
    </row>
    <row r="15" spans="1:16" x14ac:dyDescent="0.25">
      <c r="A15" t="s">
        <v>128</v>
      </c>
      <c r="B15" t="s">
        <v>140</v>
      </c>
      <c r="C15" t="s">
        <v>171</v>
      </c>
      <c r="D15" t="s">
        <v>291</v>
      </c>
      <c r="E15" t="s">
        <v>302</v>
      </c>
      <c r="F15" t="s">
        <v>332</v>
      </c>
    </row>
    <row r="16" spans="1:16" x14ac:dyDescent="0.25">
      <c r="A16" t="s">
        <v>129</v>
      </c>
      <c r="B16" t="s">
        <v>141</v>
      </c>
      <c r="C16" t="s">
        <v>172</v>
      </c>
      <c r="D16" t="s">
        <v>292</v>
      </c>
      <c r="E16" t="s">
        <v>303</v>
      </c>
      <c r="F16" t="s">
        <v>333</v>
      </c>
    </row>
    <row r="17" spans="1:6" x14ac:dyDescent="0.25">
      <c r="A17" t="s">
        <v>130</v>
      </c>
      <c r="B17" t="s">
        <v>142</v>
      </c>
      <c r="C17" t="s">
        <v>173</v>
      </c>
      <c r="D17" t="s">
        <v>293</v>
      </c>
      <c r="E17" t="s">
        <v>304</v>
      </c>
      <c r="F17" t="s">
        <v>334</v>
      </c>
    </row>
    <row r="18" spans="1:6" x14ac:dyDescent="0.25">
      <c r="B18" t="s">
        <v>143</v>
      </c>
      <c r="C18" t="s">
        <v>174</v>
      </c>
      <c r="D18" t="s">
        <v>294</v>
      </c>
      <c r="E18" t="s">
        <v>305</v>
      </c>
      <c r="F18" t="s">
        <v>335</v>
      </c>
    </row>
    <row r="19" spans="1:6" x14ac:dyDescent="0.25">
      <c r="B19" t="s">
        <v>144</v>
      </c>
      <c r="C19" t="s">
        <v>175</v>
      </c>
      <c r="D19" t="s">
        <v>295</v>
      </c>
      <c r="E19" t="s">
        <v>306</v>
      </c>
      <c r="F19" t="s">
        <v>336</v>
      </c>
    </row>
    <row r="20" spans="1:6" x14ac:dyDescent="0.25">
      <c r="B20" t="s">
        <v>145</v>
      </c>
      <c r="C20" t="s">
        <v>176</v>
      </c>
      <c r="D20" t="s">
        <v>296</v>
      </c>
      <c r="E20" t="s">
        <v>307</v>
      </c>
      <c r="F20" t="s">
        <v>337</v>
      </c>
    </row>
    <row r="21" spans="1:6" x14ac:dyDescent="0.25">
      <c r="B21" t="s">
        <v>146</v>
      </c>
      <c r="C21" t="s">
        <v>177</v>
      </c>
      <c r="D21" t="s">
        <v>297</v>
      </c>
      <c r="E21" t="s">
        <v>308</v>
      </c>
      <c r="F21" t="s">
        <v>338</v>
      </c>
    </row>
    <row r="22" spans="1:6" x14ac:dyDescent="0.25">
      <c r="B22" t="s">
        <v>147</v>
      </c>
      <c r="C22" t="s">
        <v>178</v>
      </c>
      <c r="D22" t="s">
        <v>298</v>
      </c>
      <c r="E22" t="s">
        <v>309</v>
      </c>
      <c r="F22" t="s">
        <v>339</v>
      </c>
    </row>
    <row r="23" spans="1:6" x14ac:dyDescent="0.25">
      <c r="B23" t="s">
        <v>148</v>
      </c>
      <c r="C23" t="s">
        <v>179</v>
      </c>
      <c r="D23" t="s">
        <v>299</v>
      </c>
      <c r="E23" t="s">
        <v>310</v>
      </c>
      <c r="F23" t="s">
        <v>340</v>
      </c>
    </row>
    <row r="24" spans="1:6" x14ac:dyDescent="0.25">
      <c r="B24" t="s">
        <v>149</v>
      </c>
      <c r="C24" t="s">
        <v>180</v>
      </c>
      <c r="D24" t="s">
        <v>300</v>
      </c>
      <c r="E24" t="s">
        <v>311</v>
      </c>
      <c r="F24" t="s">
        <v>341</v>
      </c>
    </row>
    <row r="25" spans="1:6" x14ac:dyDescent="0.25">
      <c r="B25" t="s">
        <v>150</v>
      </c>
      <c r="C25" t="s">
        <v>181</v>
      </c>
      <c r="E25" t="s">
        <v>312</v>
      </c>
      <c r="F25" t="s">
        <v>342</v>
      </c>
    </row>
    <row r="26" spans="1:6" x14ac:dyDescent="0.25">
      <c r="B26" t="s">
        <v>151</v>
      </c>
      <c r="C26" t="s">
        <v>182</v>
      </c>
      <c r="E26" t="s">
        <v>313</v>
      </c>
      <c r="F26" t="s">
        <v>343</v>
      </c>
    </row>
    <row r="27" spans="1:6" x14ac:dyDescent="0.25">
      <c r="B27" t="s">
        <v>152</v>
      </c>
      <c r="C27" t="s">
        <v>183</v>
      </c>
      <c r="E27" t="s">
        <v>314</v>
      </c>
      <c r="F27" t="s">
        <v>344</v>
      </c>
    </row>
    <row r="28" spans="1:6" x14ac:dyDescent="0.25">
      <c r="B28" t="s">
        <v>153</v>
      </c>
      <c r="C28" t="s">
        <v>184</v>
      </c>
      <c r="E28" t="s">
        <v>315</v>
      </c>
      <c r="F28" t="s">
        <v>345</v>
      </c>
    </row>
    <row r="29" spans="1:6" x14ac:dyDescent="0.25">
      <c r="B29" t="s">
        <v>154</v>
      </c>
      <c r="C29" t="s">
        <v>185</v>
      </c>
      <c r="E29" t="s">
        <v>316</v>
      </c>
      <c r="F29" t="s">
        <v>346</v>
      </c>
    </row>
    <row r="30" spans="1:6" x14ac:dyDescent="0.25">
      <c r="B30" t="s">
        <v>155</v>
      </c>
      <c r="C30" t="s">
        <v>186</v>
      </c>
      <c r="E30" t="s">
        <v>317</v>
      </c>
      <c r="F30" t="s">
        <v>347</v>
      </c>
    </row>
    <row r="31" spans="1:6" x14ac:dyDescent="0.25">
      <c r="B31" t="s">
        <v>156</v>
      </c>
      <c r="C31" t="s">
        <v>187</v>
      </c>
      <c r="E31" t="s">
        <v>318</v>
      </c>
      <c r="F31" t="s">
        <v>348</v>
      </c>
    </row>
    <row r="32" spans="1:6" x14ac:dyDescent="0.25">
      <c r="B32" t="s">
        <v>157</v>
      </c>
      <c r="C32" t="s">
        <v>188</v>
      </c>
      <c r="E32" t="s">
        <v>319</v>
      </c>
      <c r="F32" t="s">
        <v>349</v>
      </c>
    </row>
    <row r="33" spans="2:6" x14ac:dyDescent="0.25">
      <c r="B33" t="s">
        <v>158</v>
      </c>
      <c r="C33" t="s">
        <v>189</v>
      </c>
      <c r="E33" t="s">
        <v>320</v>
      </c>
      <c r="F33" t="s">
        <v>350</v>
      </c>
    </row>
    <row r="34" spans="2:6" x14ac:dyDescent="0.25">
      <c r="B34" t="s">
        <v>159</v>
      </c>
      <c r="C34" t="s">
        <v>190</v>
      </c>
      <c r="E34" t="s">
        <v>321</v>
      </c>
      <c r="F34" t="s">
        <v>351</v>
      </c>
    </row>
    <row r="35" spans="2:6" x14ac:dyDescent="0.25">
      <c r="B35" t="s">
        <v>160</v>
      </c>
      <c r="C35" t="s">
        <v>191</v>
      </c>
      <c r="E35" t="s">
        <v>322</v>
      </c>
      <c r="F35" t="s">
        <v>352</v>
      </c>
    </row>
    <row r="36" spans="2:6" x14ac:dyDescent="0.25">
      <c r="B36" t="s">
        <v>161</v>
      </c>
      <c r="C36" t="s">
        <v>192</v>
      </c>
      <c r="E36" t="s">
        <v>323</v>
      </c>
      <c r="F36" t="s">
        <v>353</v>
      </c>
    </row>
    <row r="37" spans="2:6" x14ac:dyDescent="0.25">
      <c r="C37" t="s">
        <v>193</v>
      </c>
      <c r="E37" t="s">
        <v>324</v>
      </c>
      <c r="F37" t="s">
        <v>354</v>
      </c>
    </row>
    <row r="38" spans="2:6" x14ac:dyDescent="0.25">
      <c r="C38" t="s">
        <v>194</v>
      </c>
      <c r="E38" t="s">
        <v>325</v>
      </c>
      <c r="F38" t="s">
        <v>355</v>
      </c>
    </row>
    <row r="39" spans="2:6" x14ac:dyDescent="0.25">
      <c r="C39" t="s">
        <v>195</v>
      </c>
      <c r="E39" t="s">
        <v>326</v>
      </c>
      <c r="F39" t="s">
        <v>356</v>
      </c>
    </row>
    <row r="40" spans="2:6" x14ac:dyDescent="0.25">
      <c r="C40" t="s">
        <v>196</v>
      </c>
      <c r="E40" t="s">
        <v>327</v>
      </c>
      <c r="F40" t="s">
        <v>357</v>
      </c>
    </row>
    <row r="41" spans="2:6" x14ac:dyDescent="0.25">
      <c r="C41" t="s">
        <v>197</v>
      </c>
      <c r="E41" t="s">
        <v>328</v>
      </c>
      <c r="F41" t="s">
        <v>358</v>
      </c>
    </row>
    <row r="42" spans="2:6" x14ac:dyDescent="0.25">
      <c r="C42" t="s">
        <v>198</v>
      </c>
      <c r="E42" t="s">
        <v>329</v>
      </c>
      <c r="F42" t="s">
        <v>359</v>
      </c>
    </row>
    <row r="43" spans="2:6" x14ac:dyDescent="0.25">
      <c r="C43" t="s">
        <v>199</v>
      </c>
      <c r="E43" t="s">
        <v>330</v>
      </c>
      <c r="F43" t="s">
        <v>360</v>
      </c>
    </row>
    <row r="44" spans="2:6" x14ac:dyDescent="0.25">
      <c r="C44" t="s">
        <v>200</v>
      </c>
      <c r="F44" t="s">
        <v>361</v>
      </c>
    </row>
    <row r="45" spans="2:6" x14ac:dyDescent="0.25">
      <c r="C45" t="s">
        <v>201</v>
      </c>
      <c r="F45" t="s">
        <v>362</v>
      </c>
    </row>
    <row r="46" spans="2:6" x14ac:dyDescent="0.25">
      <c r="C46" t="s">
        <v>202</v>
      </c>
      <c r="F46" t="s">
        <v>363</v>
      </c>
    </row>
    <row r="47" spans="2:6" x14ac:dyDescent="0.25">
      <c r="C47" t="s">
        <v>203</v>
      </c>
      <c r="F47" t="s">
        <v>364</v>
      </c>
    </row>
    <row r="48" spans="2:6" x14ac:dyDescent="0.25">
      <c r="C48" t="s">
        <v>204</v>
      </c>
      <c r="F48" t="s">
        <v>365</v>
      </c>
    </row>
    <row r="49" spans="3:6" x14ac:dyDescent="0.25">
      <c r="C49" t="s">
        <v>205</v>
      </c>
      <c r="F49" t="s">
        <v>366</v>
      </c>
    </row>
    <row r="50" spans="3:6" x14ac:dyDescent="0.25">
      <c r="C50" t="s">
        <v>206</v>
      </c>
      <c r="F50" t="s">
        <v>367</v>
      </c>
    </row>
    <row r="51" spans="3:6" x14ac:dyDescent="0.25">
      <c r="C51" t="s">
        <v>207</v>
      </c>
      <c r="F51" t="s">
        <v>368</v>
      </c>
    </row>
    <row r="52" spans="3:6" x14ac:dyDescent="0.25">
      <c r="C52" t="s">
        <v>208</v>
      </c>
      <c r="F52" t="s">
        <v>369</v>
      </c>
    </row>
    <row r="53" spans="3:6" x14ac:dyDescent="0.25">
      <c r="C53" t="s">
        <v>209</v>
      </c>
      <c r="F53" t="s">
        <v>370</v>
      </c>
    </row>
    <row r="54" spans="3:6" x14ac:dyDescent="0.25">
      <c r="C54" t="s">
        <v>210</v>
      </c>
      <c r="F54" t="s">
        <v>371</v>
      </c>
    </row>
    <row r="55" spans="3:6" x14ac:dyDescent="0.25">
      <c r="C55" t="s">
        <v>211</v>
      </c>
      <c r="F55" t="s">
        <v>372</v>
      </c>
    </row>
    <row r="56" spans="3:6" x14ac:dyDescent="0.25">
      <c r="C56" t="s">
        <v>212</v>
      </c>
      <c r="F56" t="s">
        <v>373</v>
      </c>
    </row>
    <row r="57" spans="3:6" x14ac:dyDescent="0.25">
      <c r="C57" t="s">
        <v>213</v>
      </c>
      <c r="F57" t="s">
        <v>374</v>
      </c>
    </row>
    <row r="58" spans="3:6" x14ac:dyDescent="0.25">
      <c r="C58" t="s">
        <v>214</v>
      </c>
      <c r="F58" t="s">
        <v>375</v>
      </c>
    </row>
    <row r="59" spans="3:6" x14ac:dyDescent="0.25">
      <c r="C59" t="s">
        <v>215</v>
      </c>
      <c r="F59" t="s">
        <v>376</v>
      </c>
    </row>
    <row r="60" spans="3:6" x14ac:dyDescent="0.25">
      <c r="C60" t="s">
        <v>216</v>
      </c>
      <c r="F60" t="s">
        <v>377</v>
      </c>
    </row>
    <row r="61" spans="3:6" x14ac:dyDescent="0.25">
      <c r="C61" t="s">
        <v>217</v>
      </c>
      <c r="F61" t="s">
        <v>378</v>
      </c>
    </row>
    <row r="62" spans="3:6" x14ac:dyDescent="0.25">
      <c r="C62" t="s">
        <v>218</v>
      </c>
      <c r="F62" t="s">
        <v>379</v>
      </c>
    </row>
    <row r="63" spans="3:6" x14ac:dyDescent="0.25">
      <c r="C63" t="s">
        <v>219</v>
      </c>
      <c r="F63" t="s">
        <v>380</v>
      </c>
    </row>
    <row r="64" spans="3:6" x14ac:dyDescent="0.25">
      <c r="C64" t="s">
        <v>220</v>
      </c>
      <c r="F64" t="s">
        <v>381</v>
      </c>
    </row>
    <row r="65" spans="3:6" x14ac:dyDescent="0.25">
      <c r="C65" t="s">
        <v>221</v>
      </c>
      <c r="F65" t="s">
        <v>382</v>
      </c>
    </row>
    <row r="66" spans="3:6" x14ac:dyDescent="0.25">
      <c r="C66" t="s">
        <v>222</v>
      </c>
      <c r="F66" t="s">
        <v>383</v>
      </c>
    </row>
    <row r="67" spans="3:6" x14ac:dyDescent="0.25">
      <c r="C67" t="s">
        <v>223</v>
      </c>
      <c r="F67" t="s">
        <v>384</v>
      </c>
    </row>
    <row r="68" spans="3:6" x14ac:dyDescent="0.25">
      <c r="C68" t="s">
        <v>224</v>
      </c>
      <c r="F68" t="s">
        <v>385</v>
      </c>
    </row>
    <row r="69" spans="3:6" x14ac:dyDescent="0.25">
      <c r="C69" t="s">
        <v>225</v>
      </c>
      <c r="F69" t="s">
        <v>386</v>
      </c>
    </row>
    <row r="70" spans="3:6" x14ac:dyDescent="0.25">
      <c r="C70" t="s">
        <v>226</v>
      </c>
      <c r="F70" t="s">
        <v>387</v>
      </c>
    </row>
    <row r="71" spans="3:6" x14ac:dyDescent="0.25">
      <c r="C71" t="s">
        <v>227</v>
      </c>
      <c r="F71" t="s">
        <v>388</v>
      </c>
    </row>
    <row r="72" spans="3:6" x14ac:dyDescent="0.25">
      <c r="C72" t="s">
        <v>228</v>
      </c>
      <c r="F72" t="s">
        <v>389</v>
      </c>
    </row>
    <row r="73" spans="3:6" x14ac:dyDescent="0.25">
      <c r="C73" t="s">
        <v>229</v>
      </c>
      <c r="F73" t="s">
        <v>390</v>
      </c>
    </row>
    <row r="74" spans="3:6" x14ac:dyDescent="0.25">
      <c r="C74" t="s">
        <v>230</v>
      </c>
      <c r="F74" t="s">
        <v>391</v>
      </c>
    </row>
    <row r="75" spans="3:6" x14ac:dyDescent="0.25">
      <c r="C75" t="s">
        <v>231</v>
      </c>
      <c r="F75" t="s">
        <v>392</v>
      </c>
    </row>
    <row r="76" spans="3:6" x14ac:dyDescent="0.25">
      <c r="C76" t="s">
        <v>232</v>
      </c>
      <c r="F76" t="s">
        <v>393</v>
      </c>
    </row>
    <row r="77" spans="3:6" x14ac:dyDescent="0.25">
      <c r="C77" t="s">
        <v>233</v>
      </c>
      <c r="F77" t="s">
        <v>394</v>
      </c>
    </row>
    <row r="78" spans="3:6" x14ac:dyDescent="0.25">
      <c r="C78" t="s">
        <v>234</v>
      </c>
      <c r="F78" t="s">
        <v>395</v>
      </c>
    </row>
    <row r="79" spans="3:6" x14ac:dyDescent="0.25">
      <c r="C79" t="s">
        <v>235</v>
      </c>
      <c r="F79" t="s">
        <v>396</v>
      </c>
    </row>
    <row r="80" spans="3:6" x14ac:dyDescent="0.25">
      <c r="C80" t="s">
        <v>236</v>
      </c>
      <c r="F80" t="s">
        <v>397</v>
      </c>
    </row>
    <row r="81" spans="3:6" x14ac:dyDescent="0.25">
      <c r="C81" t="s">
        <v>237</v>
      </c>
      <c r="F81" t="s">
        <v>398</v>
      </c>
    </row>
    <row r="82" spans="3:6" x14ac:dyDescent="0.25">
      <c r="C82" t="s">
        <v>238</v>
      </c>
      <c r="F82" t="s">
        <v>399</v>
      </c>
    </row>
    <row r="83" spans="3:6" x14ac:dyDescent="0.25">
      <c r="C83" t="s">
        <v>239</v>
      </c>
      <c r="F83" t="s">
        <v>400</v>
      </c>
    </row>
    <row r="84" spans="3:6" x14ac:dyDescent="0.25">
      <c r="C84" t="s">
        <v>240</v>
      </c>
      <c r="F84" t="s">
        <v>401</v>
      </c>
    </row>
    <row r="85" spans="3:6" x14ac:dyDescent="0.25">
      <c r="C85" t="s">
        <v>241</v>
      </c>
      <c r="F85" t="s">
        <v>402</v>
      </c>
    </row>
    <row r="86" spans="3:6" x14ac:dyDescent="0.25">
      <c r="C86" t="s">
        <v>242</v>
      </c>
      <c r="F86" t="s">
        <v>403</v>
      </c>
    </row>
    <row r="87" spans="3:6" x14ac:dyDescent="0.25">
      <c r="F87" t="s">
        <v>404</v>
      </c>
    </row>
    <row r="88" spans="3:6" x14ac:dyDescent="0.25">
      <c r="F88" t="s">
        <v>405</v>
      </c>
    </row>
    <row r="89" spans="3:6" x14ac:dyDescent="0.25">
      <c r="F89" t="s">
        <v>406</v>
      </c>
    </row>
    <row r="90" spans="3:6" x14ac:dyDescent="0.25">
      <c r="F90" t="s">
        <v>407</v>
      </c>
    </row>
    <row r="91" spans="3:6" x14ac:dyDescent="0.25">
      <c r="F91" t="s">
        <v>408</v>
      </c>
    </row>
    <row r="92" spans="3:6" x14ac:dyDescent="0.25">
      <c r="F92" t="s">
        <v>409</v>
      </c>
    </row>
    <row r="93" spans="3:6" x14ac:dyDescent="0.25">
      <c r="F93" t="s">
        <v>410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BVRTEMP</vt:lpstr>
      <vt:lpstr>BVR</vt:lpstr>
      <vt:lpstr>DROPDOWNLIST</vt:lpstr>
      <vt:lpstr>BVR!Print_Area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Dodong Pogi</cp:lastModifiedBy>
  <cp:lastPrinted>2018-08-16T01:01:44Z</cp:lastPrinted>
  <dcterms:created xsi:type="dcterms:W3CDTF">2018-07-10T01:07:29Z</dcterms:created>
  <dcterms:modified xsi:type="dcterms:W3CDTF">2020-02-21T07:28:36Z</dcterms:modified>
</cp:coreProperties>
</file>