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/>
  <bookViews>
    <workbookView xWindow="0" yWindow="0" windowWidth="15570" windowHeight="12195" tabRatio="334" activeTab="1"/>
  </bookViews>
  <sheets>
    <sheet name="PDRNTEMP" sheetId="2" r:id="rId1"/>
    <sheet name="PDRN" sheetId="1" r:id="rId2"/>
    <sheet name="DROPDOWN LIST" sheetId="3" state="hidden" r:id="rId3"/>
  </sheets>
  <definedNames>
    <definedName name="_xlnm.Print_Area" localSheetId="1">PDRN!$A$1:$R$103</definedName>
    <definedName name="_xlnm.Print_Area" localSheetId="0">PDRNTEMP!$A$1:$G$79</definedName>
  </definedNames>
  <calcPr calcId="144525"/>
</workbook>
</file>

<file path=xl/calcChain.xml><?xml version="1.0" encoding="utf-8"?>
<calcChain xmlns="http://schemas.openxmlformats.org/spreadsheetml/2006/main">
  <c r="J69" i="1" l="1"/>
  <c r="J68" i="1"/>
  <c r="B69" i="1"/>
  <c r="B4" i="1" l="1"/>
  <c r="K4" i="1"/>
  <c r="B6" i="1"/>
  <c r="B7" i="1"/>
  <c r="B9" i="1"/>
  <c r="E9" i="1"/>
  <c r="H9" i="1"/>
  <c r="K9" i="1"/>
  <c r="P9" i="1"/>
  <c r="B11" i="1"/>
  <c r="E11" i="1"/>
  <c r="H11" i="1"/>
  <c r="K11" i="1"/>
  <c r="P11" i="1"/>
  <c r="B15" i="1"/>
  <c r="B16" i="1"/>
  <c r="E16" i="1"/>
  <c r="K16" i="1"/>
  <c r="B19" i="1"/>
  <c r="B20" i="1"/>
  <c r="N20" i="1"/>
  <c r="B21" i="1"/>
  <c r="K21" i="1"/>
  <c r="B22" i="1"/>
  <c r="K22" i="1"/>
  <c r="C25" i="1"/>
  <c r="E25" i="1"/>
  <c r="C27" i="1"/>
  <c r="E27" i="1"/>
  <c r="K27" i="1"/>
  <c r="C29" i="1"/>
  <c r="E29" i="1"/>
  <c r="I29" i="1"/>
  <c r="K29" i="1"/>
  <c r="C31" i="1"/>
  <c r="E31" i="1"/>
  <c r="I31" i="1"/>
  <c r="K31" i="1"/>
  <c r="N31" i="1" s="1"/>
  <c r="E32" i="1"/>
  <c r="K32" i="1"/>
  <c r="C34" i="1"/>
  <c r="E34" i="1"/>
  <c r="I34" i="1"/>
  <c r="C37" i="1"/>
  <c r="E37" i="1"/>
  <c r="I37" i="1"/>
  <c r="C39" i="1"/>
  <c r="E39" i="1"/>
  <c r="C41" i="1"/>
  <c r="E41" i="1"/>
  <c r="I41" i="1"/>
  <c r="C43" i="1"/>
  <c r="E43" i="1"/>
  <c r="I43" i="1"/>
  <c r="C45" i="1"/>
  <c r="E45" i="1"/>
  <c r="I45" i="1"/>
  <c r="C47" i="1"/>
  <c r="I47" i="1"/>
  <c r="C49" i="1"/>
  <c r="C51" i="1"/>
  <c r="I51" i="1"/>
  <c r="C53" i="1"/>
  <c r="E53" i="1"/>
  <c r="G53" i="1"/>
  <c r="I53" i="1"/>
  <c r="C55" i="1"/>
  <c r="E55" i="1"/>
  <c r="G55" i="1"/>
  <c r="I55" i="1"/>
  <c r="K55" i="1"/>
  <c r="C57" i="1"/>
  <c r="I57" i="1"/>
  <c r="C59" i="1"/>
  <c r="I59" i="1"/>
  <c r="B62" i="1"/>
  <c r="I62" i="1"/>
  <c r="I63" i="1"/>
  <c r="B65" i="1"/>
  <c r="J65" i="1"/>
  <c r="B66" i="1"/>
  <c r="J66" i="1"/>
  <c r="B67" i="1"/>
  <c r="J67" i="1"/>
  <c r="B68" i="1"/>
  <c r="A71" i="1"/>
  <c r="C80" i="1"/>
  <c r="J25" i="1" l="1"/>
</calcChain>
</file>

<file path=xl/sharedStrings.xml><?xml version="1.0" encoding="utf-8"?>
<sst xmlns="http://schemas.openxmlformats.org/spreadsheetml/2006/main" count="471" uniqueCount="456">
  <si>
    <t>PRIVATE AND CONFIDENTIAL</t>
  </si>
  <si>
    <t>CREDIT INVESTIGATION REPORT</t>
  </si>
  <si>
    <t>PERSONAL DATA RESIDENCE &amp; NEIGHBORHOOD CHECKING FORM</t>
  </si>
  <si>
    <t>DATE REQUESTED:</t>
  </si>
  <si>
    <t>REPORT DATE:</t>
  </si>
  <si>
    <t>ACCOUNT NAME:</t>
  </si>
  <si>
    <t>ADDRESS:</t>
  </si>
  <si>
    <t>DATE &amp; TIME OF VISIT:</t>
  </si>
  <si>
    <t>REQUESTED  BY:</t>
  </si>
  <si>
    <t>GENERAL INFORMATION</t>
  </si>
  <si>
    <t>NAME OF BARROWER:</t>
  </si>
  <si>
    <t>Surname</t>
  </si>
  <si>
    <t xml:space="preserve">First Name </t>
  </si>
  <si>
    <t>Middle Name</t>
  </si>
  <si>
    <t>Nationality</t>
  </si>
  <si>
    <t>Age</t>
  </si>
  <si>
    <t>NAME OF SPOUSE :</t>
  </si>
  <si>
    <t>First Name</t>
  </si>
  <si>
    <t>NAME OF CO-BORROWER:</t>
  </si>
  <si>
    <t>CIVIL STATUS:</t>
  </si>
  <si>
    <t>NO. OF DEPENDENTS:</t>
  </si>
  <si>
    <t>AGE/S:</t>
  </si>
  <si>
    <t>SCHOOLS ATTENDED:</t>
  </si>
  <si>
    <t xml:space="preserve"> </t>
  </si>
  <si>
    <t>RESIDENCE CHECKING</t>
  </si>
  <si>
    <t>RESIDENCE ADDRESS:</t>
  </si>
  <si>
    <t>TELEPHONE NO./S:</t>
  </si>
  <si>
    <t>YEAR IN THE PRESENT ADD:</t>
  </si>
  <si>
    <t>PROVINCIAL ADDRESS:</t>
  </si>
  <si>
    <t>LENGTH OF STAY:</t>
  </si>
  <si>
    <t>IF &lt;2YRS) PREVIOUS ADD:</t>
  </si>
  <si>
    <t>NO.OF KMS FROM NEAREST BDO BRANCH:</t>
  </si>
  <si>
    <t>BRANCH:</t>
  </si>
  <si>
    <t>√</t>
  </si>
  <si>
    <t>RESIDENCE  OWNERSHIP:</t>
  </si>
  <si>
    <t>Owned</t>
  </si>
  <si>
    <t xml:space="preserve">Mortgage to/Amount </t>
  </si>
  <si>
    <t>Rented/Amount</t>
  </si>
  <si>
    <t>Living  w/ PARENTS</t>
  </si>
  <si>
    <t>Used Free</t>
  </si>
  <si>
    <t>TYPE OF RESIDENCE:</t>
  </si>
  <si>
    <t>Bungalow</t>
  </si>
  <si>
    <t>2-Storey</t>
  </si>
  <si>
    <t>Townhouse</t>
  </si>
  <si>
    <t>Apartment</t>
  </si>
  <si>
    <t>Condominium</t>
  </si>
  <si>
    <t>Duplex</t>
  </si>
  <si>
    <t>Tenement</t>
  </si>
  <si>
    <t>Others:</t>
  </si>
  <si>
    <t xml:space="preserve">FLOOR AREA: </t>
  </si>
  <si>
    <t>LOT AREA:</t>
  </si>
  <si>
    <t>With Garage</t>
  </si>
  <si>
    <t>Without Garage</t>
  </si>
  <si>
    <t>Street Parking</t>
  </si>
  <si>
    <t>CONDITION:</t>
  </si>
  <si>
    <t>Well Maintained</t>
  </si>
  <si>
    <t>Made of Light Materials</t>
  </si>
  <si>
    <t>Poor/Old/Dilapidated</t>
  </si>
  <si>
    <t>Concrete</t>
  </si>
  <si>
    <t xml:space="preserve"> Semi-Concrete</t>
  </si>
  <si>
    <t>NEIGHBORHOOD DESCRIPTION:</t>
  </si>
  <si>
    <t xml:space="preserve"> Residential</t>
  </si>
  <si>
    <t>Commercial</t>
  </si>
  <si>
    <t>Mixed</t>
  </si>
  <si>
    <t>Good</t>
  </si>
  <si>
    <t>Fair</t>
  </si>
  <si>
    <t>Poor</t>
  </si>
  <si>
    <t>Upper Class</t>
  </si>
  <si>
    <t>Middle Class</t>
  </si>
  <si>
    <t>Low Class</t>
  </si>
  <si>
    <t>Squatters Area/ Poor Residence</t>
  </si>
  <si>
    <t>Passable routes adversely affected</t>
  </si>
  <si>
    <t>Not accessible via common means of transpo</t>
  </si>
  <si>
    <t>Flood prone-Water penetrates residence</t>
  </si>
  <si>
    <t>Flood prone-Water lasts&gt;5hrs.</t>
  </si>
  <si>
    <t xml:space="preserve">Flood prone-Water  &gt;2hrs. </t>
  </si>
  <si>
    <t>ADVERSE FINDINGS ON APPLICANT:</t>
  </si>
  <si>
    <t>None</t>
  </si>
  <si>
    <t>Drunkard</t>
  </si>
  <si>
    <t>Adulterous</t>
  </si>
  <si>
    <t>Drug User</t>
  </si>
  <si>
    <t>Gambler</t>
  </si>
  <si>
    <t>Poor Payer</t>
  </si>
  <si>
    <t>Extravagant</t>
  </si>
  <si>
    <t>Notorious</t>
  </si>
  <si>
    <t>Heavily Indebted</t>
  </si>
  <si>
    <t>BASIS OF REPORT:</t>
  </si>
  <si>
    <t>Actual Visit</t>
  </si>
  <si>
    <t>Homeowners Association</t>
  </si>
  <si>
    <t>Neighbor/s</t>
  </si>
  <si>
    <t>Village Guard</t>
  </si>
  <si>
    <t>VEHICLES OWNED:</t>
  </si>
  <si>
    <t>VEHICLES MORTGAGE:</t>
  </si>
  <si>
    <t>WITH:</t>
  </si>
  <si>
    <t>INFORMANTS NAME:</t>
  </si>
  <si>
    <t>RELATIONSHIP TO BORROWER:</t>
  </si>
  <si>
    <t xml:space="preserve">REMARKS: </t>
  </si>
  <si>
    <t>/CCSI/1-18-2018</t>
  </si>
  <si>
    <t xml:space="preserve">PREPARED BY:  </t>
  </si>
  <si>
    <t>Account Office</t>
  </si>
  <si>
    <t>CREDIT INVESTIGATOR/AGENCY:</t>
  </si>
  <si>
    <t>Signature Over Printed Name/Date</t>
  </si>
  <si>
    <t xml:space="preserve">                                                 </t>
  </si>
  <si>
    <t>LABEL||pt=A:1||val=PDRN REPORT</t>
  </si>
  <si>
    <t>LABEL||pt=A:2||val=PERSONAL DATA</t>
  </si>
  <si>
    <t>LABEL||pt=A:3||val=DATE ASSIGNED</t>
  </si>
  <si>
    <t>LABEL||pt=A:4||val=ACCOUNT NAME</t>
  </si>
  <si>
    <t>LABEL||pt=A:5||val=ADDRESS</t>
  </si>
  <si>
    <t>LABEL||pt=A:6||val=DATE /TIME VISIT</t>
  </si>
  <si>
    <t>LABEL||pt=A:7||val=PERSON TO BE INTERVIEWED</t>
  </si>
  <si>
    <t>LABEL||pt=A:9||val=NAME OF SUBJECT / CO-MAKER</t>
  </si>
  <si>
    <t>LABEL||pt=A:10||val=SURNAME</t>
  </si>
  <si>
    <t>LABEL||pt=A:11||val=FIRSTNAME</t>
  </si>
  <si>
    <t>LABEL||pt=A:12||val=MIDDLENAME</t>
  </si>
  <si>
    <t>LABEL||pt=A:13||val=NATIONALITY</t>
  </si>
  <si>
    <t>LABEL||pt=A:14||val=AGE</t>
  </si>
  <si>
    <t>LABEL||pt=A:15||val=CIVIL STATUS</t>
  </si>
  <si>
    <t>LABEL||pt=A:16||val=NAME OF SPOUSE</t>
  </si>
  <si>
    <t>LABEL||pt=A:17||val=SURNAME</t>
  </si>
  <si>
    <t>LABEL||pt=A:18||val=FIRSTNAME</t>
  </si>
  <si>
    <t>LABEL||pt=A:19||val=MIDDLENAME</t>
  </si>
  <si>
    <t>LABEL||pt=A:20||val=NATIONALITY</t>
  </si>
  <si>
    <t>LABEL||pt=A:21||val=AGE</t>
  </si>
  <si>
    <t>LABEL||pt=A:22||val=CIVIL STATUS</t>
  </si>
  <si>
    <t>LABEL||pt=A:24||val=NO. OF DEPENDENTS</t>
  </si>
  <si>
    <t>LABEL||pt=A:25||val=AGE'S</t>
  </si>
  <si>
    <t>LABEL||pt=A:26||val=SCHOOL ATTENDED</t>
  </si>
  <si>
    <t>LABEL||pt=A:27||val=RESIDENCE CHECKING</t>
  </si>
  <si>
    <t>LABEL||pt=A:28||val=RESIDENCE ADDRESS</t>
  </si>
  <si>
    <t>LABEL||pt=A:29||val=LENGTH OF STAY</t>
  </si>
  <si>
    <t>LABEL||pt=A:30||val=CONTACT NUMBER</t>
  </si>
  <si>
    <t>LABEL||pt=A:31||val=PROVINCIAL ADDRESS</t>
  </si>
  <si>
    <t>LABEL||pt=A:32||val=LENGTH OF STAY</t>
  </si>
  <si>
    <t>LABEL||pt=A:33||val=PREVIOUS ADDRESS</t>
  </si>
  <si>
    <t>LABEL||pt=A:34||val=LENGTH OF STAY</t>
  </si>
  <si>
    <t>LABEL||pt=A:36||val=OWNERSHIP</t>
  </si>
  <si>
    <t>LABEL||pt=A:37||val=RESIDENCE OWNER</t>
  </si>
  <si>
    <t>LABEL||pt=A:38||val=MONTHLY RENTAL FEE / MONTHLY AMORTIZATION</t>
  </si>
  <si>
    <t>LABEL||pt=A:39||val=TYPE OF RESIDENCE</t>
  </si>
  <si>
    <t>LABEL||pt=A:40||val=OTHERS?</t>
  </si>
  <si>
    <t>LABEL||pt=A:41||val=AREA ESTIMATION</t>
  </si>
  <si>
    <t>LABEL||pt=A:42||val=GARAGE</t>
  </si>
  <si>
    <t>LABEL||pt=D:41||val=LOT AREA</t>
  </si>
  <si>
    <t>LABEL||pt=F:41||val=FLR AREA</t>
  </si>
  <si>
    <t>LABEL||pt=A:43||val=CONDITION</t>
  </si>
  <si>
    <t>LABEL||pt=A:44||val=DESCRIPTION</t>
  </si>
  <si>
    <t>LABEL||pt=A:47||val=ADVERSE FINDINGS</t>
  </si>
  <si>
    <t>LABEL||pt=A:48||val=BASIS OF REPORT</t>
  </si>
  <si>
    <t>LABEL||pt=A:52||val=VEHICLES</t>
  </si>
  <si>
    <t>LABEL||pt=A:53||val=VEHICLE/S OWNED</t>
  </si>
  <si>
    <t>LABEL||pt=A:56||val=VEHICLE/S MORTGAGE:</t>
  </si>
  <si>
    <t>LABEL||pt=D:57||val=MORTGAGE W/</t>
  </si>
  <si>
    <t>LABEL||pt=D:58||val=MORTGAGE W/</t>
  </si>
  <si>
    <t>LABEL||pt=D:59||val=MORTGAGE W/</t>
  </si>
  <si>
    <t>LABEL||pt=A:60||val=REMARKS</t>
  </si>
  <si>
    <t>LABEL||pt=A:62||val=INFORMANTS</t>
  </si>
  <si>
    <t>LABEL||pt=A:64||val=RELATIONSHIP</t>
  </si>
  <si>
    <t>LABEL||pt=A:65||val=ADDRESS</t>
  </si>
  <si>
    <t>LABEL||pt=A:67||val=RELATIONSHIP</t>
  </si>
  <si>
    <t>LABEL||pt=A:68||val=ADDRESS</t>
  </si>
  <si>
    <t>LABEL||pt=A:70||val=RELATIONSHIP</t>
  </si>
  <si>
    <t>LABEL||pt=A:71||val=ADDRESS</t>
  </si>
  <si>
    <t>LABEL||pt=A:73||val=RELATIONSHIP</t>
  </si>
  <si>
    <t>LABEL||pt=A:74||val=ADDRESS</t>
  </si>
  <si>
    <t>LABEL||pt=A:76||val=RELATIONSHIP</t>
  </si>
  <si>
    <t>LABEL||pt=A:77||val=ADDRESS</t>
  </si>
  <si>
    <t>LABEL||pt=A:79||val=FCI NAME</t>
  </si>
  <si>
    <t>BLANK||pt=A:35||val=</t>
  </si>
  <si>
    <t>INPUT||pt=D:4||val=</t>
  </si>
  <si>
    <t>INPUT||pt=C:5||val=</t>
  </si>
  <si>
    <t>INPUT||pt=D:10||val=</t>
  </si>
  <si>
    <t>INPUT||pt=D:11||val=</t>
  </si>
  <si>
    <t>INPUT||pt=D:12||val=</t>
  </si>
  <si>
    <t>INPUT||pt=D:13||val=</t>
  </si>
  <si>
    <t>INPUT||pt=D:14||val=</t>
  </si>
  <si>
    <t>INPUT||pt=D:17||val=</t>
  </si>
  <si>
    <t>INPUT||pt=D:18||val=</t>
  </si>
  <si>
    <t>INPUT||pt=D:19||val=</t>
  </si>
  <si>
    <t>INPUT||pt=D:20||val=</t>
  </si>
  <si>
    <t>INPUT||pt=D:21||val=</t>
  </si>
  <si>
    <t>INPUT||pt=D:28||val=</t>
  </si>
  <si>
    <t>INPUT||pt=D:29||val=</t>
  </si>
  <si>
    <t>INPUT||pt=D:30||val=</t>
  </si>
  <si>
    <t>INPUT||pt=D:31||val=</t>
  </si>
  <si>
    <t>INPUT||pt=D:32||val=</t>
  </si>
  <si>
    <t>INPUT||pt=D:37||val=</t>
  </si>
  <si>
    <t>INPUT||pt=D:38||val=</t>
  </si>
  <si>
    <t>INPUT||pt=D:40||val=</t>
  </si>
  <si>
    <t>INPUT||pt=E:41||val=</t>
  </si>
  <si>
    <t>INPUT||pt=G:41||val=</t>
  </si>
  <si>
    <t>INPUT||pt=C:53||val=</t>
  </si>
  <si>
    <t>INPUT||pt=C:54||val=</t>
  </si>
  <si>
    <t>INPUT||pt=C:55||val=</t>
  </si>
  <si>
    <t>INPUT||pt=A:57||val=</t>
  </si>
  <si>
    <t>INPUT||pt=A:58||val=</t>
  </si>
  <si>
    <t>INPUT||pt=A:59||val=</t>
  </si>
  <si>
    <t>INPUT||pt=E:57||val=</t>
  </si>
  <si>
    <t>INPUT||pt=E:58||val=</t>
  </si>
  <si>
    <t>INPUT||pt=E:59||val=</t>
  </si>
  <si>
    <t>INPUT||pt=A:61||val=</t>
  </si>
  <si>
    <t>INPUT||pt=C:63||val=</t>
  </si>
  <si>
    <t>INPUT||pt=C:64||val=</t>
  </si>
  <si>
    <t>INPUT||pt=C:65||val=</t>
  </si>
  <si>
    <t>INPUT||pt=C:66||val=</t>
  </si>
  <si>
    <t>INPUT||pt=C:67||val=</t>
  </si>
  <si>
    <t>INPUT||pt=C:68||val=</t>
  </si>
  <si>
    <t>INPUT||pt=C:69||val=</t>
  </si>
  <si>
    <t>INPUT||pt=C:70||val=</t>
  </si>
  <si>
    <t>INPUT||pt=C:71||val=</t>
  </si>
  <si>
    <t>INPUT||pt=C:72||val=</t>
  </si>
  <si>
    <t>INPUT||pt=C:73||val=</t>
  </si>
  <si>
    <t>INPUT||pt=C:74||val=</t>
  </si>
  <si>
    <t>INPUT||pt=C:75||val=</t>
  </si>
  <si>
    <t>INPUT||pt=C:76||val=</t>
  </si>
  <si>
    <t>INPUT||pt=C:77||val=</t>
  </si>
  <si>
    <t>INPUT||pt=C:79||val=</t>
  </si>
  <si>
    <t>INPUT||pt=D:33||val=IF MORE THAN 2 YEARS</t>
  </si>
  <si>
    <t>INPUT||pt=D:34||val=IF MORE THAN 2 YEARS</t>
  </si>
  <si>
    <t>INPUT||pt=D:24||val=MAKE "/" AS SEPARATOR</t>
  </si>
  <si>
    <t>INPUT||pt=D:25||val=MAKE "/" AS SEPARATOR</t>
  </si>
  <si>
    <t>INPUT||pt=D:26||val=MAKE "/" AS SEPARATOR</t>
  </si>
  <si>
    <t>SELECT||pt=D:7||val=SUBJECT</t>
  </si>
  <si>
    <t>SELECT||pt=D:7||val=CO-MAKER</t>
  </si>
  <si>
    <t>SELECT||pt=D:15||val=SINGLE</t>
  </si>
  <si>
    <t>SELECT||pt=D:22||val=SINGLE</t>
  </si>
  <si>
    <t>SELECT||pt=D:22||val=MARRIED</t>
  </si>
  <si>
    <t>SELECT||pt=D:22||val=WIDOW/ER</t>
  </si>
  <si>
    <t>SELECT||pt=D:22||val=SEPARATED</t>
  </si>
  <si>
    <t>SELECT||pt=D:22||val=COMPLICATED</t>
  </si>
  <si>
    <t>SELECT||pt=D:22||val=COMMON LAW</t>
  </si>
  <si>
    <t>SELECT||pt=D:22||val=LIVE-IN-PARTNER</t>
  </si>
  <si>
    <t>SELECT||pt=D:15||val=MARRIED</t>
  </si>
  <si>
    <t>SELECT||pt=D:15||val=WIDOW/ER</t>
  </si>
  <si>
    <t>SELECT||pt=D:15||val=SEPARATED</t>
  </si>
  <si>
    <t>SELECT||pt=D:15||val=COMPLICATED</t>
  </si>
  <si>
    <t>SELECT||pt=D:15||val=LIVE-IN-PARTNER</t>
  </si>
  <si>
    <t>SELECT||pt=D:15||val=COMMON LAW</t>
  </si>
  <si>
    <t>SELECT||pt=D:36||val=OWNED</t>
  </si>
  <si>
    <t>SELECT||pt=D:36||val=RENTED</t>
  </si>
  <si>
    <t>SELECT||pt=D:36||val=USED FREE</t>
  </si>
  <si>
    <t>SELECT||pt=D:36||val=MORTGAGE</t>
  </si>
  <si>
    <t>SELECT||pt=D:36||val=LIVING W/ PARENTS</t>
  </si>
  <si>
    <t>SELECT||pt=D:39||val=BUNGALOW</t>
  </si>
  <si>
    <t>SELECT||pt=D:39||val=2-STOREY</t>
  </si>
  <si>
    <t>SELECT||pt=D:39||val=APARTMENT</t>
  </si>
  <si>
    <t>SELECT||pt=D:39||val=CONDOMINIUM</t>
  </si>
  <si>
    <t>SELECT||pt=D:39||val=TOWNHOUSE</t>
  </si>
  <si>
    <t>SELECT||pt=D:39||val=DUPLEX</t>
  </si>
  <si>
    <t>SELECT||pt=D:39||val=OTHERS</t>
  </si>
  <si>
    <t>SELECT||pt=D:42||val=WITH GARAGE</t>
  </si>
  <si>
    <t>SELECT||pt=D:42||val=WITHOUT GARAGE</t>
  </si>
  <si>
    <t>SELECT||pt=D:42||val=STREET PARKING</t>
  </si>
  <si>
    <t>SELECT||pt=D:43||val=WELL MAINTAINED</t>
  </si>
  <si>
    <t>SELECT||pt=D:43||val=FAIRLY MAINTAINED</t>
  </si>
  <si>
    <t>SELECT||pt=F:43||val=CONCRETE</t>
  </si>
  <si>
    <t>SELECT||pt=F:43||val=MADE OF LIGHT MATERIALS</t>
  </si>
  <si>
    <t>SELECT||pt=F:43||val=SEMI-CONCRETE</t>
  </si>
  <si>
    <t>SELECT||pt=F:43||val=POOR / OLD</t>
  </si>
  <si>
    <t>SELECT||pt=C:44||val=RESIDENTIAL</t>
  </si>
  <si>
    <t>SELECT||pt=C:44||val=COMMERCIAL</t>
  </si>
  <si>
    <t>SELECT||pt=C:44||val=MIXED</t>
  </si>
  <si>
    <t>SELECT||pt=E:44||val=GOOD</t>
  </si>
  <si>
    <t>SELECT||pt=E:44||val=FAIR</t>
  </si>
  <si>
    <t>SELECT||pt=E:44||val=POOR</t>
  </si>
  <si>
    <t>SELECT||pt=C:45||val=MIDDLE CLASS</t>
  </si>
  <si>
    <t>SELECT||pt=C:45||val=UPPER CLASS</t>
  </si>
  <si>
    <t>SELECT||pt=C:45||val=LOW CLASS</t>
  </si>
  <si>
    <t>SELECT||pt=C:46||val=SQUATTERS AREA / POOR RESIDENCE</t>
  </si>
  <si>
    <t>SELECT||pt=C:46||val=</t>
  </si>
  <si>
    <t>SELECT||pt=C:46||val=FLOOD PRONE - WATER LASTS &gt;5HRS</t>
  </si>
  <si>
    <t>SELECT||pt=C:46||val=FLOOD PRONE - WATER LASTS &gt;2HRS</t>
  </si>
  <si>
    <t>SELECT||pt=C:46||val=PASSABLE ROUTES ADVERSELY AFFECTED</t>
  </si>
  <si>
    <t>SELECT||pt=C:46||val=NOT APPLICABLE</t>
  </si>
  <si>
    <t>SELECT||pt=C:46||val=NOT ACCESSIBLE VIA MEANS OF TRANSPO</t>
  </si>
  <si>
    <t>SELECT||pt=D:47||val=NONE</t>
  </si>
  <si>
    <t>SELECT||pt=D:47||val=DRUNKARD</t>
  </si>
  <si>
    <t>SELECT||pt=D:47||val=GAMBLER</t>
  </si>
  <si>
    <t>SELECT||pt=D:47||val=POOR PAYER</t>
  </si>
  <si>
    <t>SELECT||pt=D:47||val=DRUG USER</t>
  </si>
  <si>
    <t>SELECT||pt=D:47||val=EXTRAVAGANT</t>
  </si>
  <si>
    <t>SELECT||pt=D:47||val=NOTORIOUS</t>
  </si>
  <si>
    <t>SELECT||pt=D:47||val=HEAVILY INDEBTED</t>
  </si>
  <si>
    <t>SELECT||pt=D:48||val=ACTUAL VISIT</t>
  </si>
  <si>
    <t>SELECT||pt=D:48||val=NEIGHBOR/S</t>
  </si>
  <si>
    <t>SELECT||pt=D:48||val=HOA</t>
  </si>
  <si>
    <t>SELECT||pt=D:48||val=VILLAGE GUARD</t>
  </si>
  <si>
    <t>SELECT||pt=D:49||val=ACTUAL VISIT</t>
  </si>
  <si>
    <t>SELECT||pt=D:49||val=NEIGHBOR/S</t>
  </si>
  <si>
    <t>SELECT||pt=D:49||val=HOA</t>
  </si>
  <si>
    <t>SELECT||pt=D:49||val=VILLAGE GUARD</t>
  </si>
  <si>
    <t>SELECT||pt=D:50||val=ACTUAL VISIT</t>
  </si>
  <si>
    <t>SELECT||pt=D:50||val=NEIGHBOR/S</t>
  </si>
  <si>
    <t>SELECT||pt=D:50||val=HOA</t>
  </si>
  <si>
    <t>SELECT||pt=D:50||val=VILLAGE GUARD</t>
  </si>
  <si>
    <t>SELECT||pt=D:51||val=ACTUAL VISIT</t>
  </si>
  <si>
    <t>SELECT||pt=D:51||val=NEIGHBOR/S</t>
  </si>
  <si>
    <t>SELECT||pt=D:51||val=HOA</t>
  </si>
  <si>
    <t>SELECT||pt=D:51||val=VILLAGE GUARD</t>
  </si>
  <si>
    <t>SELECT||pt=D:3||val=Jan</t>
  </si>
  <si>
    <t>SELECT||pt=D:3||val=Feb</t>
  </si>
  <si>
    <t>SELECT||pt=D:3||val=Mar</t>
  </si>
  <si>
    <t>SELECT||pt=D:3||val=Apr</t>
  </si>
  <si>
    <t>SELECT||pt=D:3||val=May</t>
  </si>
  <si>
    <t>SELECT||pt=D:3||val=Jun</t>
  </si>
  <si>
    <t>SELECT||pt=D:3||val=Jul</t>
  </si>
  <si>
    <t>SELECT||pt=D:3||val=Aug</t>
  </si>
  <si>
    <t>SELECT||pt=D:3||val=Sep</t>
  </si>
  <si>
    <t>SELECT||pt=D:3||val=Oct</t>
  </si>
  <si>
    <t>SELECT||pt=D:3||val=Nov</t>
  </si>
  <si>
    <t>SELECT||pt=D:3||val=Dec</t>
  </si>
  <si>
    <t>SELECT||pt=E:3||val=1</t>
  </si>
  <si>
    <t>SELECT||pt=E:3||val=2</t>
  </si>
  <si>
    <t>SELECT||pt=E:3||val=3</t>
  </si>
  <si>
    <t>SELECT||pt=E:3||val=4</t>
  </si>
  <si>
    <t>SELECT||pt=E:3||val=5</t>
  </si>
  <si>
    <t>SELECT||pt=E:3||val=6</t>
  </si>
  <si>
    <t>SELECT||pt=E:3||val=7</t>
  </si>
  <si>
    <t>SELECT||pt=E:3||val=8</t>
  </si>
  <si>
    <t>SELECT||pt=E:3||val=9</t>
  </si>
  <si>
    <t>SELECT||pt=E:3||val=10</t>
  </si>
  <si>
    <t>SELECT||pt=E:3||val=11</t>
  </si>
  <si>
    <t>SELECT||pt=E:3||val=12</t>
  </si>
  <si>
    <t>SELECT||pt=E:3||val=13</t>
  </si>
  <si>
    <t>SELECT||pt=E:3||val=14</t>
  </si>
  <si>
    <t>SELECT||pt=E:3||val=15</t>
  </si>
  <si>
    <t>SELECT||pt=E:3||val=16</t>
  </si>
  <si>
    <t>SELECT||pt=E:3||val=17</t>
  </si>
  <si>
    <t>SELECT||pt=E:3||val=18</t>
  </si>
  <si>
    <t>SELECT||pt=E:3||val=19</t>
  </si>
  <si>
    <t>SELECT||pt=E:3||val=20</t>
  </si>
  <si>
    <t>SELECT||pt=E:3||val=21</t>
  </si>
  <si>
    <t>SELECT||pt=E:3||val=22</t>
  </si>
  <si>
    <t>SELECT||pt=E:3||val=23</t>
  </si>
  <si>
    <t>SELECT||pt=E:3||val=24</t>
  </si>
  <si>
    <t>SELECT||pt=E:3||val=25</t>
  </si>
  <si>
    <t>SELECT||pt=E:3||val=26</t>
  </si>
  <si>
    <t>SELECT||pt=E:3||val=27</t>
  </si>
  <si>
    <t>SELECT||pt=E:3||val=28</t>
  </si>
  <si>
    <t>SELECT||pt=E:3||val=29</t>
  </si>
  <si>
    <t>SELECT||pt=E:3||val=30</t>
  </si>
  <si>
    <t>SELECT||pt=E:3||val=31</t>
  </si>
  <si>
    <t>SELECT||pt=F:3||val=2018</t>
  </si>
  <si>
    <t>SELECT||pt=F:3||val=2019</t>
  </si>
  <si>
    <t>SELECT||pt=F:3||val=2020</t>
  </si>
  <si>
    <t>SELECT||pt=F:3||val=2021</t>
  </si>
  <si>
    <t>SELECT||pt=F:3||val=2022</t>
  </si>
  <si>
    <t>SELECT||pt=F:3||val=2023</t>
  </si>
  <si>
    <t>SELECT||pt=F:3||val=2024</t>
  </si>
  <si>
    <t>SELECT||pt=F:3||val=2025</t>
  </si>
  <si>
    <t>SELECT||pt=F:3||val=2026</t>
  </si>
  <si>
    <t>SELECT||pt=F:3||val=2027</t>
  </si>
  <si>
    <t>SELECT||pt=F:3||val=2028</t>
  </si>
  <si>
    <t>SELECT||pt=F:3||val=2029</t>
  </si>
  <si>
    <t>SELECT||pt=F:3||val=2030</t>
  </si>
  <si>
    <t>SELECT||pt=F:3||val=2031</t>
  </si>
  <si>
    <t>SELECT||pt=F:3||val=2032</t>
  </si>
  <si>
    <t>SELECT||pt=F:3||val=2033</t>
  </si>
  <si>
    <t>SELECT||pt=F:3||val=2034</t>
  </si>
  <si>
    <t>SELECT||pt=F:3||val=2035</t>
  </si>
  <si>
    <t>SELECT||pt=F:3||val=2036</t>
  </si>
  <si>
    <t>SELECT||pt=F:3||val=2037</t>
  </si>
  <si>
    <t>SELECT||pt=F:3||val=2038</t>
  </si>
  <si>
    <t>SELECT||pt=F:3||val=2039</t>
  </si>
  <si>
    <t>SELECT||pt=C:6||val=Jan</t>
  </si>
  <si>
    <t>SELECT||pt=C:6||val=Feb</t>
  </si>
  <si>
    <t>SELECT||pt=C:6||val=Mar</t>
  </si>
  <si>
    <t>SELECT||pt=C:6||val=Apr</t>
  </si>
  <si>
    <t>SELECT||pt=C:6||val=May</t>
  </si>
  <si>
    <t>SELECT||pt=C:6||val=Jun</t>
  </si>
  <si>
    <t>SELECT||pt=C:6||val=Jul</t>
  </si>
  <si>
    <t>SELECT||pt=C:6||val=Aug</t>
  </si>
  <si>
    <t>SELECT||pt=C:6||val=Sep</t>
  </si>
  <si>
    <t>SELECT||pt=C:6||val=Oct</t>
  </si>
  <si>
    <t>SELECT||pt=C:6||val=Nov</t>
  </si>
  <si>
    <t>SELECT||pt=C:6||val=Dec</t>
  </si>
  <si>
    <t>SELECT||pt=D:6||val=1</t>
  </si>
  <si>
    <t>SELECT||pt=D:6||val=2</t>
  </si>
  <si>
    <t>SELECT||pt=D:6||val=3</t>
  </si>
  <si>
    <t>SELECT||pt=D:6||val=4</t>
  </si>
  <si>
    <t>SELECT||pt=D:6||val=5</t>
  </si>
  <si>
    <t>SELECT||pt=D:6||val=6</t>
  </si>
  <si>
    <t>SELECT||pt=D:6||val=7</t>
  </si>
  <si>
    <t>SELECT||pt=D:6||val=8</t>
  </si>
  <si>
    <t>SELECT||pt=D:6||val=9</t>
  </si>
  <si>
    <t>SELECT||pt=D:6||val=10</t>
  </si>
  <si>
    <t>SELECT||pt=D:6||val=11</t>
  </si>
  <si>
    <t>SELECT||pt=D:6||val=12</t>
  </si>
  <si>
    <t>SELECT||pt=D:6||val=13</t>
  </si>
  <si>
    <t>SELECT||pt=D:6||val=14</t>
  </si>
  <si>
    <t>SELECT||pt=D:6||val=15</t>
  </si>
  <si>
    <t>SELECT||pt=D:6||val=16</t>
  </si>
  <si>
    <t>SELECT||pt=D:6||val=17</t>
  </si>
  <si>
    <t>SELECT||pt=D:6||val=18</t>
  </si>
  <si>
    <t>SELECT||pt=D:6||val=19</t>
  </si>
  <si>
    <t>SELECT||pt=D:6||val=20</t>
  </si>
  <si>
    <t>SELECT||pt=D:6||val=21</t>
  </si>
  <si>
    <t>SELECT||pt=D:6||val=22</t>
  </si>
  <si>
    <t>SELECT||pt=D:6||val=23</t>
  </si>
  <si>
    <t>SELECT||pt=D:6||val=24</t>
  </si>
  <si>
    <t>SELECT||pt=D:6||val=25</t>
  </si>
  <si>
    <t>SELECT||pt=D:6||val=26</t>
  </si>
  <si>
    <t>SELECT||pt=D:6||val=27</t>
  </si>
  <si>
    <t>SELECT||pt=D:6||val=28</t>
  </si>
  <si>
    <t>SELECT||pt=D:6||val=29</t>
  </si>
  <si>
    <t>SELECT||pt=D:6||val=30</t>
  </si>
  <si>
    <t>SELECT||pt=D:6||val=31</t>
  </si>
  <si>
    <t>SELECT||pt=E:6||val=2018</t>
  </si>
  <si>
    <t>SELECT||pt=E:6||val=2019</t>
  </si>
  <si>
    <t>SELECT||pt=E:6||val=2020</t>
  </si>
  <si>
    <t>SELECT||pt=E:6||val=2021</t>
  </si>
  <si>
    <t>SELECT||pt=E:6||val=2022</t>
  </si>
  <si>
    <t>SELECT||pt=E:6||val=2023</t>
  </si>
  <si>
    <t>SELECT||pt=E:6||val=2024</t>
  </si>
  <si>
    <t>SELECT||pt=E:6||val=2025</t>
  </si>
  <si>
    <t>SELECT||pt=E:6||val=2026</t>
  </si>
  <si>
    <t>SELECT||pt=E:6||val=2027</t>
  </si>
  <si>
    <t>SELECT||pt=E:6||val=2028</t>
  </si>
  <si>
    <t>SELECT||pt=E:6||val=2029</t>
  </si>
  <si>
    <t>SELECT||pt=E:6||val=2030</t>
  </si>
  <si>
    <t>SELECT||pt=E:6||val=2031</t>
  </si>
  <si>
    <t>SELECT||pt=E:6||val=2032</t>
  </si>
  <si>
    <t>SELECT||pt=E:6||val=2033</t>
  </si>
  <si>
    <t>SELECT||pt=E:6||val=2034</t>
  </si>
  <si>
    <t>SELECT||pt=E:6||val=2035</t>
  </si>
  <si>
    <t>SELECT||pt=E:6||val=2036</t>
  </si>
  <si>
    <t>SELECT||pt=E:6||val=2037</t>
  </si>
  <si>
    <t>SELECT||pt=E:6||val=2038</t>
  </si>
  <si>
    <t>SELECT||pt=E:6||val=2039</t>
  </si>
  <si>
    <t>SELECT||pt=D:3||val=</t>
  </si>
  <si>
    <t>SELECT||pt=E:3||val=</t>
  </si>
  <si>
    <t>SELECT||pt=F:3||val=</t>
  </si>
  <si>
    <t>SELECT||pt=C:6||val=</t>
  </si>
  <si>
    <t>SELECT||pt=D:6||val=</t>
  </si>
  <si>
    <t>SELECT||pt=E:6||val=</t>
  </si>
  <si>
    <t>SELECT||pt=D:22||val=</t>
  </si>
  <si>
    <t>SELECT||pt=D:39||val=</t>
  </si>
  <si>
    <t>SELECT||pt=D:42||val=</t>
  </si>
  <si>
    <t>SELECT||pt=D:43||val=</t>
  </si>
  <si>
    <t>SELECT||pt=F:43||val=</t>
  </si>
  <si>
    <t>SELECT||pt=C:44||val=</t>
  </si>
  <si>
    <t>SELECT||pt=E:44||val=</t>
  </si>
  <si>
    <t>SELECT||pt=C:45||val=</t>
  </si>
  <si>
    <t>SELECT||pt=D:47||val=</t>
  </si>
  <si>
    <t>SELECT||pt=D:48||val=</t>
  </si>
  <si>
    <t>SELECT||pt=D:49||val=</t>
  </si>
  <si>
    <t>SELECT||pt=D:50||val=</t>
  </si>
  <si>
    <t>SELECT||pt=D:51||val=</t>
  </si>
  <si>
    <t>INPUT||pt=F:6||val=1:00PM</t>
  </si>
  <si>
    <t>LABEL||pt=A:63||val=NAME(1)</t>
  </si>
  <si>
    <t>LABEL||pt=A:66||val=NAME(2)</t>
  </si>
  <si>
    <t>LABEL||pt=A:69||val=NAME(3)</t>
  </si>
  <si>
    <t>LABEL||pt=A:72||val=NAME(4)</t>
  </si>
  <si>
    <t>LABEL||pt=A:75||val=NAME(5)</t>
  </si>
  <si>
    <t>LABEL||pt=A:78||val=FCI INFO</t>
  </si>
  <si>
    <t>LABEL||pt=A:23||val=DEPENDENTS</t>
  </si>
  <si>
    <t>BLANK||pt=A:8||val=GENERAL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</si>
</sst>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9"/>
      <color indexed="8"/>
      <name val="Calibri"/>
      <family val="2"/>
    </font>
    <font>
      <b/>
      <sz val="11"/>
      <color indexed="56"/>
      <name val="Calibri"/>
      <family val="2"/>
    </font>
    <font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4"/>
      <color indexed="8"/>
      <name val="Calibri"/>
      <family val="2"/>
    </font>
    <font>
      <sz val="10"/>
      <color indexed="56"/>
      <name val="Calibri"/>
      <family val="2"/>
    </font>
    <font>
      <sz val="12"/>
      <color indexed="8"/>
      <name val="Arial Black"/>
      <family val="2"/>
    </font>
    <font>
      <b/>
      <sz val="14"/>
      <color indexed="56"/>
      <name val="Calibri"/>
      <family val="2"/>
    </font>
    <font>
      <b/>
      <sz val="11"/>
      <name val="Calibri"/>
      <family val="2"/>
    </font>
    <font>
      <sz val="14"/>
      <color indexed="56"/>
      <name val="Calibri"/>
      <family val="2"/>
    </font>
    <font>
      <b/>
      <sz val="12"/>
      <color indexed="56"/>
      <name val="Calibri"/>
      <family val="2"/>
    </font>
    <font>
      <u/>
      <sz val="11"/>
      <color indexed="56"/>
      <name val="Calibri"/>
      <family val="2"/>
    </font>
    <font>
      <sz val="16"/>
      <name val="Calibri"/>
      <family val="2"/>
    </font>
    <font>
      <sz val="8"/>
      <name val="Tahoma"/>
      <family val="2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i/>
      <sz val="9"/>
      <color indexed="8"/>
      <name val="Franklin Gothic Book"/>
      <family val="2"/>
    </font>
    <font>
      <b/>
      <sz val="9"/>
      <color indexed="8"/>
      <name val="Calibri"/>
      <family val="2"/>
    </font>
    <font>
      <sz val="10"/>
      <name val="Arial"/>
      <family val="2"/>
    </font>
    <font>
      <u/>
      <sz val="11"/>
      <color indexed="12"/>
      <name val="Calibri"/>
      <family val="2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rgb="FFFF0000"/>
      <name val="Calibri"/>
      <family val="2"/>
    </font>
    <font>
      <b/>
      <u/>
      <sz val="11"/>
      <color theme="1"/>
      <name val="Calibri"/>
      <family val="2"/>
    </font>
    <font>
      <sz val="11"/>
      <color theme="4" tint="-0.499984740745262"/>
      <name val="Calibri"/>
      <family val="2"/>
    </font>
    <font>
      <sz val="9"/>
      <color indexed="8"/>
      <name val="Arial Narrow"/>
      <family val="2"/>
    </font>
    <font>
      <b/>
      <sz val="8"/>
      <color theme="1"/>
      <name val="Calibri"/>
      <family val="2"/>
      <scheme val="minor"/>
    </font>
    <font>
      <sz val="8"/>
      <color indexed="8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C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2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/>
      <diagonal/>
    </border>
  </borders>
  <cellStyleXfs count="106">
    <xf numFmtId="0" fontId="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</cellStyleXfs>
  <cellXfs count="331">
    <xf numFmtId="0" fontId="0" fillId="0" borderId="0" xfId="0"/>
    <xf numFmtId="0" fontId="1" fillId="0" borderId="0" xfId="17" applyBorder="1"/>
    <xf numFmtId="0" fontId="1" fillId="0" borderId="0" xfId="17"/>
    <xf numFmtId="0" fontId="3" fillId="0" borderId="0" xfId="17" applyFont="1" applyBorder="1" applyAlignment="1">
      <alignment horizontal="center"/>
    </xf>
    <xf numFmtId="0" fontId="3" fillId="0" borderId="21" xfId="17" applyFont="1" applyBorder="1" applyAlignment="1">
      <alignment horizontal="center"/>
    </xf>
    <xf numFmtId="0" fontId="4" fillId="0" borderId="23" xfId="17" applyFont="1" applyBorder="1"/>
    <xf numFmtId="0" fontId="4" fillId="0" borderId="27" xfId="17" applyFont="1" applyBorder="1"/>
    <xf numFmtId="0" fontId="4" fillId="0" borderId="33" xfId="17" applyFont="1" applyBorder="1"/>
    <xf numFmtId="0" fontId="4" fillId="0" borderId="24" xfId="17" applyFont="1" applyBorder="1" applyAlignment="1"/>
    <xf numFmtId="0" fontId="7" fillId="0" borderId="23" xfId="17" applyFont="1" applyBorder="1"/>
    <xf numFmtId="0" fontId="4" fillId="0" borderId="23" xfId="17" applyFont="1" applyBorder="1" applyAlignment="1">
      <alignment wrapText="1"/>
    </xf>
    <xf numFmtId="0" fontId="4" fillId="0" borderId="25" xfId="17" applyFont="1" applyBorder="1" applyAlignment="1"/>
    <xf numFmtId="0" fontId="4" fillId="0" borderId="15" xfId="17" applyFont="1" applyBorder="1"/>
    <xf numFmtId="0" fontId="4" fillId="0" borderId="16" xfId="17" applyFont="1" applyBorder="1" applyAlignment="1">
      <alignment horizontal="right"/>
    </xf>
    <xf numFmtId="0" fontId="3" fillId="0" borderId="16" xfId="17" applyFont="1" applyBorder="1" applyAlignment="1">
      <alignment horizontal="left"/>
    </xf>
    <xf numFmtId="0" fontId="4" fillId="0" borderId="16" xfId="17" applyFont="1" applyBorder="1" applyAlignment="1">
      <alignment horizontal="center"/>
    </xf>
    <xf numFmtId="0" fontId="4" fillId="0" borderId="18" xfId="17" applyFont="1" applyBorder="1"/>
    <xf numFmtId="0" fontId="4" fillId="0" borderId="0" xfId="17" applyFont="1" applyBorder="1" applyAlignment="1">
      <alignment horizontal="left"/>
    </xf>
    <xf numFmtId="0" fontId="4" fillId="0" borderId="0" xfId="17" applyFont="1" applyBorder="1" applyAlignment="1">
      <alignment horizontal="center"/>
    </xf>
    <xf numFmtId="0" fontId="23" fillId="0" borderId="0" xfId="17" applyFont="1" applyBorder="1" applyAlignment="1">
      <alignment horizontal="left"/>
    </xf>
    <xf numFmtId="0" fontId="3" fillId="0" borderId="0" xfId="17" applyFont="1" applyBorder="1" applyAlignment="1">
      <alignment horizontal="left"/>
    </xf>
    <xf numFmtId="0" fontId="4" fillId="0" borderId="0" xfId="17" applyFont="1" applyBorder="1"/>
    <xf numFmtId="0" fontId="4" fillId="0" borderId="18" xfId="17" applyFont="1" applyFill="1" applyBorder="1" applyAlignment="1"/>
    <xf numFmtId="0" fontId="5" fillId="0" borderId="21" xfId="17" applyFont="1" applyBorder="1" applyAlignment="1">
      <alignment horizontal="left"/>
    </xf>
    <xf numFmtId="0" fontId="7" fillId="0" borderId="18" xfId="17" applyFont="1" applyFill="1" applyBorder="1" applyAlignment="1"/>
    <xf numFmtId="0" fontId="5" fillId="0" borderId="0" xfId="17" applyFont="1" applyBorder="1" applyAlignment="1">
      <alignment horizontal="left"/>
    </xf>
    <xf numFmtId="0" fontId="1" fillId="0" borderId="0" xfId="17" applyBorder="1" applyAlignment="1">
      <alignment horizontal="center"/>
    </xf>
    <xf numFmtId="0" fontId="24" fillId="0" borderId="23" xfId="17" applyFont="1" applyBorder="1" applyAlignment="1">
      <alignment horizontal="center" vertical="center"/>
    </xf>
    <xf numFmtId="0" fontId="25" fillId="0" borderId="23" xfId="17" applyFont="1" applyBorder="1" applyAlignment="1">
      <alignment horizontal="center" vertical="center"/>
    </xf>
    <xf numFmtId="0" fontId="1" fillId="0" borderId="18" xfId="17" applyBorder="1"/>
    <xf numFmtId="0" fontId="9" fillId="0" borderId="23" xfId="17" applyFont="1" applyBorder="1" applyAlignment="1">
      <alignment horizontal="center" vertical="center"/>
    </xf>
    <xf numFmtId="0" fontId="4" fillId="0" borderId="0" xfId="17" applyFont="1" applyBorder="1" applyAlignment="1"/>
    <xf numFmtId="3" fontId="4" fillId="0" borderId="0" xfId="17" applyNumberFormat="1" applyFont="1" applyBorder="1"/>
    <xf numFmtId="0" fontId="4" fillId="0" borderId="25" xfId="17" applyFont="1" applyBorder="1"/>
    <xf numFmtId="0" fontId="4" fillId="0" borderId="0" xfId="17" applyFont="1" applyFill="1" applyBorder="1"/>
    <xf numFmtId="0" fontId="3" fillId="0" borderId="0" xfId="17" applyFont="1" applyBorder="1" applyAlignment="1"/>
    <xf numFmtId="0" fontId="1" fillId="0" borderId="18" xfId="17" applyBorder="1" applyAlignment="1"/>
    <xf numFmtId="0" fontId="3" fillId="0" borderId="21" xfId="17" applyFont="1" applyFill="1" applyBorder="1" applyAlignment="1">
      <alignment horizontal="center"/>
    </xf>
    <xf numFmtId="0" fontId="3" fillId="0" borderId="0" xfId="17" applyFont="1" applyFill="1" applyBorder="1" applyAlignment="1">
      <alignment horizontal="center"/>
    </xf>
    <xf numFmtId="0" fontId="4" fillId="0" borderId="18" xfId="17" applyFont="1" applyBorder="1" applyAlignment="1"/>
    <xf numFmtId="0" fontId="11" fillId="0" borderId="33" xfId="17" applyFont="1" applyBorder="1" applyAlignment="1">
      <alignment horizontal="center" vertical="center"/>
    </xf>
    <xf numFmtId="0" fontId="4" fillId="0" borderId="21" xfId="17" applyFont="1" applyBorder="1"/>
    <xf numFmtId="0" fontId="25" fillId="0" borderId="23" xfId="17" applyFont="1" applyBorder="1" applyAlignment="1">
      <alignment horizontal="center"/>
    </xf>
    <xf numFmtId="0" fontId="4" fillId="0" borderId="0" xfId="17" applyFont="1" applyFill="1" applyBorder="1" applyAlignment="1"/>
    <xf numFmtId="0" fontId="3" fillId="0" borderId="27" xfId="17" applyFont="1" applyBorder="1" applyAlignment="1">
      <alignment horizontal="left"/>
    </xf>
    <xf numFmtId="0" fontId="5" fillId="0" borderId="28" xfId="0" applyFont="1" applyFill="1" applyBorder="1" applyAlignment="1">
      <alignment horizontal="left" wrapText="1"/>
    </xf>
    <xf numFmtId="0" fontId="23" fillId="0" borderId="16" xfId="17" applyFont="1" applyBorder="1" applyAlignment="1">
      <alignment horizontal="left"/>
    </xf>
    <xf numFmtId="0" fontId="4" fillId="0" borderId="21" xfId="17" applyFont="1" applyBorder="1" applyAlignment="1"/>
    <xf numFmtId="0" fontId="5" fillId="0" borderId="21" xfId="17" applyFont="1" applyBorder="1" applyAlignment="1"/>
    <xf numFmtId="0" fontId="0" fillId="0" borderId="25" xfId="17" applyFont="1" applyBorder="1" applyAlignment="1"/>
    <xf numFmtId="0" fontId="27" fillId="0" borderId="25" xfId="17" applyFont="1" applyBorder="1"/>
    <xf numFmtId="0" fontId="10" fillId="0" borderId="25" xfId="17" applyFont="1" applyBorder="1" applyAlignment="1"/>
    <xf numFmtId="0" fontId="12" fillId="0" borderId="23" xfId="17" applyFont="1" applyBorder="1" applyAlignment="1">
      <alignment horizontal="center"/>
    </xf>
    <xf numFmtId="0" fontId="11" fillId="0" borderId="23" xfId="17" applyFont="1" applyBorder="1" applyAlignment="1">
      <alignment horizontal="center"/>
    </xf>
    <xf numFmtId="0" fontId="3" fillId="0" borderId="23" xfId="17" applyFont="1" applyBorder="1"/>
    <xf numFmtId="0" fontId="9" fillId="0" borderId="23" xfId="17" applyFont="1" applyBorder="1" applyAlignment="1">
      <alignment horizontal="center"/>
    </xf>
    <xf numFmtId="0" fontId="7" fillId="0" borderId="0" xfId="17" applyFont="1" applyBorder="1"/>
    <xf numFmtId="0" fontId="14" fillId="0" borderId="0" xfId="17" applyFont="1"/>
    <xf numFmtId="0" fontId="15" fillId="0" borderId="0" xfId="0" applyFont="1"/>
    <xf numFmtId="0" fontId="15" fillId="0" borderId="0" xfId="0" applyFont="1" applyFill="1"/>
    <xf numFmtId="0" fontId="15" fillId="0" borderId="0" xfId="0" applyFont="1" applyBorder="1"/>
    <xf numFmtId="0" fontId="4" fillId="0" borderId="26" xfId="17" applyFont="1" applyBorder="1" applyAlignment="1"/>
    <xf numFmtId="0" fontId="23" fillId="0" borderId="19" xfId="17" applyFont="1" applyBorder="1" applyAlignment="1">
      <alignment horizontal="left"/>
    </xf>
    <xf numFmtId="0" fontId="0" fillId="0" borderId="0" xfId="17" applyFont="1"/>
    <xf numFmtId="0" fontId="1" fillId="0" borderId="19" xfId="17" applyBorder="1" applyAlignment="1">
      <alignment horizontal="center"/>
    </xf>
    <xf numFmtId="0" fontId="4" fillId="0" borderId="19" xfId="17" applyFont="1" applyBorder="1" applyAlignment="1">
      <alignment horizontal="center"/>
    </xf>
    <xf numFmtId="0" fontId="4" fillId="0" borderId="19" xfId="17" applyFont="1" applyBorder="1"/>
    <xf numFmtId="0" fontId="4" fillId="0" borderId="5" xfId="17" applyFont="1" applyBorder="1"/>
    <xf numFmtId="0" fontId="3" fillId="0" borderId="5" xfId="17" applyFont="1" applyBorder="1" applyAlignment="1"/>
    <xf numFmtId="0" fontId="4" fillId="0" borderId="5" xfId="17" applyFont="1" applyBorder="1" applyAlignment="1"/>
    <xf numFmtId="0" fontId="4" fillId="0" borderId="19" xfId="17" applyFont="1" applyBorder="1" applyAlignment="1"/>
    <xf numFmtId="0" fontId="7" fillId="0" borderId="19" xfId="17" applyFont="1" applyBorder="1"/>
    <xf numFmtId="0" fontId="16" fillId="0" borderId="0" xfId="17" applyFont="1"/>
    <xf numFmtId="0" fontId="23" fillId="0" borderId="21" xfId="17" applyFont="1" applyBorder="1"/>
    <xf numFmtId="0" fontId="23" fillId="0" borderId="22" xfId="17" applyFont="1" applyBorder="1"/>
    <xf numFmtId="0" fontId="4" fillId="0" borderId="17" xfId="17" applyFont="1" applyBorder="1" applyAlignment="1">
      <alignment horizontal="center"/>
    </xf>
    <xf numFmtId="0" fontId="10" fillId="0" borderId="18" xfId="17" applyFont="1" applyBorder="1" applyAlignment="1">
      <alignment horizontal="left" vertical="center" wrapText="1"/>
    </xf>
    <xf numFmtId="0" fontId="10" fillId="0" borderId="0" xfId="17" applyFont="1" applyBorder="1" applyAlignment="1">
      <alignment horizontal="left" vertical="center" wrapText="1"/>
    </xf>
    <xf numFmtId="0" fontId="1" fillId="0" borderId="18" xfId="17" applyBorder="1" applyAlignment="1">
      <alignment horizontal="center"/>
    </xf>
    <xf numFmtId="0" fontId="5" fillId="0" borderId="0" xfId="17" applyFont="1" applyBorder="1" applyAlignment="1">
      <alignment horizontal="center"/>
    </xf>
    <xf numFmtId="0" fontId="1" fillId="0" borderId="1" xfId="17" applyBorder="1"/>
    <xf numFmtId="0" fontId="1" fillId="0" borderId="2" xfId="17" applyBorder="1"/>
    <xf numFmtId="0" fontId="1" fillId="0" borderId="4" xfId="17" applyBorder="1"/>
    <xf numFmtId="0" fontId="0" fillId="0" borderId="0" xfId="17" applyFont="1" applyBorder="1"/>
    <xf numFmtId="0" fontId="1" fillId="0" borderId="14" xfId="17" applyBorder="1"/>
    <xf numFmtId="0" fontId="1" fillId="0" borderId="11" xfId="17" applyBorder="1"/>
    <xf numFmtId="0" fontId="1" fillId="0" borderId="20" xfId="17" applyBorder="1"/>
    <xf numFmtId="0" fontId="1" fillId="0" borderId="21" xfId="17" applyBorder="1"/>
    <xf numFmtId="0" fontId="2" fillId="0" borderId="0" xfId="17" applyFont="1" applyBorder="1" applyAlignment="1">
      <alignment horizontal="right"/>
    </xf>
    <xf numFmtId="0" fontId="0" fillId="0" borderId="0" xfId="17" applyFont="1" applyBorder="1" applyAlignment="1">
      <alignment horizontal="left"/>
    </xf>
    <xf numFmtId="0" fontId="17" fillId="0" borderId="49" xfId="17" applyFont="1" applyBorder="1" applyAlignment="1"/>
    <xf numFmtId="0" fontId="1" fillId="0" borderId="16" xfId="17" applyBorder="1"/>
    <xf numFmtId="0" fontId="1" fillId="0" borderId="0" xfId="17" applyAlignment="1">
      <alignment horizontal="center"/>
    </xf>
    <xf numFmtId="0" fontId="10" fillId="0" borderId="19" xfId="17" applyFont="1" applyBorder="1" applyAlignment="1">
      <alignment horizontal="left" vertical="center" wrapText="1"/>
    </xf>
    <xf numFmtId="0" fontId="1" fillId="0" borderId="17" xfId="17" applyBorder="1"/>
    <xf numFmtId="0" fontId="1" fillId="0" borderId="3" xfId="17" applyBorder="1"/>
    <xf numFmtId="0" fontId="1" fillId="0" borderId="5" xfId="17" applyBorder="1"/>
    <xf numFmtId="0" fontId="1" fillId="0" borderId="12" xfId="17" applyBorder="1"/>
    <xf numFmtId="0" fontId="28" fillId="0" borderId="0" xfId="0" applyFont="1" applyAlignment="1">
      <alignment horizontal="left" vertical="center"/>
    </xf>
    <xf numFmtId="0" fontId="28" fillId="0" borderId="0" xfId="0" applyFont="1" applyFill="1" applyBorder="1" applyAlignment="1">
      <alignment horizontal="left" vertical="center"/>
    </xf>
    <xf numFmtId="0" fontId="28" fillId="0" borderId="0" xfId="0" applyFont="1"/>
    <xf numFmtId="0" fontId="30" fillId="0" borderId="6" xfId="0" applyNumberFormat="1" applyFont="1" applyBorder="1" applyAlignment="1" applyProtection="1">
      <alignment horizontal="left" vertical="top"/>
      <protection locked="0"/>
    </xf>
    <xf numFmtId="0" fontId="30" fillId="0" borderId="0" xfId="0" applyNumberFormat="1" applyFont="1" applyAlignment="1">
      <alignment horizontal="left" vertical="center"/>
    </xf>
    <xf numFmtId="0" fontId="29" fillId="8" borderId="9" xfId="0" applyNumberFormat="1" applyFont="1" applyFill="1" applyBorder="1" applyAlignment="1" applyProtection="1">
      <alignment horizontal="left" vertical="center"/>
      <protection locked="0"/>
    </xf>
    <xf numFmtId="0" fontId="29" fillId="8" borderId="6" xfId="0" applyNumberFormat="1" applyFont="1" applyFill="1" applyBorder="1" applyAlignment="1" applyProtection="1">
      <alignment horizontal="left" vertical="center"/>
      <protection locked="0"/>
    </xf>
    <xf numFmtId="0" fontId="30" fillId="7" borderId="6" xfId="0" applyNumberFormat="1" applyFont="1" applyFill="1" applyBorder="1" applyAlignment="1">
      <alignment horizontal="left" vertical="center"/>
    </xf>
    <xf numFmtId="0" fontId="30" fillId="0" borderId="0" xfId="0" applyNumberFormat="1" applyFont="1" applyAlignment="1" applyProtection="1">
      <alignment horizontal="left" vertical="center"/>
      <protection locked="0"/>
    </xf>
    <xf numFmtId="0" fontId="22" fillId="7" borderId="14" xfId="0" applyNumberFormat="1" applyFont="1" applyFill="1" applyBorder="1" applyAlignment="1">
      <alignment vertical="center"/>
    </xf>
    <xf numFmtId="0" fontId="22" fillId="7" borderId="12" xfId="0" applyNumberFormat="1" applyFont="1" applyFill="1" applyBorder="1" applyAlignment="1">
      <alignment vertical="center"/>
    </xf>
    <xf numFmtId="0" fontId="22" fillId="3" borderId="7" xfId="0" applyNumberFormat="1" applyFont="1" applyFill="1" applyBorder="1" applyAlignment="1">
      <alignment horizontal="center" vertical="center"/>
    </xf>
    <xf numFmtId="0" fontId="22" fillId="3" borderId="10" xfId="0" applyNumberFormat="1" applyFont="1" applyFill="1" applyBorder="1" applyAlignment="1">
      <alignment horizontal="center" vertical="center"/>
    </xf>
    <xf numFmtId="0" fontId="22" fillId="3" borderId="8" xfId="0" applyNumberFormat="1" applyFont="1" applyFill="1" applyBorder="1" applyAlignment="1">
      <alignment horizontal="center" vertical="center"/>
    </xf>
    <xf numFmtId="0" fontId="22" fillId="7" borderId="1" xfId="0" applyNumberFormat="1" applyFont="1" applyFill="1" applyBorder="1" applyAlignment="1">
      <alignment vertical="center"/>
    </xf>
    <xf numFmtId="0" fontId="22" fillId="7" borderId="3" xfId="0" applyNumberFormat="1" applyFont="1" applyFill="1" applyBorder="1" applyAlignment="1">
      <alignment vertical="center"/>
    </xf>
    <xf numFmtId="0" fontId="22" fillId="7" borderId="4" xfId="0" applyNumberFormat="1" applyFont="1" applyFill="1" applyBorder="1" applyAlignment="1">
      <alignment vertical="center"/>
    </xf>
    <xf numFmtId="0" fontId="22" fillId="7" borderId="5" xfId="0" applyNumberFormat="1" applyFont="1" applyFill="1" applyBorder="1" applyAlignment="1">
      <alignment vertical="center"/>
    </xf>
    <xf numFmtId="0" fontId="30" fillId="7" borderId="10" xfId="0" applyNumberFormat="1" applyFont="1" applyFill="1" applyBorder="1" applyAlignment="1">
      <alignment vertical="center"/>
    </xf>
    <xf numFmtId="0" fontId="30" fillId="7" borderId="14" xfId="0" applyNumberFormat="1" applyFont="1" applyFill="1" applyBorder="1" applyAlignment="1">
      <alignment vertical="center"/>
    </xf>
    <xf numFmtId="0" fontId="30" fillId="7" borderId="11" xfId="0" applyNumberFormat="1" applyFont="1" applyFill="1" applyBorder="1" applyAlignment="1">
      <alignment vertical="center"/>
    </xf>
    <xf numFmtId="0" fontId="30" fillId="7" borderId="12" xfId="0" applyNumberFormat="1" applyFont="1" applyFill="1" applyBorder="1" applyAlignment="1">
      <alignment vertical="center"/>
    </xf>
    <xf numFmtId="0" fontId="30" fillId="7" borderId="4" xfId="0" applyNumberFormat="1" applyFont="1" applyFill="1" applyBorder="1" applyAlignment="1">
      <alignment vertical="center"/>
    </xf>
    <xf numFmtId="0" fontId="30" fillId="7" borderId="0" xfId="0" applyNumberFormat="1" applyFont="1" applyFill="1" applyBorder="1" applyAlignment="1">
      <alignment vertical="center"/>
    </xf>
    <xf numFmtId="0" fontId="30" fillId="7" borderId="5" xfId="0" applyNumberFormat="1" applyFont="1" applyFill="1" applyBorder="1" applyAlignment="1">
      <alignment vertical="center"/>
    </xf>
    <xf numFmtId="0" fontId="30" fillId="7" borderId="1" xfId="0" applyNumberFormat="1" applyFont="1" applyFill="1" applyBorder="1" applyAlignment="1">
      <alignment vertical="center"/>
    </xf>
    <xf numFmtId="0" fontId="30" fillId="7" borderId="2" xfId="0" applyNumberFormat="1" applyFont="1" applyFill="1" applyBorder="1" applyAlignment="1">
      <alignment vertical="center"/>
    </xf>
    <xf numFmtId="0" fontId="30" fillId="7" borderId="3" xfId="0" applyNumberFormat="1" applyFont="1" applyFill="1" applyBorder="1" applyAlignment="1">
      <alignment vertical="center"/>
    </xf>
    <xf numFmtId="0" fontId="30" fillId="7" borderId="7" xfId="0" applyNumberFormat="1" applyFont="1" applyFill="1" applyBorder="1" applyAlignment="1">
      <alignment horizontal="center" vertical="center"/>
    </xf>
    <xf numFmtId="0" fontId="30" fillId="7" borderId="10" xfId="0" applyNumberFormat="1" applyFont="1" applyFill="1" applyBorder="1" applyAlignment="1">
      <alignment horizontal="center" vertical="center"/>
    </xf>
    <xf numFmtId="0" fontId="30" fillId="7" borderId="8" xfId="0" applyNumberFormat="1" applyFont="1" applyFill="1" applyBorder="1" applyAlignment="1">
      <alignment horizontal="center" vertical="center"/>
    </xf>
    <xf numFmtId="0" fontId="30" fillId="7" borderId="0" xfId="0" applyNumberFormat="1" applyFont="1" applyFill="1" applyAlignment="1">
      <alignment vertical="center"/>
    </xf>
    <xf numFmtId="0" fontId="30" fillId="0" borderId="6" xfId="0" applyNumberFormat="1" applyFont="1" applyBorder="1" applyAlignment="1" applyProtection="1">
      <alignment horizontal="left" vertical="top"/>
      <protection locked="0"/>
    </xf>
    <xf numFmtId="0" fontId="30" fillId="0" borderId="6" xfId="0" applyNumberFormat="1" applyFont="1" applyBorder="1" applyAlignment="1" applyProtection="1">
      <alignment horizontal="left" vertical="top" wrapText="1"/>
      <protection locked="0"/>
    </xf>
    <xf numFmtId="0" fontId="22" fillId="8" borderId="14" xfId="0" applyNumberFormat="1" applyFont="1" applyFill="1" applyBorder="1" applyAlignment="1" applyProtection="1">
      <alignment horizontal="left" vertical="top" wrapText="1"/>
      <protection locked="0"/>
    </xf>
    <xf numFmtId="0" fontId="22" fillId="8" borderId="11" xfId="0" applyNumberFormat="1" applyFont="1" applyFill="1" applyBorder="1" applyAlignment="1" applyProtection="1">
      <alignment horizontal="left" vertical="top" wrapText="1"/>
      <protection locked="0"/>
    </xf>
    <xf numFmtId="0" fontId="22" fillId="8" borderId="12" xfId="0" applyNumberFormat="1" applyFont="1" applyFill="1" applyBorder="1" applyAlignment="1" applyProtection="1">
      <alignment horizontal="left" vertical="top" wrapText="1"/>
      <protection locked="0"/>
    </xf>
    <xf numFmtId="0" fontId="22" fillId="5" borderId="14" xfId="0" applyNumberFormat="1" applyFont="1" applyFill="1" applyBorder="1" applyAlignment="1">
      <alignment horizontal="left" vertical="center"/>
    </xf>
    <xf numFmtId="0" fontId="22" fillId="5" borderId="11" xfId="0" applyNumberFormat="1" applyFont="1" applyFill="1" applyBorder="1" applyAlignment="1">
      <alignment horizontal="left" vertical="center"/>
    </xf>
    <xf numFmtId="0" fontId="22" fillId="5" borderId="12" xfId="0" applyNumberFormat="1" applyFont="1" applyFill="1" applyBorder="1" applyAlignment="1">
      <alignment horizontal="left" vertical="center"/>
    </xf>
    <xf numFmtId="0" fontId="22" fillId="0" borderId="7" xfId="0" applyNumberFormat="1" applyFont="1" applyFill="1" applyBorder="1" applyAlignment="1" applyProtection="1">
      <alignment horizontal="left" vertical="top"/>
      <protection locked="0"/>
    </xf>
    <xf numFmtId="0" fontId="22" fillId="0" borderId="10" xfId="0" applyNumberFormat="1" applyFont="1" applyFill="1" applyBorder="1" applyAlignment="1" applyProtection="1">
      <alignment horizontal="left" vertical="top"/>
      <protection locked="0"/>
    </xf>
    <xf numFmtId="0" fontId="22" fillId="0" borderId="8" xfId="0" applyNumberFormat="1" applyFont="1" applyFill="1" applyBorder="1" applyAlignment="1" applyProtection="1">
      <alignment horizontal="left" vertical="top"/>
      <protection locked="0"/>
    </xf>
    <xf numFmtId="0" fontId="30" fillId="7" borderId="6" xfId="0" applyNumberFormat="1" applyFont="1" applyFill="1" applyBorder="1" applyAlignment="1">
      <alignment horizontal="left" vertical="center"/>
    </xf>
    <xf numFmtId="0" fontId="30" fillId="7" borderId="1" xfId="0" applyNumberFormat="1" applyFont="1" applyFill="1" applyBorder="1" applyAlignment="1">
      <alignment horizontal="left" vertical="center"/>
    </xf>
    <xf numFmtId="0" fontId="30" fillId="7" borderId="2" xfId="0" applyNumberFormat="1" applyFont="1" applyFill="1" applyBorder="1" applyAlignment="1">
      <alignment horizontal="left" vertical="center"/>
    </xf>
    <xf numFmtId="0" fontId="30" fillId="7" borderId="3" xfId="0" applyNumberFormat="1" applyFont="1" applyFill="1" applyBorder="1" applyAlignment="1">
      <alignment horizontal="left" vertical="center"/>
    </xf>
    <xf numFmtId="0" fontId="30" fillId="7" borderId="4" xfId="0" applyNumberFormat="1" applyFont="1" applyFill="1" applyBorder="1" applyAlignment="1">
      <alignment horizontal="left" vertical="center"/>
    </xf>
    <xf numFmtId="0" fontId="30" fillId="7" borderId="0" xfId="0" applyNumberFormat="1" applyFont="1" applyFill="1" applyAlignment="1">
      <alignment horizontal="left" vertical="center"/>
    </xf>
    <xf numFmtId="0" fontId="30" fillId="7" borderId="5" xfId="0" applyNumberFormat="1" applyFont="1" applyFill="1" applyBorder="1" applyAlignment="1">
      <alignment horizontal="left" vertical="center"/>
    </xf>
    <xf numFmtId="0" fontId="30" fillId="7" borderId="14" xfId="0" applyNumberFormat="1" applyFont="1" applyFill="1" applyBorder="1" applyAlignment="1">
      <alignment horizontal="left" vertical="center"/>
    </xf>
    <xf numFmtId="0" fontId="30" fillId="7" borderId="11" xfId="0" applyNumberFormat="1" applyFont="1" applyFill="1" applyBorder="1" applyAlignment="1">
      <alignment horizontal="left" vertical="center"/>
    </xf>
    <xf numFmtId="0" fontId="30" fillId="7" borderId="12" xfId="0" applyNumberFormat="1" applyFont="1" applyFill="1" applyBorder="1" applyAlignment="1">
      <alignment horizontal="left" vertical="center"/>
    </xf>
    <xf numFmtId="0" fontId="22" fillId="0" borderId="9" xfId="0" applyNumberFormat="1" applyFont="1" applyFill="1" applyBorder="1" applyAlignment="1" applyProtection="1">
      <alignment horizontal="left" vertical="top"/>
      <protection locked="0"/>
    </xf>
    <xf numFmtId="0" fontId="30" fillId="0" borderId="1" xfId="0" applyNumberFormat="1" applyFont="1" applyBorder="1" applyAlignment="1">
      <alignment horizontal="left" vertical="center"/>
    </xf>
    <xf numFmtId="0" fontId="30" fillId="0" borderId="3" xfId="0" applyNumberFormat="1" applyFont="1" applyBorder="1" applyAlignment="1">
      <alignment horizontal="left" vertical="center"/>
    </xf>
    <xf numFmtId="0" fontId="30" fillId="0" borderId="4" xfId="0" applyNumberFormat="1" applyFont="1" applyBorder="1" applyAlignment="1">
      <alignment horizontal="left" vertical="center"/>
    </xf>
    <xf numFmtId="0" fontId="30" fillId="0" borderId="5" xfId="0" applyNumberFormat="1" applyFont="1" applyBorder="1" applyAlignment="1">
      <alignment horizontal="left" vertical="center"/>
    </xf>
    <xf numFmtId="0" fontId="30" fillId="0" borderId="14" xfId="0" applyNumberFormat="1" applyFont="1" applyBorder="1" applyAlignment="1">
      <alignment horizontal="left" vertical="center"/>
    </xf>
    <xf numFmtId="0" fontId="30" fillId="0" borderId="12" xfId="0" applyNumberFormat="1" applyFont="1" applyBorder="1" applyAlignment="1">
      <alignment horizontal="left" vertical="center"/>
    </xf>
    <xf numFmtId="0" fontId="22" fillId="5" borderId="6" xfId="0" applyNumberFormat="1" applyFont="1" applyFill="1" applyBorder="1" applyAlignment="1">
      <alignment horizontal="left" vertical="center"/>
    </xf>
    <xf numFmtId="0" fontId="30" fillId="5" borderId="0" xfId="0" applyNumberFormat="1" applyFont="1" applyFill="1" applyAlignment="1">
      <alignment horizontal="left" vertical="center"/>
    </xf>
    <xf numFmtId="0" fontId="32" fillId="7" borderId="0" xfId="0" applyNumberFormat="1" applyFont="1" applyFill="1" applyAlignment="1">
      <alignment horizontal="left" vertical="center"/>
    </xf>
    <xf numFmtId="0" fontId="32" fillId="7" borderId="5" xfId="0" applyNumberFormat="1" applyFont="1" applyFill="1" applyBorder="1" applyAlignment="1">
      <alignment horizontal="left" vertical="center"/>
    </xf>
    <xf numFmtId="0" fontId="30" fillId="0" borderId="7" xfId="0" applyNumberFormat="1" applyFont="1" applyBorder="1" applyAlignment="1" applyProtection="1">
      <alignment horizontal="left" vertical="center"/>
      <protection locked="0"/>
    </xf>
    <xf numFmtId="0" fontId="30" fillId="0" borderId="10" xfId="0" applyNumberFormat="1" applyFont="1" applyBorder="1" applyAlignment="1" applyProtection="1">
      <alignment horizontal="left" vertical="center"/>
      <protection locked="0"/>
    </xf>
    <xf numFmtId="0" fontId="30" fillId="0" borderId="8" xfId="0" applyNumberFormat="1" applyFont="1" applyBorder="1" applyAlignment="1" applyProtection="1">
      <alignment horizontal="left" vertical="center"/>
      <protection locked="0"/>
    </xf>
    <xf numFmtId="0" fontId="30" fillId="0" borderId="7" xfId="0" applyNumberFormat="1" applyFont="1" applyBorder="1" applyAlignment="1" applyProtection="1">
      <alignment horizontal="left" vertical="top"/>
      <protection locked="0"/>
    </xf>
    <xf numFmtId="0" fontId="30" fillId="0" borderId="8" xfId="0" applyNumberFormat="1" applyFont="1" applyBorder="1" applyAlignment="1" applyProtection="1">
      <alignment horizontal="left" vertical="top"/>
      <protection locked="0"/>
    </xf>
    <xf numFmtId="0" fontId="30" fillId="0" borderId="2" xfId="0" applyNumberFormat="1" applyFont="1" applyBorder="1" applyAlignment="1" applyProtection="1">
      <alignment horizontal="left" vertical="top"/>
      <protection locked="0"/>
    </xf>
    <xf numFmtId="0" fontId="30" fillId="0" borderId="3" xfId="0" applyNumberFormat="1" applyFont="1" applyBorder="1" applyAlignment="1" applyProtection="1">
      <alignment horizontal="left" vertical="top"/>
      <protection locked="0"/>
    </xf>
    <xf numFmtId="0" fontId="30" fillId="0" borderId="14" xfId="0" applyNumberFormat="1" applyFont="1" applyBorder="1" applyAlignment="1" applyProtection="1">
      <alignment horizontal="left" vertical="top"/>
      <protection locked="0"/>
    </xf>
    <xf numFmtId="0" fontId="30" fillId="0" borderId="11" xfId="0" applyNumberFormat="1" applyFont="1" applyBorder="1" applyAlignment="1" applyProtection="1">
      <alignment horizontal="left" vertical="top"/>
      <protection locked="0"/>
    </xf>
    <xf numFmtId="0" fontId="30" fillId="0" borderId="12" xfId="0" applyNumberFormat="1" applyFont="1" applyBorder="1" applyAlignment="1" applyProtection="1">
      <alignment horizontal="left" vertical="top"/>
      <protection locked="0"/>
    </xf>
    <xf numFmtId="0" fontId="30" fillId="7" borderId="8" xfId="0" applyNumberFormat="1" applyFont="1" applyFill="1" applyBorder="1" applyAlignment="1">
      <alignment vertical="center"/>
    </xf>
    <xf numFmtId="0" fontId="31" fillId="5" borderId="7" xfId="0" applyNumberFormat="1" applyFont="1" applyFill="1" applyBorder="1" applyAlignment="1">
      <alignment horizontal="left" vertical="center"/>
    </xf>
    <xf numFmtId="0" fontId="30" fillId="5" borderId="10" xfId="0" applyNumberFormat="1" applyFont="1" applyFill="1" applyBorder="1" applyAlignment="1">
      <alignment horizontal="left" vertical="center"/>
    </xf>
    <xf numFmtId="0" fontId="30" fillId="5" borderId="8" xfId="0" applyNumberFormat="1" applyFont="1" applyFill="1" applyBorder="1" applyAlignment="1">
      <alignment horizontal="left" vertical="center"/>
    </xf>
    <xf numFmtId="0" fontId="30" fillId="0" borderId="14" xfId="0" applyNumberFormat="1" applyFont="1" applyBorder="1" applyAlignment="1" applyProtection="1">
      <alignment horizontal="left" vertical="top" wrapText="1"/>
      <protection locked="0"/>
    </xf>
    <xf numFmtId="0" fontId="30" fillId="0" borderId="11" xfId="0" applyNumberFormat="1" applyFont="1" applyBorder="1" applyAlignment="1" applyProtection="1">
      <alignment horizontal="left" vertical="top" wrapText="1"/>
      <protection locked="0"/>
    </xf>
    <xf numFmtId="0" fontId="30" fillId="0" borderId="12" xfId="0" applyNumberFormat="1" applyFont="1" applyBorder="1" applyAlignment="1" applyProtection="1">
      <alignment horizontal="left" vertical="top" wrapText="1"/>
      <protection locked="0"/>
    </xf>
    <xf numFmtId="0" fontId="30" fillId="0" borderId="14" xfId="0" applyNumberFormat="1" applyFont="1" applyBorder="1" applyAlignment="1" applyProtection="1">
      <alignment horizontal="left" vertical="center"/>
      <protection locked="0"/>
    </xf>
    <xf numFmtId="0" fontId="30" fillId="0" borderId="11" xfId="0" applyNumberFormat="1" applyFont="1" applyBorder="1" applyAlignment="1" applyProtection="1">
      <alignment horizontal="left" vertical="center"/>
      <protection locked="0"/>
    </xf>
    <xf numFmtId="0" fontId="30" fillId="0" borderId="12" xfId="0" applyNumberFormat="1" applyFont="1" applyBorder="1" applyAlignment="1" applyProtection="1">
      <alignment horizontal="left" vertical="center"/>
      <protection locked="0"/>
    </xf>
    <xf numFmtId="0" fontId="30" fillId="0" borderId="6" xfId="0" applyNumberFormat="1" applyFont="1" applyBorder="1" applyAlignment="1" applyProtection="1">
      <alignment horizontal="left" vertical="center"/>
      <protection locked="0"/>
    </xf>
    <xf numFmtId="0" fontId="30" fillId="0" borderId="4" xfId="0" applyNumberFormat="1" applyFont="1" applyBorder="1" applyAlignment="1" applyProtection="1">
      <alignment horizontal="left" vertical="center"/>
      <protection locked="0"/>
    </xf>
    <xf numFmtId="0" fontId="30" fillId="0" borderId="0" xfId="0" applyNumberFormat="1" applyFont="1" applyBorder="1" applyAlignment="1" applyProtection="1">
      <alignment horizontal="left" vertical="center"/>
      <protection locked="0"/>
    </xf>
    <xf numFmtId="0" fontId="30" fillId="0" borderId="5" xfId="0" applyNumberFormat="1" applyFont="1" applyBorder="1" applyAlignment="1" applyProtection="1">
      <alignment horizontal="left" vertical="center"/>
      <protection locked="0"/>
    </xf>
    <xf numFmtId="0" fontId="31" fillId="7" borderId="7" xfId="0" applyNumberFormat="1" applyFont="1" applyFill="1" applyBorder="1" applyAlignment="1">
      <alignment horizontal="left" vertical="center"/>
    </xf>
    <xf numFmtId="0" fontId="30" fillId="7" borderId="10" xfId="0" applyNumberFormat="1" applyFont="1" applyFill="1" applyBorder="1" applyAlignment="1">
      <alignment horizontal="left" vertical="center"/>
    </xf>
    <xf numFmtId="0" fontId="30" fillId="7" borderId="8" xfId="0" applyNumberFormat="1" applyFont="1" applyFill="1" applyBorder="1" applyAlignment="1">
      <alignment horizontal="left" vertical="center"/>
    </xf>
    <xf numFmtId="0" fontId="30" fillId="0" borderId="9" xfId="0" applyNumberFormat="1" applyFont="1" applyBorder="1" applyAlignment="1" applyProtection="1">
      <alignment horizontal="left" vertical="top"/>
      <protection locked="0"/>
    </xf>
    <xf numFmtId="0" fontId="30" fillId="0" borderId="13" xfId="0" applyNumberFormat="1" applyFont="1" applyBorder="1" applyAlignment="1" applyProtection="1">
      <alignment horizontal="left" vertical="center"/>
      <protection locked="0"/>
    </xf>
    <xf numFmtId="0" fontId="29" fillId="6" borderId="7" xfId="0" applyNumberFormat="1" applyFont="1" applyFill="1" applyBorder="1" applyAlignment="1">
      <alignment horizontal="left" vertical="center"/>
    </xf>
    <xf numFmtId="0" fontId="29" fillId="6" borderId="10" xfId="0" applyNumberFormat="1" applyFont="1" applyFill="1" applyBorder="1" applyAlignment="1">
      <alignment horizontal="left" vertical="center"/>
    </xf>
    <xf numFmtId="0" fontId="29" fillId="6" borderId="8" xfId="0" applyNumberFormat="1" applyFont="1" applyFill="1" applyBorder="1" applyAlignment="1">
      <alignment horizontal="left" vertical="center"/>
    </xf>
    <xf numFmtId="0" fontId="29" fillId="4" borderId="7" xfId="0" applyNumberFormat="1" applyFont="1" applyFill="1" applyBorder="1" applyAlignment="1">
      <alignment horizontal="left" vertical="center"/>
    </xf>
    <xf numFmtId="0" fontId="29" fillId="4" borderId="10" xfId="0" applyNumberFormat="1" applyFont="1" applyFill="1" applyBorder="1" applyAlignment="1">
      <alignment horizontal="left" vertical="center"/>
    </xf>
    <xf numFmtId="0" fontId="29" fillId="4" borderId="8" xfId="0" applyNumberFormat="1" applyFont="1" applyFill="1" applyBorder="1" applyAlignment="1">
      <alignment horizontal="left" vertical="center"/>
    </xf>
    <xf numFmtId="0" fontId="29" fillId="7" borderId="4" xfId="0" applyNumberFormat="1" applyFont="1" applyFill="1" applyBorder="1" applyAlignment="1">
      <alignment horizontal="left" vertical="center"/>
    </xf>
    <xf numFmtId="0" fontId="29" fillId="7" borderId="0" xfId="0" applyNumberFormat="1" applyFont="1" applyFill="1" applyAlignment="1">
      <alignment horizontal="left" vertical="center"/>
    </xf>
    <xf numFmtId="0" fontId="29" fillId="8" borderId="14" xfId="0" applyNumberFormat="1" applyFont="1" applyFill="1" applyBorder="1" applyAlignment="1" applyProtection="1">
      <alignment horizontal="left" vertical="center"/>
      <protection locked="0"/>
    </xf>
    <xf numFmtId="0" fontId="29" fillId="8" borderId="12" xfId="0" applyNumberFormat="1" applyFont="1" applyFill="1" applyBorder="1" applyAlignment="1" applyProtection="1">
      <alignment horizontal="left" vertical="center"/>
      <protection locked="0"/>
    </xf>
    <xf numFmtId="0" fontId="29" fillId="8" borderId="13" xfId="0" applyNumberFormat="1" applyFont="1" applyFill="1" applyBorder="1" applyAlignment="1" applyProtection="1">
      <alignment horizontal="left" vertical="top" wrapText="1"/>
      <protection locked="0"/>
    </xf>
    <xf numFmtId="0" fontId="29" fillId="8" borderId="6" xfId="0" applyNumberFormat="1" applyFont="1" applyFill="1" applyBorder="1" applyAlignment="1" applyProtection="1">
      <alignment horizontal="left" vertical="top" wrapText="1"/>
      <protection locked="0"/>
    </xf>
    <xf numFmtId="0" fontId="29" fillId="8" borderId="2" xfId="0" applyNumberFormat="1" applyFont="1" applyFill="1" applyBorder="1" applyAlignment="1" applyProtection="1">
      <alignment horizontal="left" vertical="center"/>
      <protection locked="0"/>
    </xf>
    <xf numFmtId="0" fontId="29" fillId="8" borderId="3" xfId="0" applyNumberFormat="1" applyFont="1" applyFill="1" applyBorder="1" applyAlignment="1" applyProtection="1">
      <alignment horizontal="left" vertical="center"/>
      <protection locked="0"/>
    </xf>
    <xf numFmtId="0" fontId="29" fillId="9" borderId="4" xfId="0" applyNumberFormat="1" applyFont="1" applyFill="1" applyBorder="1" applyAlignment="1">
      <alignment horizontal="left" vertical="center"/>
    </xf>
    <xf numFmtId="0" fontId="29" fillId="9" borderId="0" xfId="0" applyNumberFormat="1" applyFont="1" applyFill="1" applyBorder="1" applyAlignment="1">
      <alignment horizontal="left" vertical="center"/>
    </xf>
    <xf numFmtId="0" fontId="29" fillId="9" borderId="5" xfId="0" applyNumberFormat="1" applyFont="1" applyFill="1" applyBorder="1" applyAlignment="1">
      <alignment horizontal="left" vertical="center"/>
    </xf>
    <xf numFmtId="0" fontId="29" fillId="0" borderId="7" xfId="0" applyNumberFormat="1" applyFont="1" applyFill="1" applyBorder="1" applyAlignment="1" applyProtection="1">
      <alignment horizontal="left" vertical="center"/>
      <protection locked="0"/>
    </xf>
    <xf numFmtId="0" fontId="29" fillId="0" borderId="10" xfId="0" applyNumberFormat="1" applyFont="1" applyFill="1" applyBorder="1" applyAlignment="1" applyProtection="1">
      <alignment horizontal="left" vertical="center"/>
      <protection locked="0"/>
    </xf>
    <xf numFmtId="0" fontId="29" fillId="0" borderId="8" xfId="0" applyNumberFormat="1" applyFont="1" applyFill="1" applyBorder="1" applyAlignment="1" applyProtection="1">
      <alignment horizontal="left" vertical="center"/>
      <protection locked="0"/>
    </xf>
    <xf numFmtId="0" fontId="30" fillId="5" borderId="11" xfId="0" applyNumberFormat="1" applyFont="1" applyFill="1" applyBorder="1" applyAlignment="1">
      <alignment horizontal="left" vertical="center"/>
    </xf>
    <xf numFmtId="0" fontId="30" fillId="5" borderId="12" xfId="0" applyNumberFormat="1" applyFont="1" applyFill="1" applyBorder="1" applyAlignment="1">
      <alignment horizontal="left" vertical="center"/>
    </xf>
    <xf numFmtId="0" fontId="29" fillId="9" borderId="4" xfId="0" applyNumberFormat="1" applyFont="1" applyFill="1" applyBorder="1" applyAlignment="1">
      <alignment vertical="center"/>
    </xf>
    <xf numFmtId="0" fontId="29" fillId="9" borderId="0" xfId="0" applyNumberFormat="1" applyFont="1" applyFill="1" applyBorder="1" applyAlignment="1">
      <alignment vertical="center"/>
    </xf>
    <xf numFmtId="0" fontId="29" fillId="9" borderId="5" xfId="0" applyNumberFormat="1" applyFont="1" applyFill="1" applyBorder="1" applyAlignment="1">
      <alignment vertical="center"/>
    </xf>
    <xf numFmtId="0" fontId="31" fillId="7" borderId="7" xfId="0" applyNumberFormat="1" applyFont="1" applyFill="1" applyBorder="1" applyAlignment="1">
      <alignment vertical="center"/>
    </xf>
    <xf numFmtId="0" fontId="31" fillId="7" borderId="10" xfId="0" applyNumberFormat="1" applyFont="1" applyFill="1" applyBorder="1" applyAlignment="1">
      <alignment vertical="center"/>
    </xf>
    <xf numFmtId="0" fontId="31" fillId="7" borderId="8" xfId="0" applyNumberFormat="1" applyFont="1" applyFill="1" applyBorder="1" applyAlignment="1">
      <alignment vertical="center"/>
    </xf>
    <xf numFmtId="0" fontId="30" fillId="0" borderId="7" xfId="0" applyNumberFormat="1" applyFont="1" applyBorder="1" applyAlignment="1" applyProtection="1">
      <alignment horizontal="left" vertical="top" wrapText="1"/>
      <protection locked="0"/>
    </xf>
    <xf numFmtId="0" fontId="30" fillId="0" borderId="10" xfId="0" applyNumberFormat="1" applyFont="1" applyBorder="1" applyAlignment="1" applyProtection="1">
      <alignment horizontal="left" vertical="top" wrapText="1"/>
      <protection locked="0"/>
    </xf>
    <xf numFmtId="0" fontId="30" fillId="0" borderId="8" xfId="0" applyNumberFormat="1" applyFont="1" applyBorder="1" applyAlignment="1" applyProtection="1">
      <alignment horizontal="left" vertical="top" wrapText="1"/>
      <protection locked="0"/>
    </xf>
    <xf numFmtId="0" fontId="5" fillId="0" borderId="21" xfId="17" applyFont="1" applyBorder="1" applyAlignment="1">
      <alignment horizontal="center"/>
    </xf>
    <xf numFmtId="0" fontId="4" fillId="0" borderId="35" xfId="17" applyFont="1" applyBorder="1" applyAlignment="1">
      <alignment horizontal="center"/>
    </xf>
    <xf numFmtId="0" fontId="4" fillId="0" borderId="36" xfId="17" applyFont="1" applyBorder="1" applyAlignment="1">
      <alignment horizontal="center"/>
    </xf>
    <xf numFmtId="0" fontId="4" fillId="0" borderId="42" xfId="17" applyFont="1" applyBorder="1" applyAlignment="1">
      <alignment horizontal="center"/>
    </xf>
    <xf numFmtId="0" fontId="10" fillId="0" borderId="46" xfId="17" applyFont="1" applyBorder="1" applyAlignment="1">
      <alignment horizontal="left" vertical="center" wrapText="1"/>
    </xf>
    <xf numFmtId="0" fontId="10" fillId="0" borderId="47" xfId="17" applyFont="1" applyBorder="1" applyAlignment="1">
      <alignment horizontal="left" vertical="center" wrapText="1"/>
    </xf>
    <xf numFmtId="0" fontId="10" fillId="0" borderId="51" xfId="17" applyFont="1" applyBorder="1" applyAlignment="1">
      <alignment horizontal="left" vertical="center" wrapText="1"/>
    </xf>
    <xf numFmtId="0" fontId="10" fillId="0" borderId="18" xfId="17" applyFont="1" applyBorder="1" applyAlignment="1">
      <alignment horizontal="left" vertical="center" wrapText="1"/>
    </xf>
    <xf numFmtId="0" fontId="10" fillId="0" borderId="0" xfId="17" applyFont="1" applyBorder="1" applyAlignment="1">
      <alignment horizontal="left" vertical="center" wrapText="1"/>
    </xf>
    <xf numFmtId="0" fontId="10" fillId="0" borderId="19" xfId="17" applyFont="1" applyBorder="1" applyAlignment="1">
      <alignment horizontal="left" vertical="center" wrapText="1"/>
    </xf>
    <xf numFmtId="0" fontId="10" fillId="0" borderId="48" xfId="17" applyFont="1" applyBorder="1" applyAlignment="1">
      <alignment horizontal="left" vertical="center" wrapText="1"/>
    </xf>
    <xf numFmtId="0" fontId="10" fillId="0" borderId="49" xfId="17" applyFont="1" applyBorder="1" applyAlignment="1">
      <alignment horizontal="left" vertical="center" wrapText="1"/>
    </xf>
    <xf numFmtId="0" fontId="10" fillId="0" borderId="50" xfId="17" applyFont="1" applyBorder="1" applyAlignment="1">
      <alignment horizontal="left" vertical="center" wrapText="1"/>
    </xf>
    <xf numFmtId="0" fontId="3" fillId="0" borderId="15" xfId="17" applyFont="1" applyBorder="1" applyAlignment="1">
      <alignment horizontal="center" wrapText="1"/>
    </xf>
    <xf numFmtId="0" fontId="3" fillId="0" borderId="16" xfId="17" applyFont="1" applyBorder="1" applyAlignment="1">
      <alignment horizontal="center" wrapText="1"/>
    </xf>
    <xf numFmtId="0" fontId="3" fillId="0" borderId="17" xfId="17" applyFont="1" applyBorder="1" applyAlignment="1">
      <alignment horizontal="center" wrapText="1"/>
    </xf>
    <xf numFmtId="0" fontId="3" fillId="0" borderId="20" xfId="17" applyFont="1" applyBorder="1" applyAlignment="1">
      <alignment horizontal="center" wrapText="1"/>
    </xf>
    <xf numFmtId="0" fontId="3" fillId="0" borderId="21" xfId="17" applyFont="1" applyBorder="1" applyAlignment="1">
      <alignment horizontal="center" wrapText="1"/>
    </xf>
    <xf numFmtId="0" fontId="3" fillId="0" borderId="22" xfId="17" applyFont="1" applyBorder="1" applyAlignment="1">
      <alignment horizontal="center" wrapText="1"/>
    </xf>
    <xf numFmtId="0" fontId="3" fillId="0" borderId="15" xfId="17" applyFont="1" applyBorder="1" applyAlignment="1">
      <alignment horizontal="center"/>
    </xf>
    <xf numFmtId="0" fontId="3" fillId="0" borderId="16" xfId="17" applyFont="1" applyBorder="1" applyAlignment="1">
      <alignment horizontal="center"/>
    </xf>
    <xf numFmtId="0" fontId="3" fillId="0" borderId="17" xfId="17" applyFont="1" applyBorder="1" applyAlignment="1">
      <alignment horizontal="center"/>
    </xf>
    <xf numFmtId="0" fontId="3" fillId="0" borderId="18" xfId="17" applyFont="1" applyBorder="1" applyAlignment="1">
      <alignment horizontal="center"/>
    </xf>
    <xf numFmtId="0" fontId="3" fillId="0" borderId="0" xfId="17" applyFont="1" applyBorder="1" applyAlignment="1">
      <alignment horizontal="center"/>
    </xf>
    <xf numFmtId="0" fontId="3" fillId="0" borderId="19" xfId="17" applyFont="1" applyBorder="1" applyAlignment="1">
      <alignment horizontal="center"/>
    </xf>
    <xf numFmtId="0" fontId="3" fillId="0" borderId="20" xfId="17" applyFont="1" applyBorder="1" applyAlignment="1">
      <alignment horizontal="center"/>
    </xf>
    <xf numFmtId="0" fontId="3" fillId="0" borderId="21" xfId="17" applyFont="1" applyBorder="1" applyAlignment="1">
      <alignment horizontal="center"/>
    </xf>
    <xf numFmtId="0" fontId="3" fillId="0" borderId="22" xfId="17" applyFont="1" applyBorder="1" applyAlignment="1">
      <alignment horizontal="center"/>
    </xf>
    <xf numFmtId="0" fontId="5" fillId="0" borderId="25" xfId="17" applyFont="1" applyBorder="1" applyAlignment="1">
      <alignment horizontal="left"/>
    </xf>
    <xf numFmtId="0" fontId="17" fillId="0" borderId="25" xfId="17" applyFont="1" applyBorder="1" applyAlignment="1">
      <alignment horizontal="left"/>
    </xf>
    <xf numFmtId="0" fontId="17" fillId="0" borderId="26" xfId="17" applyFont="1" applyBorder="1" applyAlignment="1">
      <alignment horizontal="left"/>
    </xf>
    <xf numFmtId="0" fontId="1" fillId="0" borderId="29" xfId="17" applyBorder="1" applyAlignment="1">
      <alignment horizontal="center"/>
    </xf>
    <xf numFmtId="0" fontId="1" fillId="0" borderId="29" xfId="17" applyBorder="1"/>
    <xf numFmtId="0" fontId="1" fillId="0" borderId="30" xfId="17" applyBorder="1"/>
    <xf numFmtId="0" fontId="5" fillId="0" borderId="0" xfId="17" applyFont="1" applyBorder="1" applyAlignment="1">
      <alignment horizontal="center"/>
    </xf>
    <xf numFmtId="0" fontId="5" fillId="0" borderId="19" xfId="17" applyFont="1" applyBorder="1" applyAlignment="1">
      <alignment horizontal="center"/>
    </xf>
    <xf numFmtId="0" fontId="18" fillId="0" borderId="50" xfId="17" applyFont="1" applyBorder="1" applyAlignment="1">
      <alignment horizontal="center"/>
    </xf>
    <xf numFmtId="0" fontId="19" fillId="0" borderId="50" xfId="17" applyFont="1" applyBorder="1" applyAlignment="1">
      <alignment horizontal="center"/>
    </xf>
    <xf numFmtId="0" fontId="17" fillId="0" borderId="25" xfId="17" applyFont="1" applyBorder="1" applyAlignment="1">
      <alignment horizontal="left" wrapText="1"/>
    </xf>
    <xf numFmtId="0" fontId="16" fillId="0" borderId="25" xfId="0" applyFont="1" applyBorder="1" applyAlignment="1">
      <alignment horizontal="left"/>
    </xf>
    <xf numFmtId="0" fontId="16" fillId="0" borderId="26" xfId="0" applyFont="1" applyBorder="1" applyAlignment="1">
      <alignment horizontal="left"/>
    </xf>
    <xf numFmtId="0" fontId="17" fillId="0" borderId="26" xfId="17" applyFont="1" applyBorder="1" applyAlignment="1">
      <alignment horizontal="left" wrapText="1"/>
    </xf>
    <xf numFmtId="0" fontId="10" fillId="0" borderId="21" xfId="17" applyFont="1" applyFill="1" applyBorder="1" applyAlignment="1">
      <alignment horizontal="center"/>
    </xf>
    <xf numFmtId="0" fontId="5" fillId="0" borderId="21" xfId="17" applyFont="1" applyBorder="1" applyAlignment="1">
      <alignment horizontal="left" wrapText="1"/>
    </xf>
    <xf numFmtId="0" fontId="4" fillId="0" borderId="21" xfId="17" applyFont="1" applyBorder="1" applyAlignment="1">
      <alignment horizontal="center"/>
    </xf>
    <xf numFmtId="0" fontId="4" fillId="0" borderId="22" xfId="17" applyFont="1" applyBorder="1" applyAlignment="1">
      <alignment horizontal="center"/>
    </xf>
    <xf numFmtId="0" fontId="4" fillId="0" borderId="16" xfId="17" applyFont="1" applyBorder="1"/>
    <xf numFmtId="0" fontId="4" fillId="0" borderId="25" xfId="17" applyFont="1" applyBorder="1" applyAlignment="1">
      <alignment horizontal="center"/>
    </xf>
    <xf numFmtId="0" fontId="4" fillId="0" borderId="26" xfId="17" applyFont="1" applyBorder="1" applyAlignment="1">
      <alignment horizontal="center"/>
    </xf>
    <xf numFmtId="0" fontId="5" fillId="0" borderId="21" xfId="17" applyFont="1" applyBorder="1" applyAlignment="1">
      <alignment horizontal="left"/>
    </xf>
    <xf numFmtId="0" fontId="17" fillId="0" borderId="21" xfId="17" applyFont="1" applyBorder="1"/>
    <xf numFmtId="0" fontId="17" fillId="0" borderId="22" xfId="17" applyFont="1" applyBorder="1"/>
    <xf numFmtId="0" fontId="26" fillId="0" borderId="21" xfId="17" applyFont="1" applyBorder="1" applyAlignment="1">
      <alignment horizontal="center"/>
    </xf>
    <xf numFmtId="0" fontId="4" fillId="0" borderId="0" xfId="17" applyFont="1" applyBorder="1" applyAlignment="1">
      <alignment horizontal="center"/>
    </xf>
    <xf numFmtId="0" fontId="5" fillId="0" borderId="26" xfId="17" applyFont="1" applyBorder="1" applyAlignment="1">
      <alignment horizontal="left"/>
    </xf>
    <xf numFmtId="0" fontId="5" fillId="0" borderId="25" xfId="17" applyFont="1" applyBorder="1" applyAlignment="1"/>
    <xf numFmtId="0" fontId="5" fillId="0" borderId="25" xfId="17" applyFont="1" applyBorder="1" applyAlignment="1">
      <alignment horizontal="center"/>
    </xf>
    <xf numFmtId="0" fontId="23" fillId="0" borderId="25" xfId="17" applyFont="1" applyBorder="1" applyAlignment="1"/>
    <xf numFmtId="0" fontId="23" fillId="0" borderId="26" xfId="17" applyFont="1" applyBorder="1" applyAlignment="1"/>
    <xf numFmtId="0" fontId="13" fillId="0" borderId="0" xfId="17" applyFont="1" applyAlignment="1">
      <alignment horizontal="center"/>
    </xf>
    <xf numFmtId="0" fontId="5" fillId="0" borderId="39" xfId="0" applyFont="1" applyBorder="1" applyAlignment="1">
      <alignment horizontal="left" wrapText="1"/>
    </xf>
    <xf numFmtId="0" fontId="5" fillId="0" borderId="45" xfId="0" applyFont="1" applyBorder="1" applyAlignment="1">
      <alignment horizontal="left" wrapText="1"/>
    </xf>
    <xf numFmtId="0" fontId="0" fillId="0" borderId="24" xfId="17" applyFont="1" applyBorder="1" applyAlignment="1">
      <alignment horizontal="center"/>
    </xf>
    <xf numFmtId="0" fontId="0" fillId="0" borderId="25" xfId="17" applyFont="1" applyBorder="1" applyAlignment="1">
      <alignment horizontal="center"/>
    </xf>
    <xf numFmtId="0" fontId="0" fillId="0" borderId="26" xfId="17" applyFont="1" applyBorder="1" applyAlignment="1">
      <alignment horizontal="center"/>
    </xf>
    <xf numFmtId="0" fontId="4" fillId="0" borderId="24" xfId="17" applyFont="1" applyBorder="1" applyAlignment="1">
      <alignment horizontal="center"/>
    </xf>
    <xf numFmtId="0" fontId="5" fillId="0" borderId="24" xfId="17" applyFont="1" applyBorder="1" applyAlignment="1"/>
    <xf numFmtId="0" fontId="23" fillId="0" borderId="25" xfId="17" applyFont="1" applyBorder="1" applyAlignment="1">
      <alignment horizontal="center"/>
    </xf>
    <xf numFmtId="0" fontId="4" fillId="0" borderId="16" xfId="17" applyFont="1" applyBorder="1" applyAlignment="1">
      <alignment horizontal="center"/>
    </xf>
    <xf numFmtId="0" fontId="23" fillId="0" borderId="25" xfId="17" applyFont="1" applyBorder="1" applyAlignment="1">
      <alignment horizontal="left"/>
    </xf>
    <xf numFmtId="0" fontId="23" fillId="0" borderId="26" xfId="17" applyFont="1" applyBorder="1" applyAlignment="1">
      <alignment horizontal="left"/>
    </xf>
    <xf numFmtId="0" fontId="8" fillId="2" borderId="37" xfId="17" applyFont="1" applyFill="1" applyBorder="1" applyAlignment="1">
      <alignment horizontal="center"/>
    </xf>
    <xf numFmtId="0" fontId="8" fillId="2" borderId="38" xfId="17" applyFont="1" applyFill="1" applyBorder="1" applyAlignment="1">
      <alignment horizontal="center"/>
    </xf>
    <xf numFmtId="0" fontId="8" fillId="2" borderId="44" xfId="17" applyFont="1" applyFill="1" applyBorder="1" applyAlignment="1">
      <alignment horizontal="center"/>
    </xf>
    <xf numFmtId="0" fontId="5" fillId="0" borderId="24" xfId="17" applyFont="1" applyBorder="1" applyAlignment="1">
      <alignment horizontal="center"/>
    </xf>
    <xf numFmtId="0" fontId="5" fillId="0" borderId="26" xfId="17" applyFont="1" applyBorder="1" applyAlignment="1">
      <alignment horizontal="center"/>
    </xf>
    <xf numFmtId="0" fontId="5" fillId="0" borderId="24" xfId="17" applyNumberFormat="1" applyFont="1" applyBorder="1" applyAlignment="1">
      <alignment horizontal="center"/>
    </xf>
    <xf numFmtId="0" fontId="5" fillId="0" borderId="25" xfId="17" applyNumberFormat="1" applyFont="1" applyBorder="1" applyAlignment="1">
      <alignment horizontal="center"/>
    </xf>
    <xf numFmtId="0" fontId="5" fillId="0" borderId="26" xfId="17" applyNumberFormat="1" applyFont="1" applyBorder="1" applyAlignment="1">
      <alignment horizontal="center"/>
    </xf>
    <xf numFmtId="0" fontId="4" fillId="0" borderId="40" xfId="17" applyFont="1" applyBorder="1" applyAlignment="1">
      <alignment horizontal="center"/>
    </xf>
    <xf numFmtId="0" fontId="4" fillId="0" borderId="43" xfId="17" applyFont="1" applyBorder="1" applyAlignment="1">
      <alignment horizontal="center"/>
    </xf>
    <xf numFmtId="0" fontId="5" fillId="0" borderId="20" xfId="17" applyNumberFormat="1" applyFont="1" applyBorder="1" applyAlignment="1">
      <alignment horizontal="center"/>
    </xf>
    <xf numFmtId="0" fontId="5" fillId="0" borderId="21" xfId="17" applyNumberFormat="1" applyFont="1" applyBorder="1" applyAlignment="1">
      <alignment horizontal="center"/>
    </xf>
    <xf numFmtId="0" fontId="5" fillId="0" borderId="22" xfId="17" applyNumberFormat="1" applyFont="1" applyBorder="1" applyAlignment="1">
      <alignment horizontal="center"/>
    </xf>
    <xf numFmtId="0" fontId="5" fillId="0" borderId="28" xfId="17" applyNumberFormat="1" applyFont="1" applyBorder="1" applyAlignment="1">
      <alignment horizontal="left"/>
    </xf>
    <xf numFmtId="0" fontId="5" fillId="0" borderId="29" xfId="17" applyNumberFormat="1" applyFont="1" applyBorder="1" applyAlignment="1">
      <alignment horizontal="left"/>
    </xf>
    <xf numFmtId="0" fontId="5" fillId="0" borderId="30" xfId="17" applyNumberFormat="1" applyFont="1" applyBorder="1" applyAlignment="1">
      <alignment horizontal="left"/>
    </xf>
    <xf numFmtId="0" fontId="5" fillId="0" borderId="29" xfId="0" applyFont="1" applyFill="1" applyBorder="1" applyAlignment="1">
      <alignment horizontal="center" wrapText="1"/>
    </xf>
    <xf numFmtId="0" fontId="5" fillId="0" borderId="30" xfId="0" applyFont="1" applyFill="1" applyBorder="1" applyAlignment="1">
      <alignment horizontal="center" wrapText="1"/>
    </xf>
    <xf numFmtId="0" fontId="6" fillId="2" borderId="31" xfId="17" applyFont="1" applyFill="1" applyBorder="1" applyAlignment="1">
      <alignment horizontal="center"/>
    </xf>
    <xf numFmtId="0" fontId="6" fillId="2" borderId="32" xfId="17" applyFont="1" applyFill="1" applyBorder="1" applyAlignment="1">
      <alignment horizontal="center"/>
    </xf>
    <xf numFmtId="0" fontId="6" fillId="2" borderId="41" xfId="17" applyFont="1" applyFill="1" applyBorder="1" applyAlignment="1">
      <alignment horizontal="center"/>
    </xf>
    <xf numFmtId="0" fontId="5" fillId="0" borderId="34" xfId="17" applyFont="1" applyBorder="1" applyAlignment="1">
      <alignment horizontal="center"/>
    </xf>
    <xf numFmtId="0" fontId="5" fillId="0" borderId="35" xfId="17" applyFont="1" applyBorder="1" applyAlignment="1">
      <alignment horizontal="center"/>
    </xf>
    <xf numFmtId="0" fontId="5" fillId="0" borderId="36" xfId="17" applyFont="1" applyBorder="1" applyAlignment="1">
      <alignment horizontal="center"/>
    </xf>
    <xf numFmtId="0" fontId="5" fillId="0" borderId="34" xfId="17" applyNumberFormat="1" applyFont="1" applyBorder="1" applyAlignment="1">
      <alignment horizontal="center"/>
    </xf>
    <xf numFmtId="0" fontId="5" fillId="0" borderId="35" xfId="17" applyNumberFormat="1" applyFont="1" applyBorder="1" applyAlignment="1">
      <alignment horizontal="center"/>
    </xf>
    <xf numFmtId="0" fontId="5" fillId="0" borderId="36" xfId="17" applyNumberFormat="1" applyFont="1" applyBorder="1" applyAlignment="1">
      <alignment horizontal="center"/>
    </xf>
    <xf numFmtId="0" fontId="5" fillId="0" borderId="24" xfId="0" applyFont="1" applyBorder="1" applyAlignment="1">
      <alignment horizontal="left" wrapText="1"/>
    </xf>
    <xf numFmtId="0" fontId="5" fillId="0" borderId="25" xfId="0" applyFont="1" applyBorder="1" applyAlignment="1">
      <alignment horizontal="left" wrapText="1"/>
    </xf>
    <xf numFmtId="0" fontId="5" fillId="0" borderId="26" xfId="0" applyFont="1" applyBorder="1" applyAlignment="1">
      <alignment horizontal="left" wrapText="1"/>
    </xf>
    <xf numFmtId="0" fontId="3" fillId="0" borderId="24" xfId="17" applyFont="1" applyBorder="1" applyAlignment="1">
      <alignment horizontal="center"/>
    </xf>
    <xf numFmtId="0" fontId="3" fillId="0" borderId="25" xfId="17" applyFont="1" applyBorder="1" applyAlignment="1">
      <alignment horizontal="center"/>
    </xf>
    <xf numFmtId="0" fontId="3" fillId="0" borderId="26" xfId="17" applyFont="1" applyBorder="1" applyAlignment="1">
      <alignment horizontal="center"/>
    </xf>
    <xf numFmtId="15" fontId="5" fillId="0" borderId="24" xfId="17" applyNumberFormat="1" applyFont="1" applyBorder="1" applyAlignment="1">
      <alignment horizontal="left"/>
    </xf>
    <xf numFmtId="15" fontId="5" fillId="0" borderId="25" xfId="17" applyNumberFormat="1" applyFont="1" applyBorder="1" applyAlignment="1">
      <alignment horizontal="left"/>
    </xf>
    <xf numFmtId="15" fontId="5" fillId="0" borderId="26" xfId="17" applyNumberFormat="1" applyFont="1" applyBorder="1" applyAlignment="1">
      <alignment horizontal="left"/>
    </xf>
    <xf numFmtId="15" fontId="5" fillId="0" borderId="24" xfId="17" applyNumberFormat="1" applyFont="1" applyBorder="1" applyAlignment="1">
      <alignment horizontal="center"/>
    </xf>
    <xf numFmtId="15" fontId="5" fillId="0" borderId="25" xfId="17" applyNumberFormat="1" applyFont="1" applyBorder="1" applyAlignment="1">
      <alignment horizontal="center"/>
    </xf>
  </cellXfs>
  <cellStyles count="106">
    <cellStyle name="Default 1" xfId="18"/>
    <cellStyle name="Excel Built-in Normal" xfId="17"/>
    <cellStyle name="Hyperlink 2" xfId="19"/>
    <cellStyle name="Normal" xfId="0" builtinId="0"/>
    <cellStyle name="Normal 10 2" xfId="13"/>
    <cellStyle name="Normal 10 3" xfId="2"/>
    <cellStyle name="Normal 10 4" xfId="20"/>
    <cellStyle name="Normal 10 5" xfId="21"/>
    <cellStyle name="Normal 10 6" xfId="14"/>
    <cellStyle name="Normal 10 7" xfId="22"/>
    <cellStyle name="Normal 10 8" xfId="23"/>
    <cellStyle name="Normal 11" xfId="24"/>
    <cellStyle name="Normal 12" xfId="25"/>
    <cellStyle name="Normal 13 2" xfId="16"/>
    <cellStyle name="Normal 14 2" xfId="26"/>
    <cellStyle name="Normal 15 2" xfId="10"/>
    <cellStyle name="Normal 16 2" xfId="7"/>
    <cellStyle name="Normal 17 2" xfId="27"/>
    <cellStyle name="Normal 18 2" xfId="28"/>
    <cellStyle name="Normal 19" xfId="29"/>
    <cellStyle name="Normal 2" xfId="31"/>
    <cellStyle name="Normal 2 10" xfId="32"/>
    <cellStyle name="Normal 2 11" xfId="33"/>
    <cellStyle name="Normal 2 12" xfId="34"/>
    <cellStyle name="Normal 2 2" xfId="35"/>
    <cellStyle name="Normal 2 2 10" xfId="36"/>
    <cellStyle name="Normal 2 2 11" xfId="37"/>
    <cellStyle name="Normal 2 2 12" xfId="15"/>
    <cellStyle name="Normal 2 2 13" xfId="1"/>
    <cellStyle name="Normal 2 2 14" xfId="6"/>
    <cellStyle name="Normal 2 2 15" xfId="38"/>
    <cellStyle name="Normal 2 2 2" xfId="39"/>
    <cellStyle name="Normal 2 2 3" xfId="40"/>
    <cellStyle name="Normal 2 2 4" xfId="41"/>
    <cellStyle name="Normal 2 2 5" xfId="42"/>
    <cellStyle name="Normal 2 2 6" xfId="43"/>
    <cellStyle name="Normal 2 2 7" xfId="44"/>
    <cellStyle name="Normal 2 2 8" xfId="46"/>
    <cellStyle name="Normal 2 2 9" xfId="48"/>
    <cellStyle name="Normal 2 3" xfId="50"/>
    <cellStyle name="Normal 2 4" xfId="51"/>
    <cellStyle name="Normal 2 5" xfId="52"/>
    <cellStyle name="Normal 2 6" xfId="53"/>
    <cellStyle name="Normal 2 7" xfId="54"/>
    <cellStyle name="Normal 2 8" xfId="55"/>
    <cellStyle name="Normal 2 9" xfId="56"/>
    <cellStyle name="Normal 20" xfId="57"/>
    <cellStyle name="Normal 22" xfId="58"/>
    <cellStyle name="Normal 23" xfId="59"/>
    <cellStyle name="Normal 24" xfId="30"/>
    <cellStyle name="Normal 25" xfId="60"/>
    <cellStyle name="Normal 26" xfId="62"/>
    <cellStyle name="Normal 27" xfId="64"/>
    <cellStyle name="Normal 28" xfId="65"/>
    <cellStyle name="Normal 29" xfId="66"/>
    <cellStyle name="Normal 3" xfId="67"/>
    <cellStyle name="Normal 3 10" xfId="9"/>
    <cellStyle name="Normal 3 2" xfId="68"/>
    <cellStyle name="Normal 3 3" xfId="69"/>
    <cellStyle name="Normal 3 4" xfId="70"/>
    <cellStyle name="Normal 3 5" xfId="71"/>
    <cellStyle name="Normal 3 6" xfId="72"/>
    <cellStyle name="Normal 3 7" xfId="73"/>
    <cellStyle name="Normal 3 8" xfId="74"/>
    <cellStyle name="Normal 3 9" xfId="75"/>
    <cellStyle name="Normal 30" xfId="61"/>
    <cellStyle name="Normal 31" xfId="63"/>
    <cellStyle name="Normal 4" xfId="76"/>
    <cellStyle name="Normal 4 10" xfId="77"/>
    <cellStyle name="Normal 4 2" xfId="79"/>
    <cellStyle name="Normal 4 3" xfId="80"/>
    <cellStyle name="Normal 4 4" xfId="81"/>
    <cellStyle name="Normal 4 5" xfId="82"/>
    <cellStyle name="Normal 4 6" xfId="83"/>
    <cellStyle name="Normal 4 7" xfId="84"/>
    <cellStyle name="Normal 4 8" xfId="85"/>
    <cellStyle name="Normal 4 9" xfId="86"/>
    <cellStyle name="Normal 5" xfId="78"/>
    <cellStyle name="Normal 5 2" xfId="87"/>
    <cellStyle name="Normal 5 3" xfId="8"/>
    <cellStyle name="Normal 5 4" xfId="3"/>
    <cellStyle name="Normal 5 5" xfId="11"/>
    <cellStyle name="Normal 5 6" xfId="12"/>
    <cellStyle name="Normal 5 7" xfId="88"/>
    <cellStyle name="Normal 5 8" xfId="89"/>
    <cellStyle name="Normal 6" xfId="90"/>
    <cellStyle name="Normal 6 10" xfId="91"/>
    <cellStyle name="Normal 6 2" xfId="92"/>
    <cellStyle name="Normal 6 3" xfId="5"/>
    <cellStyle name="Normal 6 4" xfId="93"/>
    <cellStyle name="Normal 6 5" xfId="94"/>
    <cellStyle name="Normal 6 6" xfId="95"/>
    <cellStyle name="Normal 6 7" xfId="96"/>
    <cellStyle name="Normal 6 8" xfId="97"/>
    <cellStyle name="Normal 6 9" xfId="98"/>
    <cellStyle name="Normal 7 2" xfId="4"/>
    <cellStyle name="Normal 7 3" xfId="99"/>
    <cellStyle name="Normal 7 4" xfId="100"/>
    <cellStyle name="Normal 8" xfId="101"/>
    <cellStyle name="Normal 9 2" xfId="45"/>
    <cellStyle name="Normal 9 3" xfId="47"/>
    <cellStyle name="Normal 9 4" xfId="49"/>
    <cellStyle name="Normal 9 5" xfId="102"/>
    <cellStyle name="Normal 9 6" xfId="103"/>
    <cellStyle name="Normal 9 7" xfId="104"/>
    <cellStyle name="Normal 9 8" xfId="105"/>
  </cellStyles>
  <dxfs count="9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5B3D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2060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95250</xdr:colOff>
      <xdr:row>7</xdr:row>
      <xdr:rowOff>66675</xdr:rowOff>
    </xdr:from>
    <xdr:to>
      <xdr:col>22</xdr:col>
      <xdr:colOff>56416</xdr:colOff>
      <xdr:row>8</xdr:row>
      <xdr:rowOff>47625</xdr:rowOff>
    </xdr:to>
    <xdr:sp macro="" textlink="">
      <xdr:nvSpPr>
        <xdr:cNvPr id="2" name="Rounded Rectangle 2"/>
        <xdr:cNvSpPr/>
      </xdr:nvSpPr>
      <xdr:spPr>
        <a:xfrm>
          <a:off x="8972550" y="1571625"/>
          <a:ext cx="1684655" cy="228600"/>
        </a:xfrm>
        <a:prstGeom prst="roundRect">
          <a:avLst/>
        </a:prstGeom>
        <a:solidFill>
          <a:schemeClr val="accent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400" b="1">
              <a:solidFill>
                <a:schemeClr val="bg1"/>
              </a:solidFill>
            </a:rPr>
            <a:t>PLEASE</a:t>
          </a:r>
          <a:r>
            <a:rPr lang="en-US" sz="1400" b="1" baseline="0">
              <a:solidFill>
                <a:schemeClr val="bg1"/>
              </a:solidFill>
            </a:rPr>
            <a:t> SEE REMARKS</a:t>
          </a:r>
          <a:endParaRPr lang="en-US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18</xdr:col>
      <xdr:colOff>117963</xdr:colOff>
      <xdr:row>3</xdr:row>
      <xdr:rowOff>180243</xdr:rowOff>
    </xdr:from>
    <xdr:to>
      <xdr:col>23</xdr:col>
      <xdr:colOff>428625</xdr:colOff>
      <xdr:row>5</xdr:row>
      <xdr:rowOff>19051</xdr:rowOff>
    </xdr:to>
    <xdr:sp macro="" textlink="">
      <xdr:nvSpPr>
        <xdr:cNvPr id="3" name="Rounded Rectangle 3"/>
        <xdr:cNvSpPr/>
      </xdr:nvSpPr>
      <xdr:spPr>
        <a:xfrm>
          <a:off x="8994775" y="913130"/>
          <a:ext cx="2530475" cy="220345"/>
        </a:xfrm>
        <a:prstGeom prst="roundRect">
          <a:avLst/>
        </a:prstGeom>
        <a:solidFill>
          <a:schemeClr val="accent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400" b="1" baseline="0">
              <a:solidFill>
                <a:schemeClr val="bg1"/>
              </a:solidFill>
            </a:rPr>
            <a:t> ADVERSE - </a:t>
          </a:r>
          <a:r>
            <a:rPr lang="en-US" sz="1400" b="1">
              <a:solidFill>
                <a:schemeClr val="bg1"/>
              </a:solidFill>
            </a:rPr>
            <a:t>PLEASE</a:t>
          </a:r>
          <a:r>
            <a:rPr lang="en-US" sz="1400" b="1" baseline="0">
              <a:solidFill>
                <a:schemeClr val="bg1"/>
              </a:solidFill>
            </a:rPr>
            <a:t> SEE REMARKS</a:t>
          </a:r>
          <a:endParaRPr lang="en-US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18</xdr:col>
      <xdr:colOff>120160</xdr:colOff>
      <xdr:row>5</xdr:row>
      <xdr:rowOff>104775</xdr:rowOff>
    </xdr:from>
    <xdr:to>
      <xdr:col>22</xdr:col>
      <xdr:colOff>123824</xdr:colOff>
      <xdr:row>6</xdr:row>
      <xdr:rowOff>123824</xdr:rowOff>
    </xdr:to>
    <xdr:sp macro="" textlink="">
      <xdr:nvSpPr>
        <xdr:cNvPr id="4" name="Rounded Rectangle 4"/>
        <xdr:cNvSpPr/>
      </xdr:nvSpPr>
      <xdr:spPr>
        <a:xfrm>
          <a:off x="8997315" y="1219200"/>
          <a:ext cx="1727200" cy="208915"/>
        </a:xfrm>
        <a:prstGeom prst="roundRect">
          <a:avLst/>
        </a:prstGeom>
        <a:solidFill>
          <a:schemeClr val="accent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400" b="1" baseline="0">
              <a:solidFill>
                <a:schemeClr val="bg1"/>
              </a:solidFill>
            </a:rPr>
            <a:t> DISCREET CHECKING</a:t>
          </a:r>
          <a:endParaRPr lang="en-US" sz="14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8</xdr:col>
      <xdr:colOff>122464</xdr:colOff>
      <xdr:row>76</xdr:row>
      <xdr:rowOff>68036</xdr:rowOff>
    </xdr:from>
    <xdr:to>
      <xdr:col>12</xdr:col>
      <xdr:colOff>108856</xdr:colOff>
      <xdr:row>78</xdr:row>
      <xdr:rowOff>9137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88428" y="14110607"/>
          <a:ext cx="1891392" cy="6350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view="pageBreakPreview" zoomScaleNormal="100" zoomScaleSheetLayoutView="100" workbookViewId="0">
      <selection activeCell="N19" sqref="N19"/>
    </sheetView>
  </sheetViews>
  <sheetFormatPr defaultColWidth="9.140625" defaultRowHeight="11.25" x14ac:dyDescent="0.25"/>
  <cols>
    <col min="1" max="1" width="9.140625" style="102"/>
    <col min="2" max="2" width="7.5703125" style="102" customWidth="1"/>
    <col min="3" max="5" width="8.7109375" style="102" customWidth="1"/>
    <col min="6" max="6" width="9.140625" style="102"/>
    <col min="7" max="7" width="7.7109375" style="102" customWidth="1"/>
    <col min="8" max="8" width="9.140625" style="102" customWidth="1"/>
    <col min="9" max="16384" width="9.140625" style="102"/>
  </cols>
  <sheetData>
    <row r="1" spans="1:7" x14ac:dyDescent="0.25">
      <c r="A1" s="191" t="s">
        <v>103</v>
      </c>
      <c r="B1" s="192"/>
      <c r="C1" s="192"/>
      <c r="D1" s="192"/>
      <c r="E1" s="192"/>
      <c r="F1" s="192"/>
      <c r="G1" s="193"/>
    </row>
    <row r="2" spans="1:7" x14ac:dyDescent="0.25">
      <c r="A2" s="194" t="s">
        <v>104</v>
      </c>
      <c r="B2" s="195"/>
      <c r="C2" s="195"/>
      <c r="D2" s="195"/>
      <c r="E2" s="195"/>
      <c r="F2" s="195"/>
      <c r="G2" s="196"/>
    </row>
    <row r="3" spans="1:7" x14ac:dyDescent="0.25">
      <c r="A3" s="197" t="s">
        <v>105</v>
      </c>
      <c r="B3" s="198"/>
      <c r="C3" s="198"/>
      <c r="D3" s="103" t="s">
        <v>428</v>
      </c>
      <c r="E3" s="103" t="s">
        <v>429</v>
      </c>
      <c r="F3" s="199" t="s">
        <v>430</v>
      </c>
      <c r="G3" s="200"/>
    </row>
    <row r="4" spans="1:7" ht="21" customHeight="1" x14ac:dyDescent="0.25">
      <c r="A4" s="197" t="s">
        <v>106</v>
      </c>
      <c r="B4" s="198"/>
      <c r="C4" s="198"/>
      <c r="D4" s="201" t="s">
        <v>168</v>
      </c>
      <c r="E4" s="201"/>
      <c r="F4" s="201"/>
      <c r="G4" s="201"/>
    </row>
    <row r="5" spans="1:7" ht="21" customHeight="1" x14ac:dyDescent="0.25">
      <c r="A5" s="213" t="s">
        <v>107</v>
      </c>
      <c r="B5" s="215"/>
      <c r="C5" s="202" t="s">
        <v>169</v>
      </c>
      <c r="D5" s="202"/>
      <c r="E5" s="202"/>
      <c r="F5" s="202"/>
      <c r="G5" s="202"/>
    </row>
    <row r="6" spans="1:7" x14ac:dyDescent="0.25">
      <c r="A6" s="213" t="s">
        <v>108</v>
      </c>
      <c r="B6" s="214"/>
      <c r="C6" s="104" t="s">
        <v>431</v>
      </c>
      <c r="D6" s="104" t="s">
        <v>432</v>
      </c>
      <c r="E6" s="104" t="s">
        <v>433</v>
      </c>
      <c r="F6" s="203" t="s">
        <v>447</v>
      </c>
      <c r="G6" s="204"/>
    </row>
    <row r="7" spans="1:7" x14ac:dyDescent="0.25">
      <c r="A7" s="205" t="s">
        <v>109</v>
      </c>
      <c r="B7" s="206"/>
      <c r="C7" s="207"/>
      <c r="D7" s="208" t="s">
        <v>221</v>
      </c>
      <c r="E7" s="209"/>
      <c r="F7" s="209"/>
      <c r="G7" s="210"/>
    </row>
    <row r="8" spans="1:7" x14ac:dyDescent="0.25">
      <c r="A8" s="173" t="s">
        <v>455</v>
      </c>
      <c r="B8" s="174"/>
      <c r="C8" s="174"/>
      <c r="D8" s="211"/>
      <c r="E8" s="211"/>
      <c r="F8" s="211"/>
      <c r="G8" s="212"/>
    </row>
    <row r="9" spans="1:7" x14ac:dyDescent="0.25">
      <c r="A9" s="216" t="s">
        <v>110</v>
      </c>
      <c r="B9" s="217"/>
      <c r="C9" s="217"/>
      <c r="D9" s="217"/>
      <c r="E9" s="217"/>
      <c r="F9" s="217"/>
      <c r="G9" s="218"/>
    </row>
    <row r="10" spans="1:7" ht="21" customHeight="1" x14ac:dyDescent="0.25">
      <c r="A10" s="124" t="s">
        <v>111</v>
      </c>
      <c r="B10" s="124"/>
      <c r="C10" s="125"/>
      <c r="D10" s="189" t="s">
        <v>170</v>
      </c>
      <c r="E10" s="189"/>
      <c r="F10" s="189"/>
      <c r="G10" s="189"/>
    </row>
    <row r="11" spans="1:7" ht="23.1" customHeight="1" x14ac:dyDescent="0.25">
      <c r="A11" s="129" t="s">
        <v>112</v>
      </c>
      <c r="B11" s="129"/>
      <c r="C11" s="122"/>
      <c r="D11" s="130" t="s">
        <v>171</v>
      </c>
      <c r="E11" s="130"/>
      <c r="F11" s="130"/>
      <c r="G11" s="130"/>
    </row>
    <row r="12" spans="1:7" ht="18" customHeight="1" x14ac:dyDescent="0.25">
      <c r="A12" s="129" t="s">
        <v>113</v>
      </c>
      <c r="B12" s="129"/>
      <c r="C12" s="122"/>
      <c r="D12" s="130" t="s">
        <v>172</v>
      </c>
      <c r="E12" s="130"/>
      <c r="F12" s="130"/>
      <c r="G12" s="130"/>
    </row>
    <row r="13" spans="1:7" ht="20.100000000000001" customHeight="1" x14ac:dyDescent="0.25">
      <c r="A13" s="129" t="s">
        <v>114</v>
      </c>
      <c r="B13" s="129"/>
      <c r="C13" s="122"/>
      <c r="D13" s="130" t="s">
        <v>173</v>
      </c>
      <c r="E13" s="130"/>
      <c r="F13" s="130"/>
      <c r="G13" s="130"/>
    </row>
    <row r="14" spans="1:7" x14ac:dyDescent="0.25">
      <c r="A14" s="129" t="s">
        <v>115</v>
      </c>
      <c r="B14" s="129"/>
      <c r="C14" s="122"/>
      <c r="D14" s="130" t="s">
        <v>174</v>
      </c>
      <c r="E14" s="130"/>
      <c r="F14" s="130"/>
      <c r="G14" s="130"/>
    </row>
    <row r="15" spans="1:7" x14ac:dyDescent="0.25">
      <c r="A15" s="118" t="s">
        <v>116</v>
      </c>
      <c r="B15" s="118"/>
      <c r="C15" s="119"/>
      <c r="D15" s="190" t="s">
        <v>236</v>
      </c>
      <c r="E15" s="190"/>
      <c r="F15" s="190"/>
      <c r="G15" s="190"/>
    </row>
    <row r="16" spans="1:7" x14ac:dyDescent="0.25">
      <c r="A16" s="186" t="s">
        <v>117</v>
      </c>
      <c r="B16" s="187"/>
      <c r="C16" s="187"/>
      <c r="D16" s="187"/>
      <c r="E16" s="187"/>
      <c r="F16" s="187"/>
      <c r="G16" s="188"/>
    </row>
    <row r="17" spans="1:7" ht="15.95" customHeight="1" x14ac:dyDescent="0.25">
      <c r="A17" s="124" t="s">
        <v>118</v>
      </c>
      <c r="B17" s="124"/>
      <c r="C17" s="125"/>
      <c r="D17" s="189" t="s">
        <v>175</v>
      </c>
      <c r="E17" s="189"/>
      <c r="F17" s="189"/>
      <c r="G17" s="189"/>
    </row>
    <row r="18" spans="1:7" ht="18.95" customHeight="1" x14ac:dyDescent="0.25">
      <c r="A18" s="129" t="s">
        <v>119</v>
      </c>
      <c r="B18" s="129"/>
      <c r="C18" s="122"/>
      <c r="D18" s="130" t="s">
        <v>176</v>
      </c>
      <c r="E18" s="130"/>
      <c r="F18" s="130"/>
      <c r="G18" s="130"/>
    </row>
    <row r="19" spans="1:7" ht="21" customHeight="1" x14ac:dyDescent="0.25">
      <c r="A19" s="129" t="s">
        <v>120</v>
      </c>
      <c r="B19" s="129"/>
      <c r="C19" s="122"/>
      <c r="D19" s="130" t="s">
        <v>177</v>
      </c>
      <c r="E19" s="130"/>
      <c r="F19" s="130"/>
      <c r="G19" s="130"/>
    </row>
    <row r="20" spans="1:7" ht="18" customHeight="1" x14ac:dyDescent="0.25">
      <c r="A20" s="129" t="s">
        <v>121</v>
      </c>
      <c r="B20" s="129"/>
      <c r="C20" s="122"/>
      <c r="D20" s="130" t="s">
        <v>178</v>
      </c>
      <c r="E20" s="130"/>
      <c r="F20" s="130"/>
      <c r="G20" s="130"/>
    </row>
    <row r="21" spans="1:7" ht="20.100000000000001" customHeight="1" x14ac:dyDescent="0.25">
      <c r="A21" s="129" t="s">
        <v>122</v>
      </c>
      <c r="B21" s="129"/>
      <c r="C21" s="122"/>
      <c r="D21" s="130" t="s">
        <v>179</v>
      </c>
      <c r="E21" s="130"/>
      <c r="F21" s="130"/>
      <c r="G21" s="130"/>
    </row>
    <row r="22" spans="1:7" x14ac:dyDescent="0.25">
      <c r="A22" s="118" t="s">
        <v>123</v>
      </c>
      <c r="B22" s="118"/>
      <c r="C22" s="119"/>
      <c r="D22" s="190" t="s">
        <v>434</v>
      </c>
      <c r="E22" s="190"/>
      <c r="F22" s="190"/>
      <c r="G22" s="190"/>
    </row>
    <row r="23" spans="1:7" x14ac:dyDescent="0.25">
      <c r="A23" s="126" t="s">
        <v>454</v>
      </c>
      <c r="B23" s="127"/>
      <c r="C23" s="127"/>
      <c r="D23" s="127"/>
      <c r="E23" s="127"/>
      <c r="F23" s="127"/>
      <c r="G23" s="128"/>
    </row>
    <row r="24" spans="1:7" ht="21.95" customHeight="1" x14ac:dyDescent="0.25">
      <c r="A24" s="124" t="s">
        <v>124</v>
      </c>
      <c r="B24" s="124"/>
      <c r="C24" s="125"/>
      <c r="D24" s="130" t="s">
        <v>218</v>
      </c>
      <c r="E24" s="130"/>
      <c r="F24" s="130"/>
      <c r="G24" s="130"/>
    </row>
    <row r="25" spans="1:7" ht="21" customHeight="1" x14ac:dyDescent="0.25">
      <c r="A25" s="129" t="s">
        <v>125</v>
      </c>
      <c r="B25" s="129"/>
      <c r="C25" s="122"/>
      <c r="D25" s="130" t="s">
        <v>219</v>
      </c>
      <c r="E25" s="130"/>
      <c r="F25" s="130"/>
      <c r="G25" s="130"/>
    </row>
    <row r="26" spans="1:7" ht="26.1" customHeight="1" x14ac:dyDescent="0.25">
      <c r="A26" s="118" t="s">
        <v>126</v>
      </c>
      <c r="B26" s="118"/>
      <c r="C26" s="119"/>
      <c r="D26" s="130" t="s">
        <v>220</v>
      </c>
      <c r="E26" s="130"/>
      <c r="F26" s="130"/>
      <c r="G26" s="130"/>
    </row>
    <row r="27" spans="1:7" x14ac:dyDescent="0.25">
      <c r="A27" s="173" t="s">
        <v>127</v>
      </c>
      <c r="B27" s="174"/>
      <c r="C27" s="174"/>
      <c r="D27" s="174"/>
      <c r="E27" s="174"/>
      <c r="F27" s="174"/>
      <c r="G27" s="175"/>
    </row>
    <row r="28" spans="1:7" ht="26.1" customHeight="1" x14ac:dyDescent="0.25">
      <c r="A28" s="123" t="s">
        <v>128</v>
      </c>
      <c r="B28" s="124"/>
      <c r="C28" s="125"/>
      <c r="D28" s="219" t="s">
        <v>180</v>
      </c>
      <c r="E28" s="220"/>
      <c r="F28" s="220"/>
      <c r="G28" s="221"/>
    </row>
    <row r="29" spans="1:7" ht="21" customHeight="1" x14ac:dyDescent="0.25">
      <c r="A29" s="120" t="s">
        <v>129</v>
      </c>
      <c r="B29" s="121"/>
      <c r="C29" s="122"/>
      <c r="D29" s="169" t="s">
        <v>181</v>
      </c>
      <c r="E29" s="170"/>
      <c r="F29" s="170"/>
      <c r="G29" s="171"/>
    </row>
    <row r="30" spans="1:7" ht="21.95" customHeight="1" x14ac:dyDescent="0.25">
      <c r="A30" s="117" t="s">
        <v>130</v>
      </c>
      <c r="B30" s="118"/>
      <c r="C30" s="119"/>
      <c r="D30" s="169" t="s">
        <v>182</v>
      </c>
      <c r="E30" s="170"/>
      <c r="F30" s="170"/>
      <c r="G30" s="171"/>
    </row>
    <row r="31" spans="1:7" ht="21.95" customHeight="1" x14ac:dyDescent="0.25">
      <c r="A31" s="123" t="s">
        <v>131</v>
      </c>
      <c r="B31" s="124"/>
      <c r="C31" s="125"/>
      <c r="D31" s="176" t="s">
        <v>183</v>
      </c>
      <c r="E31" s="177"/>
      <c r="F31" s="177"/>
      <c r="G31" s="178"/>
    </row>
    <row r="32" spans="1:7" ht="24" customHeight="1" x14ac:dyDescent="0.25">
      <c r="A32" s="117" t="s">
        <v>132</v>
      </c>
      <c r="B32" s="118"/>
      <c r="C32" s="119"/>
      <c r="D32" s="169" t="s">
        <v>184</v>
      </c>
      <c r="E32" s="170"/>
      <c r="F32" s="170"/>
      <c r="G32" s="171"/>
    </row>
    <row r="33" spans="1:7" ht="20.100000000000001" customHeight="1" x14ac:dyDescent="0.25">
      <c r="A33" s="124" t="s">
        <v>133</v>
      </c>
      <c r="B33" s="124"/>
      <c r="C33" s="125"/>
      <c r="D33" s="179" t="s">
        <v>216</v>
      </c>
      <c r="E33" s="180"/>
      <c r="F33" s="180"/>
      <c r="G33" s="181"/>
    </row>
    <row r="34" spans="1:7" ht="24" customHeight="1" x14ac:dyDescent="0.25">
      <c r="A34" s="118" t="s">
        <v>134</v>
      </c>
      <c r="B34" s="118"/>
      <c r="C34" s="119"/>
      <c r="D34" s="183" t="s">
        <v>217</v>
      </c>
      <c r="E34" s="184"/>
      <c r="F34" s="184"/>
      <c r="G34" s="185"/>
    </row>
    <row r="35" spans="1:7" x14ac:dyDescent="0.25">
      <c r="A35" s="126" t="s">
        <v>167</v>
      </c>
      <c r="B35" s="127"/>
      <c r="C35" s="127"/>
      <c r="D35" s="127"/>
      <c r="E35" s="127"/>
      <c r="F35" s="127"/>
      <c r="G35" s="128"/>
    </row>
    <row r="36" spans="1:7" x14ac:dyDescent="0.25">
      <c r="A36" s="124" t="s">
        <v>135</v>
      </c>
      <c r="B36" s="124"/>
      <c r="C36" s="125"/>
      <c r="D36" s="130" t="s">
        <v>238</v>
      </c>
      <c r="E36" s="130"/>
      <c r="F36" s="130"/>
      <c r="G36" s="130"/>
    </row>
    <row r="37" spans="1:7" x14ac:dyDescent="0.25">
      <c r="A37" s="160" t="s">
        <v>136</v>
      </c>
      <c r="B37" s="160"/>
      <c r="C37" s="160"/>
      <c r="D37" s="182" t="s">
        <v>185</v>
      </c>
      <c r="E37" s="182"/>
      <c r="F37" s="182"/>
      <c r="G37" s="182"/>
    </row>
    <row r="38" spans="1:7" x14ac:dyDescent="0.25">
      <c r="A38" s="160" t="s">
        <v>137</v>
      </c>
      <c r="B38" s="160"/>
      <c r="C38" s="160"/>
      <c r="D38" s="182" t="s">
        <v>186</v>
      </c>
      <c r="E38" s="182"/>
      <c r="F38" s="182"/>
      <c r="G38" s="182"/>
    </row>
    <row r="39" spans="1:7" x14ac:dyDescent="0.25">
      <c r="A39" s="129" t="s">
        <v>138</v>
      </c>
      <c r="B39" s="129"/>
      <c r="C39" s="122"/>
      <c r="D39" s="130" t="s">
        <v>435</v>
      </c>
      <c r="E39" s="130"/>
      <c r="F39" s="130"/>
      <c r="G39" s="130"/>
    </row>
    <row r="40" spans="1:7" x14ac:dyDescent="0.25">
      <c r="A40" s="160" t="s">
        <v>139</v>
      </c>
      <c r="B40" s="160"/>
      <c r="C40" s="161"/>
      <c r="D40" s="162" t="s">
        <v>187</v>
      </c>
      <c r="E40" s="163"/>
      <c r="F40" s="163"/>
      <c r="G40" s="164"/>
    </row>
    <row r="41" spans="1:7" x14ac:dyDescent="0.25">
      <c r="A41" s="146" t="s">
        <v>140</v>
      </c>
      <c r="B41" s="146"/>
      <c r="C41" s="147"/>
      <c r="D41" s="105" t="s">
        <v>142</v>
      </c>
      <c r="E41" s="101" t="s">
        <v>188</v>
      </c>
      <c r="F41" s="105" t="s">
        <v>143</v>
      </c>
      <c r="G41" s="101" t="s">
        <v>189</v>
      </c>
    </row>
    <row r="42" spans="1:7" x14ac:dyDescent="0.25">
      <c r="A42" s="146" t="s">
        <v>141</v>
      </c>
      <c r="B42" s="146"/>
      <c r="C42" s="147"/>
      <c r="D42" s="130" t="s">
        <v>436</v>
      </c>
      <c r="E42" s="130"/>
      <c r="F42" s="130"/>
      <c r="G42" s="130"/>
    </row>
    <row r="43" spans="1:7" x14ac:dyDescent="0.25">
      <c r="A43" s="149" t="s">
        <v>144</v>
      </c>
      <c r="B43" s="149"/>
      <c r="C43" s="150"/>
      <c r="D43" s="165" t="s">
        <v>437</v>
      </c>
      <c r="E43" s="166"/>
      <c r="F43" s="167" t="s">
        <v>438</v>
      </c>
      <c r="G43" s="168"/>
    </row>
    <row r="44" spans="1:7" x14ac:dyDescent="0.25">
      <c r="A44" s="141" t="s">
        <v>145</v>
      </c>
      <c r="B44" s="141"/>
      <c r="C44" s="130" t="s">
        <v>439</v>
      </c>
      <c r="D44" s="130"/>
      <c r="E44" s="130" t="s">
        <v>440</v>
      </c>
      <c r="F44" s="130"/>
      <c r="G44" s="130"/>
    </row>
    <row r="45" spans="1:7" x14ac:dyDescent="0.25">
      <c r="A45" s="141"/>
      <c r="B45" s="141"/>
      <c r="C45" s="130" t="s">
        <v>441</v>
      </c>
      <c r="D45" s="130"/>
      <c r="E45" s="130"/>
      <c r="F45" s="130"/>
      <c r="G45" s="130"/>
    </row>
    <row r="46" spans="1:7" x14ac:dyDescent="0.25">
      <c r="A46" s="141"/>
      <c r="B46" s="141"/>
      <c r="C46" s="130" t="s">
        <v>268</v>
      </c>
      <c r="D46" s="130"/>
      <c r="E46" s="130"/>
      <c r="F46" s="130"/>
      <c r="G46" s="130"/>
    </row>
    <row r="47" spans="1:7" x14ac:dyDescent="0.25">
      <c r="A47" s="116" t="s">
        <v>146</v>
      </c>
      <c r="B47" s="116"/>
      <c r="C47" s="172"/>
      <c r="D47" s="169" t="s">
        <v>442</v>
      </c>
      <c r="E47" s="170"/>
      <c r="F47" s="170"/>
      <c r="G47" s="171"/>
    </row>
    <row r="48" spans="1:7" x14ac:dyDescent="0.25">
      <c r="A48" s="142" t="s">
        <v>147</v>
      </c>
      <c r="B48" s="143"/>
      <c r="C48" s="144"/>
      <c r="D48" s="130" t="s">
        <v>443</v>
      </c>
      <c r="E48" s="130"/>
      <c r="F48" s="130"/>
      <c r="G48" s="130"/>
    </row>
    <row r="49" spans="1:10" x14ac:dyDescent="0.25">
      <c r="A49" s="145"/>
      <c r="B49" s="146"/>
      <c r="C49" s="147"/>
      <c r="D49" s="130" t="s">
        <v>444</v>
      </c>
      <c r="E49" s="130"/>
      <c r="F49" s="130"/>
      <c r="G49" s="130"/>
    </row>
    <row r="50" spans="1:10" x14ac:dyDescent="0.25">
      <c r="A50" s="145"/>
      <c r="B50" s="146"/>
      <c r="C50" s="147"/>
      <c r="D50" s="130" t="s">
        <v>445</v>
      </c>
      <c r="E50" s="130"/>
      <c r="F50" s="130"/>
      <c r="G50" s="130"/>
    </row>
    <row r="51" spans="1:10" x14ac:dyDescent="0.25">
      <c r="A51" s="148"/>
      <c r="B51" s="149"/>
      <c r="C51" s="150"/>
      <c r="D51" s="130" t="s">
        <v>446</v>
      </c>
      <c r="E51" s="130"/>
      <c r="F51" s="130"/>
      <c r="G51" s="130"/>
    </row>
    <row r="52" spans="1:10" x14ac:dyDescent="0.25">
      <c r="A52" s="159" t="s">
        <v>148</v>
      </c>
      <c r="B52" s="159"/>
      <c r="C52" s="159"/>
      <c r="D52" s="159"/>
      <c r="E52" s="159"/>
      <c r="F52" s="159"/>
      <c r="G52" s="159"/>
    </row>
    <row r="53" spans="1:10" x14ac:dyDescent="0.25">
      <c r="A53" s="152" t="s">
        <v>149</v>
      </c>
      <c r="B53" s="153"/>
      <c r="C53" s="130" t="s">
        <v>190</v>
      </c>
      <c r="D53" s="130"/>
      <c r="E53" s="130"/>
      <c r="F53" s="130"/>
      <c r="G53" s="130"/>
    </row>
    <row r="54" spans="1:10" x14ac:dyDescent="0.25">
      <c r="A54" s="154"/>
      <c r="B54" s="155"/>
      <c r="C54" s="130" t="s">
        <v>191</v>
      </c>
      <c r="D54" s="130"/>
      <c r="E54" s="130"/>
      <c r="F54" s="130"/>
      <c r="G54" s="130"/>
    </row>
    <row r="55" spans="1:10" x14ac:dyDescent="0.25">
      <c r="A55" s="156"/>
      <c r="B55" s="157"/>
      <c r="C55" s="130" t="s">
        <v>192</v>
      </c>
      <c r="D55" s="130"/>
      <c r="E55" s="130"/>
      <c r="F55" s="130"/>
      <c r="G55" s="130"/>
    </row>
    <row r="56" spans="1:10" x14ac:dyDescent="0.25">
      <c r="A56" s="116" t="s">
        <v>150</v>
      </c>
      <c r="B56" s="116"/>
      <c r="C56" s="116"/>
      <c r="D56" s="116"/>
      <c r="E56" s="116"/>
      <c r="F56" s="116"/>
      <c r="G56" s="116"/>
    </row>
    <row r="57" spans="1:10" ht="18.95" customHeight="1" x14ac:dyDescent="0.25">
      <c r="A57" s="131" t="s">
        <v>193</v>
      </c>
      <c r="B57" s="131"/>
      <c r="C57" s="131"/>
      <c r="D57" s="105" t="s">
        <v>151</v>
      </c>
      <c r="E57" s="130" t="s">
        <v>196</v>
      </c>
      <c r="F57" s="130"/>
      <c r="G57" s="130"/>
    </row>
    <row r="58" spans="1:10" x14ac:dyDescent="0.25">
      <c r="A58" s="131" t="s">
        <v>194</v>
      </c>
      <c r="B58" s="131"/>
      <c r="C58" s="131"/>
      <c r="D58" s="105" t="s">
        <v>152</v>
      </c>
      <c r="E58" s="130" t="s">
        <v>197</v>
      </c>
      <c r="F58" s="130"/>
      <c r="G58" s="130"/>
    </row>
    <row r="59" spans="1:10" ht="18" customHeight="1" x14ac:dyDescent="0.25">
      <c r="A59" s="131" t="s">
        <v>195</v>
      </c>
      <c r="B59" s="131"/>
      <c r="C59" s="131"/>
      <c r="D59" s="105" t="s">
        <v>153</v>
      </c>
      <c r="E59" s="130" t="s">
        <v>198</v>
      </c>
      <c r="F59" s="130"/>
      <c r="G59" s="130"/>
    </row>
    <row r="60" spans="1:10" x14ac:dyDescent="0.25">
      <c r="A60" s="158" t="s">
        <v>154</v>
      </c>
      <c r="B60" s="158"/>
      <c r="C60" s="158"/>
      <c r="D60" s="158"/>
      <c r="E60" s="158"/>
      <c r="F60" s="158"/>
      <c r="G60" s="158"/>
    </row>
    <row r="61" spans="1:10" ht="261.75" customHeight="1" x14ac:dyDescent="0.25">
      <c r="A61" s="132" t="s">
        <v>199</v>
      </c>
      <c r="B61" s="133"/>
      <c r="C61" s="133"/>
      <c r="D61" s="133"/>
      <c r="E61" s="133"/>
      <c r="F61" s="133"/>
      <c r="G61" s="134"/>
      <c r="J61" s="106"/>
    </row>
    <row r="62" spans="1:10" x14ac:dyDescent="0.25">
      <c r="A62" s="135" t="s">
        <v>155</v>
      </c>
      <c r="B62" s="136"/>
      <c r="C62" s="136"/>
      <c r="D62" s="136"/>
      <c r="E62" s="136"/>
      <c r="F62" s="136"/>
      <c r="G62" s="137"/>
    </row>
    <row r="63" spans="1:10" x14ac:dyDescent="0.25">
      <c r="A63" s="112" t="s">
        <v>448</v>
      </c>
      <c r="B63" s="113"/>
      <c r="C63" s="138" t="s">
        <v>200</v>
      </c>
      <c r="D63" s="139"/>
      <c r="E63" s="139"/>
      <c r="F63" s="139"/>
      <c r="G63" s="140"/>
    </row>
    <row r="64" spans="1:10" x14ac:dyDescent="0.25">
      <c r="A64" s="114" t="s">
        <v>156</v>
      </c>
      <c r="B64" s="115"/>
      <c r="C64" s="138" t="s">
        <v>201</v>
      </c>
      <c r="D64" s="139"/>
      <c r="E64" s="139"/>
      <c r="F64" s="139"/>
      <c r="G64" s="140"/>
    </row>
    <row r="65" spans="1:7" x14ac:dyDescent="0.25">
      <c r="A65" s="107" t="s">
        <v>157</v>
      </c>
      <c r="B65" s="108"/>
      <c r="C65" s="138" t="s">
        <v>202</v>
      </c>
      <c r="D65" s="139"/>
      <c r="E65" s="139"/>
      <c r="F65" s="139"/>
      <c r="G65" s="140"/>
    </row>
    <row r="66" spans="1:7" x14ac:dyDescent="0.25">
      <c r="A66" s="112" t="s">
        <v>449</v>
      </c>
      <c r="B66" s="113"/>
      <c r="C66" s="138" t="s">
        <v>203</v>
      </c>
      <c r="D66" s="139"/>
      <c r="E66" s="139"/>
      <c r="F66" s="139"/>
      <c r="G66" s="140"/>
    </row>
    <row r="67" spans="1:7" x14ac:dyDescent="0.25">
      <c r="A67" s="114" t="s">
        <v>158</v>
      </c>
      <c r="B67" s="115"/>
      <c r="C67" s="138" t="s">
        <v>204</v>
      </c>
      <c r="D67" s="139"/>
      <c r="E67" s="139"/>
      <c r="F67" s="139"/>
      <c r="G67" s="140"/>
    </row>
    <row r="68" spans="1:7" x14ac:dyDescent="0.25">
      <c r="A68" s="107" t="s">
        <v>159</v>
      </c>
      <c r="B68" s="108"/>
      <c r="C68" s="138" t="s">
        <v>205</v>
      </c>
      <c r="D68" s="139"/>
      <c r="E68" s="139"/>
      <c r="F68" s="139"/>
      <c r="G68" s="140"/>
    </row>
    <row r="69" spans="1:7" x14ac:dyDescent="0.25">
      <c r="A69" s="112" t="s">
        <v>450</v>
      </c>
      <c r="B69" s="113"/>
      <c r="C69" s="138" t="s">
        <v>206</v>
      </c>
      <c r="D69" s="139"/>
      <c r="E69" s="139"/>
      <c r="F69" s="139"/>
      <c r="G69" s="140"/>
    </row>
    <row r="70" spans="1:7" x14ac:dyDescent="0.25">
      <c r="A70" s="114" t="s">
        <v>160</v>
      </c>
      <c r="B70" s="115"/>
      <c r="C70" s="138" t="s">
        <v>207</v>
      </c>
      <c r="D70" s="139"/>
      <c r="E70" s="139"/>
      <c r="F70" s="139"/>
      <c r="G70" s="140"/>
    </row>
    <row r="71" spans="1:7" x14ac:dyDescent="0.25">
      <c r="A71" s="107" t="s">
        <v>161</v>
      </c>
      <c r="B71" s="108"/>
      <c r="C71" s="138" t="s">
        <v>208</v>
      </c>
      <c r="D71" s="139"/>
      <c r="E71" s="139"/>
      <c r="F71" s="139"/>
      <c r="G71" s="140"/>
    </row>
    <row r="72" spans="1:7" x14ac:dyDescent="0.25">
      <c r="A72" s="112" t="s">
        <v>451</v>
      </c>
      <c r="B72" s="113"/>
      <c r="C72" s="138" t="s">
        <v>209</v>
      </c>
      <c r="D72" s="139"/>
      <c r="E72" s="139"/>
      <c r="F72" s="139"/>
      <c r="G72" s="140"/>
    </row>
    <row r="73" spans="1:7" x14ac:dyDescent="0.25">
      <c r="A73" s="114" t="s">
        <v>162</v>
      </c>
      <c r="B73" s="115"/>
      <c r="C73" s="138" t="s">
        <v>210</v>
      </c>
      <c r="D73" s="139"/>
      <c r="E73" s="139"/>
      <c r="F73" s="139"/>
      <c r="G73" s="140"/>
    </row>
    <row r="74" spans="1:7" x14ac:dyDescent="0.25">
      <c r="A74" s="107" t="s">
        <v>163</v>
      </c>
      <c r="B74" s="108"/>
      <c r="C74" s="138" t="s">
        <v>211</v>
      </c>
      <c r="D74" s="139"/>
      <c r="E74" s="139"/>
      <c r="F74" s="139"/>
      <c r="G74" s="140"/>
    </row>
    <row r="75" spans="1:7" x14ac:dyDescent="0.25">
      <c r="A75" s="112" t="s">
        <v>452</v>
      </c>
      <c r="B75" s="113"/>
      <c r="C75" s="138" t="s">
        <v>212</v>
      </c>
      <c r="D75" s="139"/>
      <c r="E75" s="139"/>
      <c r="F75" s="139"/>
      <c r="G75" s="140"/>
    </row>
    <row r="76" spans="1:7" x14ac:dyDescent="0.25">
      <c r="A76" s="114" t="s">
        <v>164</v>
      </c>
      <c r="B76" s="115"/>
      <c r="C76" s="138" t="s">
        <v>213</v>
      </c>
      <c r="D76" s="139"/>
      <c r="E76" s="139"/>
      <c r="F76" s="139"/>
      <c r="G76" s="140"/>
    </row>
    <row r="77" spans="1:7" x14ac:dyDescent="0.25">
      <c r="A77" s="107" t="s">
        <v>165</v>
      </c>
      <c r="B77" s="108"/>
      <c r="C77" s="138" t="s">
        <v>214</v>
      </c>
      <c r="D77" s="139"/>
      <c r="E77" s="139"/>
      <c r="F77" s="139"/>
      <c r="G77" s="140"/>
    </row>
    <row r="78" spans="1:7" x14ac:dyDescent="0.25">
      <c r="A78" s="109" t="s">
        <v>453</v>
      </c>
      <c r="B78" s="110"/>
      <c r="C78" s="110"/>
      <c r="D78" s="110"/>
      <c r="E78" s="110"/>
      <c r="F78" s="110"/>
      <c r="G78" s="111"/>
    </row>
    <row r="79" spans="1:7" x14ac:dyDescent="0.25">
      <c r="A79" s="107" t="s">
        <v>166</v>
      </c>
      <c r="B79" s="108"/>
      <c r="C79" s="151" t="s">
        <v>215</v>
      </c>
      <c r="D79" s="151"/>
      <c r="E79" s="151"/>
      <c r="F79" s="151"/>
      <c r="G79" s="151"/>
    </row>
  </sheetData>
  <mergeCells count="138">
    <mergeCell ref="A1:G1"/>
    <mergeCell ref="A2:G2"/>
    <mergeCell ref="A3:C3"/>
    <mergeCell ref="F3:G3"/>
    <mergeCell ref="A4:C4"/>
    <mergeCell ref="D4:G4"/>
    <mergeCell ref="D29:G29"/>
    <mergeCell ref="D30:G30"/>
    <mergeCell ref="D15:G15"/>
    <mergeCell ref="C5:G5"/>
    <mergeCell ref="F6:G6"/>
    <mergeCell ref="A7:C7"/>
    <mergeCell ref="D7:G7"/>
    <mergeCell ref="A8:G8"/>
    <mergeCell ref="D10:G10"/>
    <mergeCell ref="D11:G11"/>
    <mergeCell ref="D12:G12"/>
    <mergeCell ref="D13:G13"/>
    <mergeCell ref="D14:G14"/>
    <mergeCell ref="A6:B6"/>
    <mergeCell ref="A5:B5"/>
    <mergeCell ref="A9:G9"/>
    <mergeCell ref="A15:C15"/>
    <mergeCell ref="D28:G28"/>
    <mergeCell ref="A16:G16"/>
    <mergeCell ref="D17:G17"/>
    <mergeCell ref="D18:G18"/>
    <mergeCell ref="D19:G19"/>
    <mergeCell ref="D20:G20"/>
    <mergeCell ref="D21:G21"/>
    <mergeCell ref="D22:G22"/>
    <mergeCell ref="D24:G24"/>
    <mergeCell ref="D25:G25"/>
    <mergeCell ref="A22:C22"/>
    <mergeCell ref="A23:G23"/>
    <mergeCell ref="A25:C25"/>
    <mergeCell ref="A24:C24"/>
    <mergeCell ref="A17:C17"/>
    <mergeCell ref="A18:C18"/>
    <mergeCell ref="A19:C19"/>
    <mergeCell ref="A20:C20"/>
    <mergeCell ref="A21:C21"/>
    <mergeCell ref="D26:G26"/>
    <mergeCell ref="A27:G27"/>
    <mergeCell ref="D31:G31"/>
    <mergeCell ref="D32:G32"/>
    <mergeCell ref="D33:G33"/>
    <mergeCell ref="D37:G37"/>
    <mergeCell ref="A38:C38"/>
    <mergeCell ref="D38:G38"/>
    <mergeCell ref="A32:C32"/>
    <mergeCell ref="A31:C31"/>
    <mergeCell ref="D34:G34"/>
    <mergeCell ref="D36:G36"/>
    <mergeCell ref="A26:C26"/>
    <mergeCell ref="A52:G52"/>
    <mergeCell ref="C53:G53"/>
    <mergeCell ref="C54:G54"/>
    <mergeCell ref="A37:C37"/>
    <mergeCell ref="A34:C34"/>
    <mergeCell ref="A33:C33"/>
    <mergeCell ref="A42:C42"/>
    <mergeCell ref="A41:C41"/>
    <mergeCell ref="A40:C40"/>
    <mergeCell ref="D50:G50"/>
    <mergeCell ref="D40:G40"/>
    <mergeCell ref="D42:G42"/>
    <mergeCell ref="A43:C43"/>
    <mergeCell ref="D43:E43"/>
    <mergeCell ref="F43:G43"/>
    <mergeCell ref="C44:D44"/>
    <mergeCell ref="E44:G44"/>
    <mergeCell ref="C45:G45"/>
    <mergeCell ref="C46:G46"/>
    <mergeCell ref="D47:G47"/>
    <mergeCell ref="D48:G48"/>
    <mergeCell ref="A47:C47"/>
    <mergeCell ref="A14:C14"/>
    <mergeCell ref="A13:C13"/>
    <mergeCell ref="A12:C12"/>
    <mergeCell ref="A11:C11"/>
    <mergeCell ref="A10:C10"/>
    <mergeCell ref="C72:G72"/>
    <mergeCell ref="C73:G73"/>
    <mergeCell ref="C74:G74"/>
    <mergeCell ref="C79:G79"/>
    <mergeCell ref="A53:B55"/>
    <mergeCell ref="C68:G68"/>
    <mergeCell ref="C69:G69"/>
    <mergeCell ref="C70:G70"/>
    <mergeCell ref="C71:G71"/>
    <mergeCell ref="E59:G59"/>
    <mergeCell ref="C75:G75"/>
    <mergeCell ref="C76:G76"/>
    <mergeCell ref="C77:G77"/>
    <mergeCell ref="C67:G67"/>
    <mergeCell ref="A60:G60"/>
    <mergeCell ref="C66:G66"/>
    <mergeCell ref="A57:C57"/>
    <mergeCell ref="E57:G57"/>
    <mergeCell ref="A58:C58"/>
    <mergeCell ref="A56:G56"/>
    <mergeCell ref="A65:B65"/>
    <mergeCell ref="A64:B64"/>
    <mergeCell ref="A63:B63"/>
    <mergeCell ref="A66:B66"/>
    <mergeCell ref="A30:C30"/>
    <mergeCell ref="A29:C29"/>
    <mergeCell ref="A28:C28"/>
    <mergeCell ref="A35:G35"/>
    <mergeCell ref="A39:C39"/>
    <mergeCell ref="A36:C36"/>
    <mergeCell ref="E58:G58"/>
    <mergeCell ref="A59:C59"/>
    <mergeCell ref="A61:G61"/>
    <mergeCell ref="A62:G62"/>
    <mergeCell ref="C63:G63"/>
    <mergeCell ref="C64:G64"/>
    <mergeCell ref="C65:G65"/>
    <mergeCell ref="D39:G39"/>
    <mergeCell ref="C55:G55"/>
    <mergeCell ref="A44:B46"/>
    <mergeCell ref="A48:C51"/>
    <mergeCell ref="D49:G49"/>
    <mergeCell ref="D51:G51"/>
    <mergeCell ref="A77:B77"/>
    <mergeCell ref="A79:B79"/>
    <mergeCell ref="A78:G78"/>
    <mergeCell ref="A72:B72"/>
    <mergeCell ref="A73:B73"/>
    <mergeCell ref="A74:B74"/>
    <mergeCell ref="A75:B75"/>
    <mergeCell ref="A76:B76"/>
    <mergeCell ref="A67:B67"/>
    <mergeCell ref="A68:B68"/>
    <mergeCell ref="A69:B69"/>
    <mergeCell ref="A70:B70"/>
    <mergeCell ref="A71:B71"/>
  </mergeCells>
  <conditionalFormatting sqref="F6:G6">
    <cfRule type="containsBlanks" dxfId="8" priority="2">
      <formula>LEN(TRIM(F6))=0</formula>
    </cfRule>
  </conditionalFormatting>
  <conditionalFormatting sqref="D7">
    <cfRule type="expression" dxfId="7" priority="10">
      <formula>ISBLANK($D$7)</formula>
    </cfRule>
  </conditionalFormatting>
  <conditionalFormatting sqref="A61:G61">
    <cfRule type="containsBlanks" dxfId="6" priority="5">
      <formula>LEN(TRIM(A61))=0</formula>
    </cfRule>
  </conditionalFormatting>
  <conditionalFormatting sqref="C5:C6">
    <cfRule type="expression" dxfId="5" priority="11">
      <formula>ISBLANK(#REF!)</formula>
    </cfRule>
  </conditionalFormatting>
  <conditionalFormatting sqref="D3 E3 F3:G3 D4:G4 C5:G5 C6:E6 D7:G7 D10:G10 D11:G11 D12:G12 D13:G13 D14:G14">
    <cfRule type="containsBlanks" dxfId="4" priority="4">
      <formula>LEN(TRIM(C3))=0</formula>
    </cfRule>
  </conditionalFormatting>
  <conditionalFormatting sqref="D7 C5:C6">
    <cfRule type="containsBlanks" dxfId="3" priority="7">
      <formula>LEN(TRIM(C5))=0</formula>
    </cfRule>
  </conditionalFormatting>
  <conditionalFormatting sqref="D15:G15 D24:G26 D28:G32 D36:G36 D39:G39 E41 G41 D42:G43 C44:G46 D47:G51 C53:G53">
    <cfRule type="containsBlanks" dxfId="2" priority="3">
      <formula>LEN(TRIM(C15))=0</formula>
    </cfRule>
  </conditionalFormatting>
  <conditionalFormatting sqref="C79:G79 C63:G74">
    <cfRule type="containsBlanks" dxfId="1" priority="6">
      <formula>LEN(TRIM(C63))=0</formula>
    </cfRule>
  </conditionalFormatting>
  <conditionalFormatting sqref="C75:G77">
    <cfRule type="containsBlanks" dxfId="0" priority="1">
      <formula>LEN(TRIM(C75))=0</formula>
    </cfRule>
  </conditionalFormatting>
  <pageMargins left="0.75" right="0.75" top="1" bottom="1" header="0.51" footer="0.51"/>
  <pageSetup scale="41" orientation="portrait" r:id="rId1"/>
  <rowBreaks count="1" manualBreakCount="1">
    <brk id="7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3"/>
  <sheetViews>
    <sheetView showGridLines="0" tabSelected="1" view="pageBreakPreview" zoomScale="70" zoomScaleNormal="100" zoomScaleSheetLayoutView="70" workbookViewId="0">
      <selection activeCell="A71" sqref="A71:R76"/>
    </sheetView>
  </sheetViews>
  <sheetFormatPr defaultColWidth="7.42578125" defaultRowHeight="15" customHeight="1" x14ac:dyDescent="0.25"/>
  <cols>
    <col min="1" max="1" width="22.7109375" style="2" customWidth="1"/>
    <col min="2" max="2" width="9" style="2" customWidth="1"/>
    <col min="3" max="3" width="3.42578125" style="2" customWidth="1"/>
    <col min="4" max="4" width="15.5703125" style="2" customWidth="1"/>
    <col min="5" max="5" width="3.7109375" style="2" customWidth="1"/>
    <col min="6" max="6" width="10" style="2" customWidth="1"/>
    <col min="7" max="7" width="3.85546875" style="2" customWidth="1"/>
    <col min="8" max="8" width="10.7109375" style="2" customWidth="1"/>
    <col min="9" max="9" width="3.5703125" style="2" customWidth="1"/>
    <col min="10" max="10" width="17.140625" style="2" customWidth="1"/>
    <col min="11" max="13" width="3.85546875" style="2" customWidth="1"/>
    <col min="14" max="14" width="4" style="2" customWidth="1"/>
    <col min="15" max="15" width="3.140625" style="2" customWidth="1"/>
    <col min="16" max="16" width="7.28515625" style="2" customWidth="1"/>
    <col min="17" max="17" width="7.140625" style="2" customWidth="1"/>
    <col min="18" max="18" width="5.28515625" style="2" customWidth="1"/>
    <col min="19" max="19" width="7.42578125" style="2"/>
    <col min="20" max="20" width="3.5703125" style="2" customWidth="1"/>
    <col min="21" max="16384" width="7.42578125" style="2"/>
  </cols>
  <sheetData>
    <row r="1" spans="1:23" ht="15" customHeight="1" x14ac:dyDescent="0.25">
      <c r="A1" s="241" t="s">
        <v>0</v>
      </c>
      <c r="B1" s="242"/>
      <c r="C1" s="242"/>
      <c r="D1" s="242"/>
      <c r="E1" s="242"/>
      <c r="F1" s="242"/>
      <c r="G1" s="242"/>
      <c r="H1" s="243"/>
      <c r="I1" s="323" t="s">
        <v>1</v>
      </c>
      <c r="J1" s="324"/>
      <c r="K1" s="324"/>
      <c r="L1" s="324"/>
      <c r="M1" s="324"/>
      <c r="N1" s="324"/>
      <c r="O1" s="324"/>
      <c r="P1" s="324"/>
      <c r="Q1" s="324"/>
      <c r="R1" s="325"/>
    </row>
    <row r="2" spans="1:23" ht="15" customHeight="1" x14ac:dyDescent="0.25">
      <c r="A2" s="244"/>
      <c r="B2" s="245"/>
      <c r="C2" s="245"/>
      <c r="D2" s="245"/>
      <c r="E2" s="245"/>
      <c r="F2" s="245"/>
      <c r="G2" s="245"/>
      <c r="H2" s="246"/>
      <c r="I2" s="235" t="s">
        <v>2</v>
      </c>
      <c r="J2" s="236"/>
      <c r="K2" s="236"/>
      <c r="L2" s="236"/>
      <c r="M2" s="236"/>
      <c r="N2" s="236"/>
      <c r="O2" s="236"/>
      <c r="P2" s="236"/>
      <c r="Q2" s="236"/>
      <c r="R2" s="237"/>
    </row>
    <row r="3" spans="1:23" ht="27.75" customHeight="1" x14ac:dyDescent="0.35">
      <c r="A3" s="247"/>
      <c r="B3" s="248"/>
      <c r="C3" s="248"/>
      <c r="D3" s="248"/>
      <c r="E3" s="248"/>
      <c r="F3" s="248"/>
      <c r="G3" s="248"/>
      <c r="H3" s="249"/>
      <c r="I3" s="238"/>
      <c r="J3" s="239"/>
      <c r="K3" s="239"/>
      <c r="L3" s="239"/>
      <c r="M3" s="239"/>
      <c r="N3" s="239"/>
      <c r="O3" s="239"/>
      <c r="P3" s="239"/>
      <c r="Q3" s="239"/>
      <c r="R3" s="240"/>
      <c r="T3" s="57"/>
    </row>
    <row r="4" spans="1:23" ht="15" customHeight="1" x14ac:dyDescent="0.25">
      <c r="A4" s="5" t="s">
        <v>3</v>
      </c>
      <c r="B4" s="326" t="str">
        <f>CONCATENATE(PDRNTEMP!D3,"-",PDRNTEMP!E3,"-",PDRNTEMP!F3)</f>
        <v>SELECT||pt=D:3||val=-SELECT||pt=E:3||val=-SELECT||pt=F:3||val=</v>
      </c>
      <c r="C4" s="327"/>
      <c r="D4" s="327"/>
      <c r="E4" s="327"/>
      <c r="F4" s="327"/>
      <c r="G4" s="327"/>
      <c r="H4" s="328"/>
      <c r="I4" s="329" t="s">
        <v>4</v>
      </c>
      <c r="J4" s="330"/>
      <c r="K4" s="327">
        <f ca="1">TODAY()</f>
        <v>43885</v>
      </c>
      <c r="L4" s="327"/>
      <c r="M4" s="327"/>
      <c r="N4" s="327"/>
      <c r="O4" s="327"/>
      <c r="P4" s="327"/>
      <c r="Q4" s="327"/>
      <c r="R4" s="328"/>
    </row>
    <row r="5" spans="1:23" ht="15" customHeight="1" x14ac:dyDescent="0.25">
      <c r="A5" s="5" t="s">
        <v>5</v>
      </c>
      <c r="B5" s="320"/>
      <c r="C5" s="321"/>
      <c r="D5" s="321"/>
      <c r="E5" s="321"/>
      <c r="F5" s="321"/>
      <c r="G5" s="321"/>
      <c r="H5" s="321"/>
      <c r="I5" s="321"/>
      <c r="J5" s="321"/>
      <c r="K5" s="321"/>
      <c r="L5" s="321"/>
      <c r="M5" s="321"/>
      <c r="N5" s="321"/>
      <c r="O5" s="321"/>
      <c r="P5" s="321"/>
      <c r="Q5" s="321"/>
      <c r="R5" s="322"/>
    </row>
    <row r="6" spans="1:23" ht="15" customHeight="1" x14ac:dyDescent="0.25">
      <c r="A6" s="5" t="s">
        <v>6</v>
      </c>
      <c r="B6" s="320" t="str">
        <f>PDRNTEMP!C5</f>
        <v>INPUT||pt=C:5||val=</v>
      </c>
      <c r="C6" s="321"/>
      <c r="D6" s="321"/>
      <c r="E6" s="321"/>
      <c r="F6" s="321"/>
      <c r="G6" s="321"/>
      <c r="H6" s="321"/>
      <c r="I6" s="321"/>
      <c r="J6" s="321"/>
      <c r="K6" s="321"/>
      <c r="L6" s="321"/>
      <c r="M6" s="321"/>
      <c r="N6" s="321"/>
      <c r="O6" s="321"/>
      <c r="P6" s="321"/>
      <c r="Q6" s="321"/>
      <c r="R6" s="322"/>
    </row>
    <row r="7" spans="1:23" ht="15.75" customHeight="1" x14ac:dyDescent="0.25">
      <c r="A7" s="6" t="s">
        <v>7</v>
      </c>
      <c r="B7" s="306" t="str">
        <f>CONCATENATE(PDRNTEMP!C6," / ",PDRNTEMP!F6)</f>
        <v>SELECT||pt=C:6||val= / INPUT||pt=F:6||val=1:00PM</v>
      </c>
      <c r="C7" s="307"/>
      <c r="D7" s="307"/>
      <c r="E7" s="307"/>
      <c r="F7" s="307"/>
      <c r="G7" s="307"/>
      <c r="H7" s="308"/>
      <c r="I7" s="44" t="s">
        <v>8</v>
      </c>
      <c r="J7" s="45"/>
      <c r="K7" s="309"/>
      <c r="L7" s="309"/>
      <c r="M7" s="309"/>
      <c r="N7" s="309"/>
      <c r="O7" s="309"/>
      <c r="P7" s="309"/>
      <c r="Q7" s="309"/>
      <c r="R7" s="310"/>
    </row>
    <row r="8" spans="1:23" ht="19.5" customHeight="1" x14ac:dyDescent="0.3">
      <c r="A8" s="311" t="s">
        <v>9</v>
      </c>
      <c r="B8" s="312"/>
      <c r="C8" s="312"/>
      <c r="D8" s="312"/>
      <c r="E8" s="312"/>
      <c r="F8" s="312"/>
      <c r="G8" s="312"/>
      <c r="H8" s="312"/>
      <c r="I8" s="312"/>
      <c r="J8" s="312"/>
      <c r="K8" s="312"/>
      <c r="L8" s="312"/>
      <c r="M8" s="312"/>
      <c r="N8" s="312"/>
      <c r="O8" s="312"/>
      <c r="P8" s="312"/>
      <c r="Q8" s="312"/>
      <c r="R8" s="313"/>
      <c r="U8" s="58"/>
      <c r="V8" s="58"/>
      <c r="W8" s="58"/>
    </row>
    <row r="9" spans="1:23" ht="15" customHeight="1" x14ac:dyDescent="0.25">
      <c r="A9" s="7" t="s">
        <v>10</v>
      </c>
      <c r="B9" s="314" t="str">
        <f>PDRNTEMP!D10</f>
        <v>INPUT||pt=D:10||val=</v>
      </c>
      <c r="C9" s="315"/>
      <c r="D9" s="316"/>
      <c r="E9" s="314" t="str">
        <f>PDRNTEMP!D11</f>
        <v>INPUT||pt=D:11||val=</v>
      </c>
      <c r="F9" s="315"/>
      <c r="G9" s="316"/>
      <c r="H9" s="314" t="str">
        <f>PDRNTEMP!D12</f>
        <v>INPUT||pt=D:12||val=</v>
      </c>
      <c r="I9" s="315"/>
      <c r="J9" s="316"/>
      <c r="K9" s="314" t="str">
        <f>PDRNTEMP!D13</f>
        <v>INPUT||pt=D:13||val=</v>
      </c>
      <c r="L9" s="315"/>
      <c r="M9" s="315"/>
      <c r="N9" s="315"/>
      <c r="O9" s="316"/>
      <c r="P9" s="317" t="str">
        <f>PDRNTEMP!D14</f>
        <v>INPUT||pt=D:14||val=</v>
      </c>
      <c r="Q9" s="318"/>
      <c r="R9" s="319"/>
      <c r="U9" s="58"/>
      <c r="V9" s="58"/>
      <c r="W9" s="58"/>
    </row>
    <row r="10" spans="1:23" ht="15" customHeight="1" x14ac:dyDescent="0.25">
      <c r="A10" s="8"/>
      <c r="B10" s="287" t="s">
        <v>11</v>
      </c>
      <c r="C10" s="269"/>
      <c r="D10" s="270"/>
      <c r="E10" s="287" t="s">
        <v>12</v>
      </c>
      <c r="F10" s="269"/>
      <c r="G10" s="270"/>
      <c r="H10" s="287" t="s">
        <v>13</v>
      </c>
      <c r="I10" s="269"/>
      <c r="J10" s="270"/>
      <c r="K10" s="287" t="s">
        <v>14</v>
      </c>
      <c r="L10" s="269"/>
      <c r="M10" s="269"/>
      <c r="N10" s="269"/>
      <c r="O10" s="270"/>
      <c r="P10" s="301" t="s">
        <v>15</v>
      </c>
      <c r="Q10" s="225"/>
      <c r="R10" s="302"/>
      <c r="U10" s="59"/>
      <c r="V10" s="58"/>
      <c r="W10" s="58"/>
    </row>
    <row r="11" spans="1:23" ht="15" customHeight="1" x14ac:dyDescent="0.25">
      <c r="A11" s="9" t="s">
        <v>16</v>
      </c>
      <c r="B11" s="296" t="str">
        <f>IF(OR(PDRNTEMP!D15="MARRIED",PDRNTEMP!D15="COMMON LAW",PDRNTEMP!D15="LIVE-IN-PARTNER"),PDRNTEMP!D17,"")</f>
        <v/>
      </c>
      <c r="C11" s="278"/>
      <c r="D11" s="297"/>
      <c r="E11" s="296" t="str">
        <f>IF(OR(PDRNTEMP!D15="MARRIED",PDRNTEMP!D15="COMMON LAW",PDRNTEMP!D15="LIVE-IN-PARTNER"),PDRNTEMP!D18,"")</f>
        <v/>
      </c>
      <c r="F11" s="278"/>
      <c r="G11" s="297"/>
      <c r="H11" s="296" t="str">
        <f>IF(OR(PDRNTEMP!D15="MARRIED",PDRNTEMP!D15="COMMON LAW",PDRNTEMP!D15="LIVE-IN-PARTNER"),PDRNTEMP!D19,"")</f>
        <v/>
      </c>
      <c r="I11" s="278"/>
      <c r="J11" s="297"/>
      <c r="K11" s="296" t="str">
        <f>IF(OR(PDRNTEMP!D15="MARRIED",PDRNTEMP!D15="COMMON LAW",PDRNTEMP!D15="LIVE-IN-PARTNER"),PDRNTEMP!D20,"")</f>
        <v/>
      </c>
      <c r="L11" s="278"/>
      <c r="M11" s="278"/>
      <c r="N11" s="278"/>
      <c r="O11" s="297"/>
      <c r="P11" s="303" t="str">
        <f>IF(OR(PDRNTEMP!D15="MARRIED",PDRNTEMP!D15="COMMON LAW",PDRNTEMP!D15="LIVE-IN-PARTNER"),PDRNTEMP!D21,"")</f>
        <v/>
      </c>
      <c r="Q11" s="304"/>
      <c r="R11" s="305"/>
      <c r="U11" s="59"/>
      <c r="V11" s="58"/>
      <c r="W11" s="58"/>
    </row>
    <row r="12" spans="1:23" ht="15" customHeight="1" x14ac:dyDescent="0.25">
      <c r="A12" s="5"/>
      <c r="B12" s="287" t="s">
        <v>11</v>
      </c>
      <c r="C12" s="269"/>
      <c r="D12" s="270"/>
      <c r="E12" s="287" t="s">
        <v>17</v>
      </c>
      <c r="F12" s="269"/>
      <c r="G12" s="270"/>
      <c r="H12" s="287" t="s">
        <v>13</v>
      </c>
      <c r="I12" s="269"/>
      <c r="J12" s="270"/>
      <c r="K12" s="287" t="s">
        <v>14</v>
      </c>
      <c r="L12" s="269"/>
      <c r="M12" s="269"/>
      <c r="N12" s="269"/>
      <c r="O12" s="270"/>
      <c r="P12" s="287" t="s">
        <v>15</v>
      </c>
      <c r="Q12" s="269"/>
      <c r="R12" s="270"/>
      <c r="U12" s="58"/>
      <c r="V12" s="58"/>
      <c r="W12" s="58"/>
    </row>
    <row r="13" spans="1:23" ht="30" customHeight="1" x14ac:dyDescent="0.25">
      <c r="A13" s="10" t="s">
        <v>18</v>
      </c>
      <c r="B13" s="296"/>
      <c r="C13" s="278"/>
      <c r="D13" s="297"/>
      <c r="E13" s="296"/>
      <c r="F13" s="278"/>
      <c r="G13" s="297"/>
      <c r="H13" s="296"/>
      <c r="I13" s="278"/>
      <c r="J13" s="297"/>
      <c r="K13" s="296"/>
      <c r="L13" s="278"/>
      <c r="M13" s="278"/>
      <c r="N13" s="278"/>
      <c r="O13" s="297"/>
      <c r="P13" s="298"/>
      <c r="Q13" s="299"/>
      <c r="R13" s="300"/>
      <c r="U13" s="58"/>
      <c r="V13" s="58"/>
      <c r="W13" s="58"/>
    </row>
    <row r="14" spans="1:23" ht="15" customHeight="1" x14ac:dyDescent="0.25">
      <c r="A14" s="5"/>
      <c r="B14" s="284" t="s">
        <v>11</v>
      </c>
      <c r="C14" s="285"/>
      <c r="D14" s="286"/>
      <c r="E14" s="284" t="s">
        <v>17</v>
      </c>
      <c r="F14" s="285"/>
      <c r="G14" s="286"/>
      <c r="H14" s="287" t="s">
        <v>13</v>
      </c>
      <c r="I14" s="269"/>
      <c r="J14" s="270"/>
      <c r="K14" s="287" t="s">
        <v>14</v>
      </c>
      <c r="L14" s="269"/>
      <c r="M14" s="269"/>
      <c r="N14" s="269"/>
      <c r="O14" s="270"/>
      <c r="P14" s="287" t="s">
        <v>15</v>
      </c>
      <c r="Q14" s="269"/>
      <c r="R14" s="270"/>
      <c r="U14" s="58"/>
      <c r="V14" s="60"/>
      <c r="W14" s="60"/>
    </row>
    <row r="15" spans="1:23" ht="15" customHeight="1" x14ac:dyDescent="0.25">
      <c r="A15" s="5" t="s">
        <v>19</v>
      </c>
      <c r="B15" s="288" t="str">
        <f>PDRNTEMP!D15</f>
        <v>SELECT||pt=D:15||val=COMMON LAW</v>
      </c>
      <c r="C15" s="277"/>
      <c r="D15" s="277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61"/>
    </row>
    <row r="16" spans="1:23" ht="15" customHeight="1" x14ac:dyDescent="0.25">
      <c r="A16" s="12" t="s">
        <v>20</v>
      </c>
      <c r="B16" s="278" t="str">
        <f>PDRNTEMP!D24</f>
        <v>INPUT||pt=D:24||val=MAKE "/" AS SEPARATOR</v>
      </c>
      <c r="C16" s="278"/>
      <c r="D16" s="13" t="s">
        <v>21</v>
      </c>
      <c r="E16" s="289" t="str">
        <f>PDRNTEMP!D25</f>
        <v>INPUT||pt=D:25||val=MAKE "/" AS SEPARATOR</v>
      </c>
      <c r="F16" s="289"/>
      <c r="G16" s="14"/>
      <c r="H16" s="290" t="s">
        <v>22</v>
      </c>
      <c r="I16" s="290"/>
      <c r="J16" s="290"/>
      <c r="K16" s="291" t="str">
        <f>PDRNTEMP!D26</f>
        <v>INPUT||pt=D:26||val=MAKE "/" AS SEPARATOR</v>
      </c>
      <c r="L16" s="291"/>
      <c r="M16" s="291"/>
      <c r="N16" s="291"/>
      <c r="O16" s="291"/>
      <c r="P16" s="291"/>
      <c r="Q16" s="291"/>
      <c r="R16" s="292"/>
    </row>
    <row r="17" spans="1:22" ht="15.75" customHeight="1" x14ac:dyDescent="0.25">
      <c r="A17" s="16"/>
      <c r="B17" s="17"/>
      <c r="C17" s="17"/>
      <c r="D17" s="18"/>
      <c r="E17" s="19"/>
      <c r="F17" s="19"/>
      <c r="G17" s="20"/>
      <c r="H17" s="20"/>
      <c r="I17" s="31"/>
      <c r="J17" s="31"/>
      <c r="K17" s="46"/>
      <c r="L17" s="19"/>
      <c r="M17" s="19"/>
      <c r="N17" s="19"/>
      <c r="O17" s="19"/>
      <c r="P17" s="19"/>
      <c r="Q17" s="19"/>
      <c r="R17" s="62"/>
      <c r="V17" s="63" t="s">
        <v>23</v>
      </c>
    </row>
    <row r="18" spans="1:22" ht="20.25" customHeight="1" x14ac:dyDescent="0.4">
      <c r="A18" s="293" t="s">
        <v>24</v>
      </c>
      <c r="B18" s="294"/>
      <c r="C18" s="294"/>
      <c r="D18" s="294"/>
      <c r="E18" s="294"/>
      <c r="F18" s="294"/>
      <c r="G18" s="294"/>
      <c r="H18" s="294"/>
      <c r="I18" s="294"/>
      <c r="J18" s="294"/>
      <c r="K18" s="294"/>
      <c r="L18" s="294"/>
      <c r="M18" s="294"/>
      <c r="N18" s="294"/>
      <c r="O18" s="294"/>
      <c r="P18" s="294"/>
      <c r="Q18" s="294"/>
      <c r="R18" s="295"/>
      <c r="S18" s="1"/>
    </row>
    <row r="19" spans="1:22" ht="15.75" customHeight="1" x14ac:dyDescent="0.25">
      <c r="A19" s="21" t="s">
        <v>25</v>
      </c>
      <c r="B19" s="282" t="str">
        <f>PDRNTEMP!D28</f>
        <v>INPUT||pt=D:28||val=</v>
      </c>
      <c r="C19" s="282"/>
      <c r="D19" s="282"/>
      <c r="E19" s="282"/>
      <c r="F19" s="282"/>
      <c r="G19" s="282"/>
      <c r="H19" s="282"/>
      <c r="I19" s="282"/>
      <c r="J19" s="282"/>
      <c r="K19" s="282"/>
      <c r="L19" s="282"/>
      <c r="M19" s="282"/>
      <c r="N19" s="282"/>
      <c r="O19" s="282"/>
      <c r="P19" s="282"/>
      <c r="Q19" s="282"/>
      <c r="R19" s="283"/>
    </row>
    <row r="20" spans="1:22" s="1" customFormat="1" ht="16.5" customHeight="1" x14ac:dyDescent="0.25">
      <c r="A20" s="22" t="s">
        <v>26</v>
      </c>
      <c r="B20" s="250" t="str">
        <f>PDRNTEMP!D30</f>
        <v>INPUT||pt=D:30||val=</v>
      </c>
      <c r="C20" s="250"/>
      <c r="D20" s="250"/>
      <c r="E20" s="250"/>
      <c r="F20" s="250"/>
      <c r="G20" s="23"/>
      <c r="H20" s="23"/>
      <c r="I20" s="47" t="s">
        <v>27</v>
      </c>
      <c r="J20" s="47"/>
      <c r="K20" s="48"/>
      <c r="L20" s="48"/>
      <c r="M20" s="48"/>
      <c r="N20" s="250" t="str">
        <f>PDRNTEMP!D29</f>
        <v>INPUT||pt=D:29||val=</v>
      </c>
      <c r="O20" s="250"/>
      <c r="P20" s="250"/>
      <c r="Q20" s="250"/>
      <c r="R20" s="276"/>
    </row>
    <row r="21" spans="1:22" s="1" customFormat="1" ht="15" customHeight="1" x14ac:dyDescent="0.25">
      <c r="A21" s="22" t="s">
        <v>28</v>
      </c>
      <c r="B21" s="250" t="str">
        <f>PDRNTEMP!D31</f>
        <v>INPUT||pt=D:31||val=</v>
      </c>
      <c r="C21" s="250"/>
      <c r="D21" s="250"/>
      <c r="E21" s="250"/>
      <c r="F21" s="250"/>
      <c r="G21" s="250"/>
      <c r="H21" s="250"/>
      <c r="I21" s="11" t="s">
        <v>29</v>
      </c>
      <c r="J21" s="49"/>
      <c r="K21" s="250" t="str">
        <f>PDRNTEMP!D32</f>
        <v>INPUT||pt=D:32||val=</v>
      </c>
      <c r="L21" s="250"/>
      <c r="M21" s="250"/>
      <c r="N21" s="250"/>
      <c r="O21" s="250"/>
      <c r="P21" s="250"/>
      <c r="Q21" s="250"/>
      <c r="R21" s="276"/>
    </row>
    <row r="22" spans="1:22" s="1" customFormat="1" ht="15" customHeight="1" x14ac:dyDescent="0.25">
      <c r="A22" s="22" t="s">
        <v>30</v>
      </c>
      <c r="B22" s="277" t="str">
        <f>PDRNTEMP!D33</f>
        <v>INPUT||pt=D:33||val=IF MORE THAN 2 YEARS</v>
      </c>
      <c r="C22" s="277"/>
      <c r="D22" s="277"/>
      <c r="E22" s="277"/>
      <c r="F22" s="277"/>
      <c r="G22" s="277"/>
      <c r="H22" s="277"/>
      <c r="I22" s="11" t="s">
        <v>29</v>
      </c>
      <c r="K22" s="250" t="str">
        <f>PDRNTEMP!D34</f>
        <v>INPUT||pt=D:34||val=IF MORE THAN 2 YEARS</v>
      </c>
      <c r="L22" s="250"/>
      <c r="M22" s="250"/>
      <c r="N22" s="250"/>
      <c r="O22" s="250"/>
      <c r="P22" s="250"/>
      <c r="Q22" s="250"/>
      <c r="R22" s="276"/>
    </row>
    <row r="23" spans="1:22" s="1" customFormat="1" ht="15" customHeight="1" x14ac:dyDescent="0.25">
      <c r="A23" s="24" t="s">
        <v>31</v>
      </c>
      <c r="D23" s="278"/>
      <c r="E23" s="278"/>
      <c r="F23" s="278"/>
      <c r="G23" s="25"/>
      <c r="H23" s="25"/>
      <c r="I23" s="50" t="s">
        <v>32</v>
      </c>
      <c r="J23" s="51"/>
      <c r="K23" s="279"/>
      <c r="L23" s="279"/>
      <c r="M23" s="279"/>
      <c r="N23" s="279"/>
      <c r="O23" s="279"/>
      <c r="P23" s="279"/>
      <c r="Q23" s="279"/>
      <c r="R23" s="280"/>
      <c r="S23" s="28" t="s">
        <v>33</v>
      </c>
    </row>
    <row r="24" spans="1:22" s="1" customFormat="1" ht="15" customHeight="1" x14ac:dyDescent="0.25">
      <c r="A24" s="22"/>
      <c r="D24" s="26"/>
      <c r="E24" s="26"/>
      <c r="F24" s="26"/>
      <c r="G24" s="26"/>
      <c r="H24" s="26"/>
      <c r="J24" s="26"/>
      <c r="K24" s="26"/>
      <c r="L24" s="26"/>
      <c r="M24" s="26"/>
      <c r="N24" s="26"/>
      <c r="O24" s="26"/>
      <c r="P24" s="26"/>
      <c r="Q24" s="26"/>
      <c r="R24" s="64"/>
    </row>
    <row r="25" spans="1:22" s="1" customFormat="1" ht="15" customHeight="1" x14ac:dyDescent="0.25">
      <c r="A25" s="22" t="s">
        <v>34</v>
      </c>
      <c r="B25" s="21"/>
      <c r="C25" s="27" t="str">
        <f>IF(PDRNTEMP!D36="OWNED","X","")</f>
        <v/>
      </c>
      <c r="D25" s="21" t="s">
        <v>35</v>
      </c>
      <c r="E25" s="28" t="str">
        <f>IF(PDRNTEMP!D36="MORTGAGE","X","")</f>
        <v/>
      </c>
      <c r="F25" s="21" t="s">
        <v>36</v>
      </c>
      <c r="G25" s="21"/>
      <c r="H25" s="21"/>
      <c r="I25" s="21"/>
      <c r="J25" s="248" t="str">
        <f>IF(C27="X",CONCATENATE(PDRNTEMP!D37," / ",PDRNTEMP!D38),IF(E25="X",CONCATENATE(PDRNTEMP!D37," / ",PDRNTEMP!D38),IF(K27="X",PDRNTEMP!D37,"")))</f>
        <v/>
      </c>
      <c r="K25" s="248"/>
      <c r="L25" s="248"/>
      <c r="M25" s="248"/>
      <c r="N25" s="248"/>
      <c r="O25" s="248"/>
      <c r="P25" s="248"/>
      <c r="Q25" s="248"/>
      <c r="R25" s="249"/>
    </row>
    <row r="26" spans="1:22" s="1" customFormat="1" ht="6.75" customHeight="1" x14ac:dyDescent="0.25">
      <c r="A26" s="22"/>
      <c r="B26" s="21"/>
      <c r="C26" s="21"/>
      <c r="D26" s="21"/>
      <c r="E26" s="21"/>
      <c r="F26" s="21"/>
      <c r="G26" s="21"/>
      <c r="H26" s="21"/>
      <c r="I26" s="21"/>
      <c r="J26" s="18"/>
      <c r="K26" s="18"/>
      <c r="L26" s="18"/>
      <c r="M26" s="18"/>
      <c r="N26" s="18"/>
      <c r="O26" s="18"/>
      <c r="P26" s="18"/>
      <c r="Q26" s="18"/>
      <c r="R26" s="65"/>
    </row>
    <row r="27" spans="1:22" s="1" customFormat="1" ht="15" customHeight="1" x14ac:dyDescent="0.25">
      <c r="A27" s="29"/>
      <c r="B27" s="21"/>
      <c r="C27" s="30" t="str">
        <f>IF(PDRNTEMP!D36="RENTED","X","")</f>
        <v/>
      </c>
      <c r="D27" s="21" t="s">
        <v>37</v>
      </c>
      <c r="E27" s="28" t="str">
        <f>IF(PDRNTEMP!D36="LIVING W/ PARENTS","X","")</f>
        <v/>
      </c>
      <c r="F27" s="31" t="s">
        <v>38</v>
      </c>
      <c r="G27" s="31"/>
      <c r="H27" s="31"/>
      <c r="I27" s="21"/>
      <c r="J27" s="21"/>
      <c r="K27" s="28" t="str">
        <f>IF(PDRNTEMP!D36="USED FREE","X","")</f>
        <v/>
      </c>
      <c r="L27" s="21" t="s">
        <v>39</v>
      </c>
      <c r="M27" s="21"/>
      <c r="N27" s="21"/>
      <c r="O27" s="21"/>
      <c r="P27" s="21"/>
      <c r="Q27" s="21"/>
      <c r="R27" s="66"/>
    </row>
    <row r="28" spans="1:22" s="1" customFormat="1" ht="15" customHeight="1" x14ac:dyDescent="0.25">
      <c r="A28" s="29"/>
      <c r="B28" s="21"/>
      <c r="C28" s="32"/>
      <c r="D28" s="21"/>
      <c r="E28" s="18"/>
      <c r="F28" s="18"/>
      <c r="G28" s="18"/>
      <c r="H28" s="18"/>
      <c r="I28" s="21"/>
      <c r="J28" s="21"/>
      <c r="K28" s="245"/>
      <c r="L28" s="245"/>
      <c r="M28" s="245"/>
      <c r="N28" s="245"/>
      <c r="O28" s="245"/>
      <c r="P28" s="245"/>
      <c r="Q28" s="245"/>
      <c r="R28" s="246"/>
    </row>
    <row r="29" spans="1:22" s="1" customFormat="1" ht="15" customHeight="1" x14ac:dyDescent="0.25">
      <c r="A29" s="22" t="s">
        <v>40</v>
      </c>
      <c r="B29" s="21"/>
      <c r="C29" s="28" t="str">
        <f>IF(PDRNTEMP!D39="BUNGALOW","X","")</f>
        <v/>
      </c>
      <c r="D29" s="21" t="s">
        <v>41</v>
      </c>
      <c r="E29" s="28" t="str">
        <f>IF(PDRNTEMP!D39="2-STOREY","X","")</f>
        <v/>
      </c>
      <c r="F29" s="21" t="s">
        <v>42</v>
      </c>
      <c r="G29" s="21"/>
      <c r="H29" s="21"/>
      <c r="I29" s="52" t="str">
        <f>IF(PDRNTEMP!D39="TOWNHOUSE","X","")</f>
        <v/>
      </c>
      <c r="J29" s="21" t="s">
        <v>43</v>
      </c>
      <c r="K29" s="5" t="str">
        <f>IF(PDRNTEMP!D39="APARTMENT","X","")</f>
        <v/>
      </c>
      <c r="L29" s="21" t="s">
        <v>44</v>
      </c>
      <c r="M29" s="21"/>
      <c r="N29" s="21"/>
      <c r="O29" s="21"/>
      <c r="P29" s="21"/>
      <c r="Q29" s="21"/>
      <c r="R29" s="66"/>
    </row>
    <row r="30" spans="1:22" s="1" customFormat="1" ht="4.5" customHeight="1" x14ac:dyDescent="0.25">
      <c r="A30" s="22"/>
      <c r="B30" s="21"/>
      <c r="C30" s="33"/>
      <c r="D30" s="21"/>
      <c r="E30" s="33"/>
      <c r="F30" s="21"/>
      <c r="G30" s="21"/>
      <c r="H30" s="21"/>
      <c r="I30" s="33"/>
      <c r="J30" s="21"/>
      <c r="K30" s="33"/>
      <c r="L30" s="21"/>
      <c r="M30" s="21"/>
      <c r="N30" s="21"/>
      <c r="O30" s="21"/>
      <c r="P30" s="21"/>
      <c r="Q30" s="21"/>
      <c r="R30" s="67"/>
    </row>
    <row r="31" spans="1:22" s="1" customFormat="1" ht="15" customHeight="1" x14ac:dyDescent="0.25">
      <c r="A31" s="29"/>
      <c r="B31" s="21"/>
      <c r="C31" s="28" t="str">
        <f>IF(PDRNTEMP!D39="CONDOMINIUM","X","")</f>
        <v/>
      </c>
      <c r="D31" s="21" t="s">
        <v>45</v>
      </c>
      <c r="E31" s="5" t="str">
        <f>IF(PDRNTEMP!D39="DUPLEX","X","")</f>
        <v/>
      </c>
      <c r="F31" s="21" t="s">
        <v>46</v>
      </c>
      <c r="G31" s="21"/>
      <c r="H31" s="21"/>
      <c r="I31" s="5" t="str">
        <f>IF(PDRNTEMP!D39="TENEMENT","X","")</f>
        <v/>
      </c>
      <c r="J31" s="21" t="s">
        <v>47</v>
      </c>
      <c r="K31" s="28" t="str">
        <f>IF(PDRNTEMP!D39="OTHERS","X","")</f>
        <v/>
      </c>
      <c r="L31" s="16" t="s">
        <v>48</v>
      </c>
      <c r="M31" s="21"/>
      <c r="N31" s="281" t="str">
        <f>IF(K31="X",PDRNTEMP!D40,"")</f>
        <v/>
      </c>
      <c r="O31" s="281"/>
      <c r="P31" s="281"/>
      <c r="Q31" s="281"/>
      <c r="R31" s="68"/>
    </row>
    <row r="32" spans="1:22" s="1" customFormat="1" ht="20.25" customHeight="1" x14ac:dyDescent="0.25">
      <c r="A32" s="29"/>
      <c r="B32" s="21"/>
      <c r="C32" s="34" t="s">
        <v>49</v>
      </c>
      <c r="D32" s="21"/>
      <c r="E32" s="274" t="str">
        <f>PDRNTEMP!G41</f>
        <v>INPUT||pt=G:41||val=</v>
      </c>
      <c r="F32" s="274"/>
      <c r="G32" s="3"/>
      <c r="H32" s="35"/>
      <c r="I32" s="275" t="s">
        <v>50</v>
      </c>
      <c r="J32" s="275"/>
      <c r="K32" s="274" t="str">
        <f>PDRNTEMP!E41</f>
        <v>INPUT||pt=E:41||val=</v>
      </c>
      <c r="L32" s="274"/>
      <c r="M32" s="274"/>
      <c r="N32" s="274"/>
      <c r="O32" s="274"/>
      <c r="P32" s="3"/>
      <c r="Q32" s="3"/>
      <c r="R32" s="67"/>
    </row>
    <row r="33" spans="1:18" s="1" customFormat="1" ht="6.75" customHeight="1" x14ac:dyDescent="0.25">
      <c r="A33" s="29"/>
      <c r="B33" s="21"/>
      <c r="C33" s="34"/>
      <c r="D33" s="21"/>
      <c r="E33" s="4"/>
      <c r="F33" s="3"/>
      <c r="G33" s="3"/>
      <c r="H33" s="35"/>
      <c r="I33" s="18"/>
      <c r="J33" s="18"/>
      <c r="K33" s="3"/>
      <c r="L33" s="3"/>
      <c r="M33" s="3"/>
      <c r="N33" s="3"/>
      <c r="O33" s="3"/>
      <c r="P33" s="3"/>
      <c r="Q33" s="3"/>
      <c r="R33" s="67"/>
    </row>
    <row r="34" spans="1:18" ht="15" customHeight="1" x14ac:dyDescent="0.25">
      <c r="A34" s="36"/>
      <c r="B34" s="31"/>
      <c r="C34" s="28" t="str">
        <f>IF(PDRNTEMP!D42="WITH GARAGE","X","")</f>
        <v/>
      </c>
      <c r="D34" s="31" t="s">
        <v>51</v>
      </c>
      <c r="E34" s="28" t="str">
        <f>IF(PDRNTEMP!D42="WITHOUT GARAGE","X","")</f>
        <v/>
      </c>
      <c r="F34" s="31" t="s">
        <v>52</v>
      </c>
      <c r="G34" s="31"/>
      <c r="H34" s="31"/>
      <c r="I34" s="28" t="str">
        <f>IF(PDRNTEMP!D42="STREET PARKING","X","")</f>
        <v/>
      </c>
      <c r="J34" s="31" t="s">
        <v>53</v>
      </c>
      <c r="K34" s="31"/>
      <c r="L34" s="31"/>
      <c r="M34" s="31"/>
      <c r="N34" s="31"/>
      <c r="O34" s="31"/>
      <c r="P34" s="31"/>
      <c r="Q34" s="31"/>
      <c r="R34" s="69"/>
    </row>
    <row r="35" spans="1:18" ht="15" customHeight="1" x14ac:dyDescent="0.25">
      <c r="A35" s="36"/>
      <c r="B35" s="31"/>
      <c r="C35" s="264"/>
      <c r="D35" s="264"/>
      <c r="E35" s="264"/>
      <c r="F35" s="31"/>
      <c r="G35" s="31"/>
      <c r="H35" s="31"/>
      <c r="I35" s="43"/>
      <c r="J35" s="31"/>
      <c r="K35" s="31"/>
      <c r="L35" s="31"/>
      <c r="M35" s="31"/>
      <c r="N35" s="31"/>
      <c r="O35" s="31"/>
      <c r="P35" s="31"/>
      <c r="Q35" s="31"/>
      <c r="R35" s="69"/>
    </row>
    <row r="36" spans="1:18" ht="12.75" customHeight="1" x14ac:dyDescent="0.25">
      <c r="A36" s="36"/>
      <c r="B36" s="31"/>
      <c r="C36" s="37"/>
      <c r="D36" s="38"/>
      <c r="E36" s="37"/>
      <c r="F36" s="31"/>
      <c r="G36" s="31"/>
      <c r="H36" s="31"/>
      <c r="I36" s="43"/>
      <c r="J36" s="31"/>
      <c r="K36" s="31"/>
      <c r="L36" s="31"/>
      <c r="M36" s="31"/>
      <c r="N36" s="31"/>
      <c r="O36" s="31"/>
      <c r="P36" s="31"/>
      <c r="Q36" s="31"/>
      <c r="R36" s="69"/>
    </row>
    <row r="37" spans="1:18" ht="15" customHeight="1" x14ac:dyDescent="0.3">
      <c r="A37" s="39" t="s">
        <v>54</v>
      </c>
      <c r="B37" s="31"/>
      <c r="C37" s="28" t="str">
        <f>IF(PDRNTEMP!D43="WELL MAINTAINED","X","")</f>
        <v/>
      </c>
      <c r="D37" s="31" t="s">
        <v>55</v>
      </c>
      <c r="E37" s="40" t="str">
        <f>IF(PDRNTEMP!F43="MADE OF LIGHT MATERIALS","X","")</f>
        <v/>
      </c>
      <c r="F37" s="31" t="s">
        <v>56</v>
      </c>
      <c r="G37" s="31"/>
      <c r="H37" s="31"/>
      <c r="I37" s="53" t="str">
        <f>IF(PDRNTEMP!F43="POOR / OLD","X","")</f>
        <v/>
      </c>
      <c r="J37" s="31" t="s">
        <v>57</v>
      </c>
      <c r="K37" s="31"/>
      <c r="L37" s="31"/>
      <c r="M37" s="31"/>
      <c r="N37" s="31"/>
      <c r="O37" s="31"/>
      <c r="P37" s="31"/>
      <c r="Q37" s="31"/>
      <c r="R37" s="69"/>
    </row>
    <row r="38" spans="1:18" s="1" customFormat="1" ht="6" customHeight="1" x14ac:dyDescent="0.25">
      <c r="A38" s="39"/>
      <c r="B38" s="31"/>
      <c r="C38" s="41"/>
      <c r="D38" s="31"/>
      <c r="E38" s="41"/>
      <c r="F38" s="31"/>
      <c r="G38" s="31"/>
      <c r="H38" s="31"/>
      <c r="I38" s="21"/>
      <c r="J38" s="31"/>
      <c r="K38" s="31"/>
      <c r="L38" s="31"/>
      <c r="M38" s="31"/>
      <c r="N38" s="31"/>
      <c r="O38" s="31"/>
      <c r="P38" s="31"/>
      <c r="Q38" s="31"/>
      <c r="R38" s="69"/>
    </row>
    <row r="39" spans="1:18" ht="15" customHeight="1" x14ac:dyDescent="0.25">
      <c r="A39" s="36"/>
      <c r="B39" s="31"/>
      <c r="C39" s="28" t="str">
        <f>IF(PDRNTEMP!F43="CONCRETE","X","")</f>
        <v/>
      </c>
      <c r="D39" s="31" t="s">
        <v>58</v>
      </c>
      <c r="E39" s="28" t="str">
        <f>IF(PDRNTEMP!F43="SEMI-CONCRETE","X","")</f>
        <v/>
      </c>
      <c r="F39" s="31" t="s">
        <v>59</v>
      </c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70"/>
    </row>
    <row r="40" spans="1:18" ht="15" customHeight="1" x14ac:dyDescent="0.25">
      <c r="A40" s="36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70"/>
    </row>
    <row r="41" spans="1:18" ht="15" customHeight="1" x14ac:dyDescent="0.25">
      <c r="A41" s="39" t="s">
        <v>60</v>
      </c>
      <c r="B41" s="31"/>
      <c r="C41" s="28" t="str">
        <f>IF(PDRNTEMP!C44="RESIDENTIAL","X","")</f>
        <v/>
      </c>
      <c r="D41" s="31" t="s">
        <v>61</v>
      </c>
      <c r="E41" s="28" t="str">
        <f>IF(PDRNTEMP!C44="COMMERCIAL","X","")</f>
        <v/>
      </c>
      <c r="F41" s="31" t="s">
        <v>62</v>
      </c>
      <c r="G41" s="31"/>
      <c r="H41" s="31"/>
      <c r="I41" s="54" t="str">
        <f>IF(PDRNTEMP!C44="MIXED","X","")</f>
        <v/>
      </c>
      <c r="J41" s="31" t="s">
        <v>63</v>
      </c>
      <c r="K41" s="31"/>
      <c r="L41" s="31"/>
      <c r="M41" s="31"/>
      <c r="N41" s="31"/>
      <c r="O41" s="31"/>
      <c r="P41" s="31"/>
      <c r="Q41" s="31"/>
      <c r="R41" s="70"/>
    </row>
    <row r="42" spans="1:18" ht="6.75" customHeight="1" x14ac:dyDescent="0.25">
      <c r="A42" s="39"/>
      <c r="B42" s="31"/>
      <c r="C42" s="33"/>
      <c r="D42" s="31"/>
      <c r="E42" s="33"/>
      <c r="F42" s="31"/>
      <c r="G42" s="31"/>
      <c r="H42" s="31"/>
      <c r="I42" s="33"/>
      <c r="J42" s="31"/>
      <c r="K42" s="31"/>
      <c r="L42" s="31"/>
      <c r="M42" s="31"/>
      <c r="N42" s="31"/>
      <c r="O42" s="31"/>
      <c r="P42" s="31"/>
      <c r="Q42" s="31"/>
      <c r="R42" s="70"/>
    </row>
    <row r="43" spans="1:18" ht="15" customHeight="1" x14ac:dyDescent="0.25">
      <c r="A43" s="36"/>
      <c r="B43" s="31"/>
      <c r="C43" s="28" t="str">
        <f>IF(PDRNTEMP!E44="GOOD","X","")</f>
        <v/>
      </c>
      <c r="D43" s="31" t="s">
        <v>64</v>
      </c>
      <c r="E43" s="28" t="str">
        <f>IF(PDRNTEMP!E44="FAIR","X","")</f>
        <v/>
      </c>
      <c r="F43" s="31" t="s">
        <v>65</v>
      </c>
      <c r="G43" s="31"/>
      <c r="H43" s="31"/>
      <c r="I43" s="54" t="str">
        <f>IF(PDRNTEMP!E44="POOR","X","")</f>
        <v/>
      </c>
      <c r="J43" s="31" t="s">
        <v>66</v>
      </c>
      <c r="K43" s="31"/>
      <c r="L43" s="31"/>
      <c r="M43" s="31"/>
      <c r="N43" s="31"/>
      <c r="O43" s="31"/>
      <c r="P43" s="31"/>
      <c r="Q43" s="31"/>
      <c r="R43" s="70"/>
    </row>
    <row r="44" spans="1:18" ht="4.5" customHeight="1" x14ac:dyDescent="0.25">
      <c r="A44" s="36"/>
      <c r="B44" s="31"/>
      <c r="C44" s="33"/>
      <c r="D44" s="31"/>
      <c r="E44" s="33"/>
      <c r="F44" s="31"/>
      <c r="G44" s="31"/>
      <c r="H44" s="31"/>
      <c r="I44" s="33"/>
      <c r="J44" s="31"/>
      <c r="K44" s="31"/>
      <c r="L44" s="31"/>
      <c r="M44" s="31"/>
      <c r="N44" s="31"/>
      <c r="O44" s="31"/>
      <c r="P44" s="31"/>
      <c r="Q44" s="31"/>
      <c r="R44" s="70"/>
    </row>
    <row r="45" spans="1:18" ht="15" customHeight="1" x14ac:dyDescent="0.3">
      <c r="A45" s="29"/>
      <c r="B45" s="21"/>
      <c r="C45" s="28" t="str">
        <f>IF(PDRNTEMP!C45="UPPER CLASS","X","")</f>
        <v/>
      </c>
      <c r="D45" s="21" t="s">
        <v>67</v>
      </c>
      <c r="E45" s="28" t="str">
        <f>IF(PDRNTEMP!C45="MIDDLE CLASS","X","")</f>
        <v/>
      </c>
      <c r="F45" s="17" t="s">
        <v>68</v>
      </c>
      <c r="G45" s="17"/>
      <c r="H45" s="21"/>
      <c r="I45" s="55" t="str">
        <f>IF(PDRNTEMP!C45="LOW CLASS","X","")</f>
        <v/>
      </c>
      <c r="J45" s="21" t="s">
        <v>69</v>
      </c>
      <c r="K45" s="21"/>
      <c r="L45" s="21"/>
      <c r="M45" s="21"/>
      <c r="N45" s="21"/>
      <c r="O45" s="21"/>
      <c r="P45" s="21"/>
      <c r="Q45" s="21"/>
      <c r="R45" s="66"/>
    </row>
    <row r="46" spans="1:18" ht="4.5" customHeight="1" x14ac:dyDescent="0.25">
      <c r="A46" s="29"/>
      <c r="B46" s="21"/>
      <c r="C46" s="33"/>
      <c r="D46" s="21"/>
      <c r="E46" s="21"/>
      <c r="F46" s="17"/>
      <c r="G46" s="17"/>
      <c r="H46" s="21"/>
      <c r="I46" s="33"/>
      <c r="J46" s="21"/>
      <c r="K46" s="21"/>
      <c r="L46" s="21"/>
      <c r="M46" s="21"/>
      <c r="N46" s="21"/>
      <c r="O46" s="21"/>
      <c r="P46" s="21"/>
      <c r="Q46" s="21"/>
      <c r="R46" s="66"/>
    </row>
    <row r="47" spans="1:18" ht="15" customHeight="1" x14ac:dyDescent="0.3">
      <c r="A47" s="29"/>
      <c r="B47" s="21"/>
      <c r="C47" s="42" t="str">
        <f>IF(PDRNTEMP!C46="SQUATTERS AREA / POOR RESIDENCE","X","")</f>
        <v/>
      </c>
      <c r="D47" s="21" t="s">
        <v>70</v>
      </c>
      <c r="E47" s="21"/>
      <c r="F47" s="21"/>
      <c r="G47" s="21"/>
      <c r="H47" s="21"/>
      <c r="I47" s="42" t="str">
        <f>IF(PDRNTEMP!C46="PASSABLE ROUTES ADVERSELY AFFECTED","X","")</f>
        <v/>
      </c>
      <c r="J47" s="21" t="s">
        <v>71</v>
      </c>
      <c r="K47" s="21"/>
      <c r="L47" s="21"/>
      <c r="M47" s="21"/>
      <c r="N47" s="21"/>
      <c r="O47" s="21"/>
      <c r="P47" s="21"/>
      <c r="Q47" s="21"/>
      <c r="R47" s="66"/>
    </row>
    <row r="48" spans="1:18" ht="3.75" customHeight="1" x14ac:dyDescent="0.25">
      <c r="A48" s="29"/>
      <c r="B48" s="21"/>
      <c r="C48" s="33"/>
      <c r="D48" s="21"/>
      <c r="E48" s="21"/>
      <c r="F48" s="21"/>
      <c r="G48" s="21"/>
      <c r="H48" s="21"/>
      <c r="I48" s="33"/>
      <c r="J48" s="21"/>
      <c r="K48" s="21"/>
      <c r="L48" s="21"/>
      <c r="M48" s="21"/>
      <c r="N48" s="21"/>
      <c r="O48" s="21"/>
      <c r="P48" s="21"/>
      <c r="Q48" s="21"/>
      <c r="R48" s="66"/>
    </row>
    <row r="49" spans="1:19" ht="15" customHeight="1" x14ac:dyDescent="0.3">
      <c r="A49" s="29"/>
      <c r="B49" s="21"/>
      <c r="C49" s="42" t="str">
        <f>IF(PDRNTEMP!C46="NOT ACCESSIBLE VIA MEANS OF TRANSPO","X","")</f>
        <v/>
      </c>
      <c r="D49" s="21" t="s">
        <v>72</v>
      </c>
      <c r="E49" s="21"/>
      <c r="F49" s="21"/>
      <c r="G49" s="21"/>
      <c r="H49" s="21"/>
      <c r="I49" s="55"/>
      <c r="J49" s="56" t="s">
        <v>73</v>
      </c>
      <c r="K49" s="56"/>
      <c r="L49" s="56"/>
      <c r="M49" s="56"/>
      <c r="N49" s="56"/>
      <c r="O49" s="56"/>
      <c r="P49" s="56"/>
      <c r="Q49" s="56"/>
      <c r="R49" s="71"/>
      <c r="S49" s="72"/>
    </row>
    <row r="50" spans="1:19" ht="4.5" customHeight="1" x14ac:dyDescent="0.25">
      <c r="A50" s="29"/>
      <c r="B50" s="21"/>
      <c r="C50" s="33"/>
      <c r="D50" s="21"/>
      <c r="E50" s="21"/>
      <c r="F50" s="21"/>
      <c r="G50" s="21"/>
      <c r="H50" s="21"/>
      <c r="I50" s="33"/>
      <c r="J50" s="56"/>
      <c r="K50" s="56"/>
      <c r="L50" s="56"/>
      <c r="M50" s="56"/>
      <c r="N50" s="56"/>
      <c r="O50" s="56"/>
      <c r="P50" s="56"/>
      <c r="Q50" s="56"/>
      <c r="R50" s="71"/>
      <c r="S50" s="72"/>
    </row>
    <row r="51" spans="1:19" ht="15" customHeight="1" x14ac:dyDescent="0.3">
      <c r="A51" s="29"/>
      <c r="B51" s="21"/>
      <c r="C51" s="42" t="str">
        <f>IF(PDRNTEMP!C46="FLOOD PRONE - WATER LASTS &gt;5HRS","X","")</f>
        <v/>
      </c>
      <c r="D51" s="21" t="s">
        <v>74</v>
      </c>
      <c r="E51" s="21"/>
      <c r="F51" s="21"/>
      <c r="G51" s="21"/>
      <c r="H51" s="21"/>
      <c r="I51" s="42" t="str">
        <f>IF(PDRNTEMP!C46="FLOOD PRONE - WATER LASTS &gt;2HRS","X","")</f>
        <v/>
      </c>
      <c r="J51" s="21" t="s">
        <v>75</v>
      </c>
      <c r="K51" s="21"/>
      <c r="L51" s="21"/>
      <c r="M51" s="21"/>
      <c r="N51" s="21"/>
      <c r="O51" s="21"/>
      <c r="P51" s="21"/>
      <c r="Q51" s="21"/>
      <c r="R51" s="66"/>
    </row>
    <row r="52" spans="1:19" ht="12.75" customHeight="1" x14ac:dyDescent="0.25">
      <c r="A52" s="29"/>
      <c r="B52" s="21"/>
      <c r="C52" s="43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66"/>
    </row>
    <row r="53" spans="1:19" ht="15" customHeight="1" x14ac:dyDescent="0.3">
      <c r="A53" s="16" t="s">
        <v>76</v>
      </c>
      <c r="B53" s="21"/>
      <c r="C53" s="28" t="str">
        <f>IF(PDRNTEMP!D47="NONE","X","")</f>
        <v/>
      </c>
      <c r="D53" s="21" t="s">
        <v>77</v>
      </c>
      <c r="E53" s="42" t="str">
        <f>IF(PDRNTEMP!D47="DRUNKARD","X","")</f>
        <v/>
      </c>
      <c r="F53" s="21" t="s">
        <v>78</v>
      </c>
      <c r="G53" s="42" t="str">
        <f>IF(PDRNTEMP!D47="ADULTEROUS","X","")</f>
        <v/>
      </c>
      <c r="H53" s="21" t="s">
        <v>79</v>
      </c>
      <c r="I53" s="42" t="str">
        <f>IF(PDRNTEMP!D47="DRUG USER","X","")</f>
        <v/>
      </c>
      <c r="J53" s="21" t="s">
        <v>80</v>
      </c>
      <c r="K53" s="21"/>
      <c r="L53" s="21"/>
      <c r="M53" s="21"/>
      <c r="N53" s="21"/>
      <c r="O53" s="21"/>
      <c r="P53" s="21"/>
      <c r="Q53" s="21"/>
      <c r="R53" s="66"/>
    </row>
    <row r="54" spans="1:19" ht="6" customHeight="1" x14ac:dyDescent="0.25">
      <c r="A54" s="16"/>
      <c r="B54" s="21"/>
      <c r="C54" s="33"/>
      <c r="D54" s="21"/>
      <c r="E54" s="33"/>
      <c r="F54" s="21"/>
      <c r="G54" s="33"/>
      <c r="H54" s="21"/>
      <c r="I54" s="33"/>
      <c r="J54" s="21"/>
      <c r="K54" s="21"/>
      <c r="L54" s="21"/>
      <c r="M54" s="21"/>
      <c r="N54" s="21"/>
      <c r="O54" s="21"/>
      <c r="P54" s="21"/>
      <c r="Q54" s="21"/>
      <c r="R54" s="66"/>
    </row>
    <row r="55" spans="1:19" ht="15" customHeight="1" x14ac:dyDescent="0.3">
      <c r="A55" s="29"/>
      <c r="B55" s="21"/>
      <c r="C55" s="42" t="str">
        <f>IF(PDRNTEMP!D47="GAMBLER","X","")</f>
        <v/>
      </c>
      <c r="D55" s="21" t="s">
        <v>81</v>
      </c>
      <c r="E55" s="42" t="str">
        <f>IF(PDRNTEMP!D47="POOR PAYER","X","")</f>
        <v/>
      </c>
      <c r="F55" s="21" t="s">
        <v>82</v>
      </c>
      <c r="G55" s="42" t="str">
        <f>IF(PDRNTEMP!D47="EXTRAVAGANT","X","")</f>
        <v/>
      </c>
      <c r="H55" s="21" t="s">
        <v>83</v>
      </c>
      <c r="I55" s="42" t="str">
        <f>IF(PDRNTEMP!D47="NOTORIOUS","X","")</f>
        <v/>
      </c>
      <c r="J55" s="21" t="s">
        <v>84</v>
      </c>
      <c r="K55" s="42" t="str">
        <f>IF(PDRNTEMP!D47="HEAVILY INDEBTED","X","")</f>
        <v/>
      </c>
      <c r="L55" s="21" t="s">
        <v>85</v>
      </c>
      <c r="M55" s="21"/>
      <c r="N55" s="21"/>
      <c r="O55" s="21"/>
      <c r="P55" s="21"/>
      <c r="Q55" s="21"/>
      <c r="R55" s="66"/>
    </row>
    <row r="56" spans="1:19" ht="15" customHeight="1" x14ac:dyDescent="0.25">
      <c r="A56" s="29"/>
      <c r="B56" s="21"/>
      <c r="C56" s="33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66"/>
    </row>
    <row r="57" spans="1:19" ht="15" customHeight="1" x14ac:dyDescent="0.25">
      <c r="A57" s="16" t="s">
        <v>86</v>
      </c>
      <c r="B57" s="21"/>
      <c r="C57" s="28" t="str">
        <f>IF(OR(PDRNTEMP!D48="ACTUAL VISIT",PDRNTEMP!D49="ACTUAL VISIT",PDRNTEMP!D50="ACTUAL VISIT",PDRNTEMP!D51="ACTUAL VISIT"),"X","")</f>
        <v/>
      </c>
      <c r="D57" s="21" t="s">
        <v>87</v>
      </c>
      <c r="E57" s="21"/>
      <c r="F57" s="21"/>
      <c r="G57" s="21"/>
      <c r="H57" s="21"/>
      <c r="I57" s="28" t="str">
        <f>IF(OR(PDRNTEMP!D48="HOA",PDRNTEMP!D49="HOA",PDRNTEMP!D50="HOA",PDRNTEMP!D51="HOA"),"X","")</f>
        <v/>
      </c>
      <c r="J57" s="21" t="s">
        <v>88</v>
      </c>
      <c r="K57" s="21"/>
      <c r="L57" s="21"/>
      <c r="M57" s="21"/>
      <c r="N57" s="28"/>
      <c r="O57" s="21" t="s">
        <v>48</v>
      </c>
      <c r="P57" s="21"/>
      <c r="Q57" s="73"/>
      <c r="R57" s="74"/>
    </row>
    <row r="58" spans="1:19" ht="5.25" customHeight="1" x14ac:dyDescent="0.25">
      <c r="A58" s="16"/>
      <c r="B58" s="21"/>
      <c r="C58" s="33"/>
      <c r="D58" s="21"/>
      <c r="E58" s="21"/>
      <c r="F58" s="21"/>
      <c r="G58" s="21"/>
      <c r="H58" s="21"/>
      <c r="I58" s="33"/>
      <c r="J58" s="21"/>
      <c r="K58" s="21"/>
      <c r="L58" s="21"/>
      <c r="M58" s="21"/>
      <c r="N58" s="21"/>
      <c r="O58" s="21"/>
      <c r="P58" s="21"/>
      <c r="Q58" s="21"/>
      <c r="R58" s="66"/>
    </row>
    <row r="59" spans="1:19" ht="15" customHeight="1" x14ac:dyDescent="0.25">
      <c r="A59" s="29"/>
      <c r="B59" s="21"/>
      <c r="C59" s="28" t="str">
        <f>IF(OR(PDRNTEMP!D48="NEIGHBOR/S",PDRNTEMP!D49="NEIGHBOR/S",PDRNTEMP!D50="NEIGHBOR/S",PDRNTEMP!D51="NEIGHBOR/S"),"X","")</f>
        <v/>
      </c>
      <c r="D59" s="21" t="s">
        <v>89</v>
      </c>
      <c r="E59" s="21"/>
      <c r="F59" s="21"/>
      <c r="G59" s="21"/>
      <c r="H59" s="21"/>
      <c r="I59" s="28" t="str">
        <f>IF(OR(PDRNTEMP!D48="VILLAGE GUARD",PDRNTEMP!D49="VILLAGE GUARD",PDRNTEMP!D50="VILLAGE GUARD",PDRNTEMP!D51="VILLAGE GUARD"),"X","")</f>
        <v/>
      </c>
      <c r="J59" s="21" t="s">
        <v>90</v>
      </c>
      <c r="K59" s="21"/>
      <c r="L59" s="21"/>
      <c r="M59" s="21"/>
      <c r="N59" s="21"/>
      <c r="O59" s="21"/>
      <c r="P59" s="21"/>
      <c r="Q59" s="21"/>
      <c r="R59" s="66"/>
    </row>
    <row r="60" spans="1:19" ht="15" customHeight="1" x14ac:dyDescent="0.25">
      <c r="A60" s="29"/>
      <c r="B60" s="21"/>
      <c r="C60" s="43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66"/>
    </row>
    <row r="61" spans="1:19" ht="15" customHeight="1" x14ac:dyDescent="0.25">
      <c r="A61" s="29"/>
      <c r="B61" s="21"/>
      <c r="C61" s="43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66"/>
    </row>
    <row r="62" spans="1:19" ht="15" customHeight="1" x14ac:dyDescent="0.25">
      <c r="A62" s="16" t="s">
        <v>91</v>
      </c>
      <c r="B62" s="265" t="str">
        <f>IF(AND(PDRNTEMP!C53&lt;&gt;"",PDRNTEMP!C54&lt;&gt;"",PDRNTEMP!C55&lt;&gt;""),CONCATENATE(PDRNTEMP!C53," / ",PDRNTEMP!C54," / ",PDRNTEMP!C55),IF(AND(PDRNTEMP!C53&lt;&gt;"",PDRNTEMP!C54&lt;&gt;""),CONCATENATE(PDRNTEMP!C53," / ",PDRNTEMP!C54),IF(AND(PDRNTEMP!C54&lt;&gt;"",PDRNTEMP!C55&lt;&gt;""),CONCATENATE(PDRNTEMP!C54," / ",PDRNTEMP!C55),IF(PDRNTEMP!C53&lt;&gt;"",PDRNTEMP!C53,IF(PDRNTEMP!C54&lt;&gt;"",PDRNTEMP!C54,IF(PDRNTEMP!C55&lt;&gt;"",PDRNTEMP!C55,""))))))</f>
        <v>INPUT||pt=C:53||val= / INPUT||pt=C:54||val= / INPUT||pt=C:55||val=</v>
      </c>
      <c r="C62" s="265"/>
      <c r="D62" s="265"/>
      <c r="E62" s="21" t="s">
        <v>92</v>
      </c>
      <c r="F62" s="21"/>
      <c r="G62" s="21"/>
      <c r="H62" s="21"/>
      <c r="I62" s="266" t="str">
        <f>IF(AND(PDRNTEMP!A57&lt;&gt;"",PDRNTEMP!A58&lt;&gt;"",PDRNTEMP!A59&lt;&gt;""),CONCATENATE(PDRNTEMP!A57," / ",PDRNTEMP!A58," / ",PDRNTEMP!A59),IF(AND(PDRNTEMP!A57&lt;&gt;"",PDRNTEMP!A58&lt;&gt;""),CONCATENATE(PDRNTEMP!A57," / ",PDRNTEMP!A58),IF(AND(PDRNTEMP!A58&lt;&gt;"",PDRNTEMP!A59&lt;&gt;""),CONCATENATE(PDRNTEMP!A58," / ",PDRNTEMP!A59),IF(PDRNTEMP!A57&lt;&gt;"",PDRNTEMP!A57,IF(PDRNTEMP!A58&lt;&gt;"",PDRNTEMP!A58,IF(PDRNTEMP!A59&lt;&gt;"",PDRNTEMP!A59,""))))))</f>
        <v>INPUT||pt=A:57||val= / INPUT||pt=A:58||val= / INPUT||pt=A:59||val=</v>
      </c>
      <c r="J62" s="266"/>
      <c r="K62" s="266"/>
      <c r="L62" s="266"/>
      <c r="M62" s="266"/>
      <c r="N62" s="266"/>
      <c r="O62" s="266"/>
      <c r="P62" s="266"/>
      <c r="Q62" s="266"/>
      <c r="R62" s="267"/>
    </row>
    <row r="63" spans="1:19" ht="15" customHeight="1" x14ac:dyDescent="0.25">
      <c r="A63" s="29"/>
      <c r="B63" s="268"/>
      <c r="C63" s="268"/>
      <c r="D63" s="268"/>
      <c r="E63" s="21" t="s">
        <v>93</v>
      </c>
      <c r="F63" s="21"/>
      <c r="G63" s="21"/>
      <c r="H63" s="21"/>
      <c r="I63" s="269" t="str">
        <f>IF(AND(PDRNTEMP!E57&lt;&gt;"",PDRNTEMP!E58&lt;&gt;"",PDRNTEMP!E59&lt;&gt;""),CONCATENATE(PDRNTEMP!E57," / ",PDRNTEMP!E58," / ",PDRNTEMP!E59),IF(AND(PDRNTEMP!E57&lt;&gt;"",PDRNTEMP!E58&lt;&gt;""),CONCATENATE(PDRNTEMP!E57," / ",PDRNTEMP!E58),IF(AND(PDRNTEMP!E58&lt;&gt;"",PDRNTEMP!E59&lt;&gt;""),CONCATENATE(PDRNTEMP!E58," / ",PDRNTEMP!E59),IF(PDRNTEMP!E57&lt;&gt;"",PDRNTEMP!E57,IF(PDRNTEMP!E58&lt;&gt;"",PDRNTEMP!E58,IF(PDRNTEMP!E59&lt;&gt;"",PDRNTEMP!E59,""))))))</f>
        <v>INPUT||pt=E:57||val= / INPUT||pt=E:58||val= / INPUT||pt=E:59||val=</v>
      </c>
      <c r="J63" s="269"/>
      <c r="K63" s="269"/>
      <c r="L63" s="269"/>
      <c r="M63" s="269"/>
      <c r="N63" s="269"/>
      <c r="O63" s="269"/>
      <c r="P63" s="269"/>
      <c r="Q63" s="269"/>
      <c r="R63" s="270"/>
    </row>
    <row r="64" spans="1:19" ht="15" customHeight="1" x14ac:dyDescent="0.25">
      <c r="A64" s="29"/>
      <c r="B64" s="21"/>
      <c r="C64" s="21"/>
      <c r="D64" s="21"/>
      <c r="E64" s="21"/>
      <c r="F64" s="21"/>
      <c r="G64" s="21"/>
      <c r="H64" s="21"/>
      <c r="I64" s="18"/>
      <c r="J64" s="15"/>
      <c r="K64" s="15"/>
      <c r="L64" s="15"/>
      <c r="M64" s="15"/>
      <c r="N64" s="15"/>
      <c r="O64" s="15"/>
      <c r="P64" s="15"/>
      <c r="Q64" s="15"/>
      <c r="R64" s="75"/>
    </row>
    <row r="65" spans="1:21" ht="14.25" customHeight="1" x14ac:dyDescent="0.25">
      <c r="A65" s="16" t="s">
        <v>94</v>
      </c>
      <c r="B65" s="271" t="str">
        <f>PDRNTEMP!C63</f>
        <v>INPUT||pt=C:63||val=</v>
      </c>
      <c r="C65" s="271"/>
      <c r="D65" s="271"/>
      <c r="E65" s="271"/>
      <c r="F65" s="17" t="s">
        <v>95</v>
      </c>
      <c r="G65" s="17"/>
      <c r="H65" s="17"/>
      <c r="I65" s="17"/>
      <c r="J65" s="272" t="str">
        <f>CONCATENATE(PDRNTEMP!C64," / ",PDRNTEMP!C65)</f>
        <v>INPUT||pt=C:64||val= / INPUT||pt=C:65||val=</v>
      </c>
      <c r="K65" s="272"/>
      <c r="L65" s="272"/>
      <c r="M65" s="272"/>
      <c r="N65" s="272"/>
      <c r="O65" s="272"/>
      <c r="P65" s="272"/>
      <c r="Q65" s="272"/>
      <c r="R65" s="273"/>
    </row>
    <row r="66" spans="1:21" x14ac:dyDescent="0.25">
      <c r="A66" s="16"/>
      <c r="B66" s="250" t="str">
        <f>PDRNTEMP!C66</f>
        <v>INPUT||pt=C:66||val=</v>
      </c>
      <c r="C66" s="250"/>
      <c r="D66" s="250"/>
      <c r="E66" s="250"/>
      <c r="F66" s="21"/>
      <c r="G66" s="21"/>
      <c r="H66" s="21"/>
      <c r="I66" s="21"/>
      <c r="J66" s="260" t="str">
        <f>CONCATENATE(PDRNTEMP!C67," / ",PDRNTEMP!C68)</f>
        <v>INPUT||pt=C:67||val= / INPUT||pt=C:68||val=</v>
      </c>
      <c r="K66" s="261"/>
      <c r="L66" s="261"/>
      <c r="M66" s="261"/>
      <c r="N66" s="261"/>
      <c r="O66" s="261"/>
      <c r="P66" s="261"/>
      <c r="Q66" s="261"/>
      <c r="R66" s="262"/>
    </row>
    <row r="67" spans="1:21" x14ac:dyDescent="0.25">
      <c r="A67" s="16"/>
      <c r="B67" s="250" t="str">
        <f>PDRNTEMP!C69</f>
        <v>INPUT||pt=C:69||val=</v>
      </c>
      <c r="C67" s="250"/>
      <c r="D67" s="250"/>
      <c r="E67" s="250"/>
      <c r="F67" s="21"/>
      <c r="G67" s="21"/>
      <c r="H67" s="21"/>
      <c r="I67" s="21"/>
      <c r="J67" s="260" t="str">
        <f>CONCATENATE(PDRNTEMP!C70," / ",PDRNTEMP!C71)</f>
        <v>INPUT||pt=C:70||val= / INPUT||pt=C:71||val=</v>
      </c>
      <c r="K67" s="260"/>
      <c r="L67" s="260"/>
      <c r="M67" s="260"/>
      <c r="N67" s="260"/>
      <c r="O67" s="260"/>
      <c r="P67" s="260"/>
      <c r="Q67" s="260"/>
      <c r="R67" s="263"/>
    </row>
    <row r="68" spans="1:21" ht="15" customHeight="1" x14ac:dyDescent="0.25">
      <c r="A68" s="16"/>
      <c r="B68" s="250" t="str">
        <f>PDRNTEMP!C72</f>
        <v>INPUT||pt=C:72||val=</v>
      </c>
      <c r="C68" s="250"/>
      <c r="D68" s="250"/>
      <c r="E68" s="250"/>
      <c r="F68" s="21"/>
      <c r="G68" s="21"/>
      <c r="H68" s="21"/>
      <c r="I68" s="21"/>
      <c r="J68" s="251" t="str">
        <f>CONCATENATE(PDRNTEMP!C73," / ",PDRNTEMP!C74)</f>
        <v>INPUT||pt=C:73||val= / INPUT||pt=C:74||val=</v>
      </c>
      <c r="K68" s="251"/>
      <c r="L68" s="251"/>
      <c r="M68" s="251"/>
      <c r="N68" s="251"/>
      <c r="O68" s="251"/>
      <c r="P68" s="251"/>
      <c r="Q68" s="251"/>
      <c r="R68" s="252"/>
      <c r="U68" s="92"/>
    </row>
    <row r="69" spans="1:21" ht="15" customHeight="1" x14ac:dyDescent="0.25">
      <c r="A69" s="16"/>
      <c r="B69" s="250" t="str">
        <f>PDRNTEMP!C75</f>
        <v>INPUT||pt=C:75||val=</v>
      </c>
      <c r="C69" s="250"/>
      <c r="D69" s="250"/>
      <c r="E69" s="250"/>
      <c r="F69" s="21"/>
      <c r="G69" s="21"/>
      <c r="H69" s="21"/>
      <c r="I69" s="21"/>
      <c r="J69" s="251" t="str">
        <f>CONCATENATE(PDRNTEMP!C76," / ",PDRNTEMP!C77)</f>
        <v>INPUT||pt=C:76||val= / INPUT||pt=C:77||val=</v>
      </c>
      <c r="K69" s="251"/>
      <c r="L69" s="251"/>
      <c r="M69" s="251"/>
      <c r="N69" s="251"/>
      <c r="O69" s="251"/>
      <c r="P69" s="251"/>
      <c r="Q69" s="251"/>
      <c r="R69" s="252"/>
    </row>
    <row r="70" spans="1:21" ht="15.75" customHeight="1" x14ac:dyDescent="0.25">
      <c r="A70" s="16" t="s">
        <v>96</v>
      </c>
      <c r="B70" s="253"/>
      <c r="C70" s="253"/>
      <c r="D70" s="253"/>
      <c r="E70" s="253"/>
      <c r="F70" s="1"/>
      <c r="G70" s="1"/>
      <c r="H70" s="1"/>
      <c r="I70" s="1"/>
      <c r="J70" s="254"/>
      <c r="K70" s="254"/>
      <c r="L70" s="254"/>
      <c r="M70" s="254"/>
      <c r="N70" s="254"/>
      <c r="O70" s="254"/>
      <c r="P70" s="254"/>
      <c r="Q70" s="254"/>
      <c r="R70" s="255"/>
    </row>
    <row r="71" spans="1:21" ht="15" customHeight="1" x14ac:dyDescent="0.25">
      <c r="A71" s="226" t="str">
        <f>PDRNTEMP!A61</f>
        <v>INPUT||pt=A:61||val=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27"/>
      <c r="R71" s="228"/>
    </row>
    <row r="72" spans="1:21" ht="15" customHeight="1" x14ac:dyDescent="0.25">
      <c r="A72" s="229"/>
      <c r="B72" s="230"/>
      <c r="C72" s="230"/>
      <c r="D72" s="230"/>
      <c r="E72" s="230"/>
      <c r="F72" s="230"/>
      <c r="G72" s="230"/>
      <c r="H72" s="230"/>
      <c r="I72" s="230"/>
      <c r="J72" s="230"/>
      <c r="K72" s="230"/>
      <c r="L72" s="230"/>
      <c r="M72" s="230"/>
      <c r="N72" s="230"/>
      <c r="O72" s="230"/>
      <c r="P72" s="230"/>
      <c r="Q72" s="230"/>
      <c r="R72" s="231"/>
    </row>
    <row r="73" spans="1:21" ht="15" customHeight="1" x14ac:dyDescent="0.25">
      <c r="A73" s="229"/>
      <c r="B73" s="230"/>
      <c r="C73" s="230"/>
      <c r="D73" s="230"/>
      <c r="E73" s="230"/>
      <c r="F73" s="230"/>
      <c r="G73" s="230"/>
      <c r="H73" s="230"/>
      <c r="I73" s="230"/>
      <c r="J73" s="230"/>
      <c r="K73" s="230"/>
      <c r="L73" s="230"/>
      <c r="M73" s="230"/>
      <c r="N73" s="230"/>
      <c r="O73" s="230"/>
      <c r="P73" s="230"/>
      <c r="Q73" s="230"/>
      <c r="R73" s="231"/>
    </row>
    <row r="74" spans="1:21" ht="15" customHeight="1" x14ac:dyDescent="0.25">
      <c r="A74" s="229"/>
      <c r="B74" s="230"/>
      <c r="C74" s="230"/>
      <c r="D74" s="230"/>
      <c r="E74" s="230"/>
      <c r="F74" s="230"/>
      <c r="G74" s="230"/>
      <c r="H74" s="230"/>
      <c r="I74" s="230"/>
      <c r="J74" s="230"/>
      <c r="K74" s="230"/>
      <c r="L74" s="230"/>
      <c r="M74" s="230"/>
      <c r="N74" s="230"/>
      <c r="O74" s="230"/>
      <c r="P74" s="230"/>
      <c r="Q74" s="230"/>
      <c r="R74" s="231"/>
    </row>
    <row r="75" spans="1:21" ht="15" customHeight="1" x14ac:dyDescent="0.25">
      <c r="A75" s="229"/>
      <c r="B75" s="230"/>
      <c r="C75" s="230"/>
      <c r="D75" s="230"/>
      <c r="E75" s="230"/>
      <c r="F75" s="230"/>
      <c r="G75" s="230"/>
      <c r="H75" s="230"/>
      <c r="I75" s="230"/>
      <c r="J75" s="230"/>
      <c r="K75" s="230"/>
      <c r="L75" s="230"/>
      <c r="M75" s="230"/>
      <c r="N75" s="230"/>
      <c r="O75" s="230"/>
      <c r="P75" s="230"/>
      <c r="Q75" s="230"/>
      <c r="R75" s="231"/>
    </row>
    <row r="76" spans="1:21" ht="43.5" customHeight="1" x14ac:dyDescent="0.25">
      <c r="A76" s="232"/>
      <c r="B76" s="233"/>
      <c r="C76" s="233"/>
      <c r="D76" s="233"/>
      <c r="E76" s="233"/>
      <c r="F76" s="233"/>
      <c r="G76" s="233"/>
      <c r="H76" s="233"/>
      <c r="I76" s="233"/>
      <c r="J76" s="233"/>
      <c r="K76" s="233"/>
      <c r="L76" s="233"/>
      <c r="M76" s="233"/>
      <c r="N76" s="233"/>
      <c r="O76" s="233"/>
      <c r="P76" s="233"/>
      <c r="Q76" s="233"/>
      <c r="R76" s="234"/>
    </row>
    <row r="77" spans="1:21" ht="23.25" customHeight="1" x14ac:dyDescent="0.25">
      <c r="A77" s="76"/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93"/>
    </row>
    <row r="78" spans="1:21" ht="31.5" customHeight="1" x14ac:dyDescent="0.25">
      <c r="A78" s="78"/>
      <c r="B78" s="26"/>
      <c r="C78" s="26"/>
      <c r="D78" s="26"/>
      <c r="E78" s="26"/>
      <c r="F78" s="26"/>
      <c r="G78" s="26"/>
      <c r="H78" s="26"/>
      <c r="I78" s="26"/>
      <c r="J78" s="88"/>
      <c r="K78" s="256" t="s">
        <v>97</v>
      </c>
      <c r="L78" s="256"/>
      <c r="M78" s="256"/>
      <c r="N78" s="256"/>
      <c r="O78" s="256"/>
      <c r="P78" s="256"/>
      <c r="Q78" s="256"/>
      <c r="R78" s="257"/>
    </row>
    <row r="79" spans="1:21" ht="15" customHeight="1" x14ac:dyDescent="0.25">
      <c r="A79" s="78"/>
      <c r="B79" s="26"/>
      <c r="C79" s="26"/>
      <c r="D79" s="26"/>
      <c r="E79" s="26"/>
      <c r="F79" s="26"/>
      <c r="G79" s="26"/>
      <c r="H79" s="26"/>
      <c r="I79" s="89"/>
      <c r="J79" s="90" t="s">
        <v>98</v>
      </c>
      <c r="K79" s="258" t="s">
        <v>99</v>
      </c>
      <c r="L79" s="259"/>
      <c r="M79" s="259"/>
      <c r="N79" s="259"/>
      <c r="O79" s="259"/>
      <c r="P79" s="259"/>
      <c r="Q79" s="259"/>
      <c r="R79" s="259"/>
    </row>
    <row r="80" spans="1:21" ht="14.25" customHeight="1" x14ac:dyDescent="0.25">
      <c r="A80" s="16" t="s">
        <v>100</v>
      </c>
      <c r="B80" s="21"/>
      <c r="C80" s="222" t="str">
        <f>CONCATENATE(PDRNTEMP!C79," /  CCSI")</f>
        <v>INPUT||pt=C:79||val= /  CCSI</v>
      </c>
      <c r="D80" s="222"/>
      <c r="E80" s="222"/>
      <c r="F80" s="222"/>
      <c r="G80" s="79"/>
      <c r="H80" s="79"/>
      <c r="I80" s="41"/>
      <c r="J80" s="223" t="s">
        <v>101</v>
      </c>
      <c r="K80" s="223"/>
      <c r="L80" s="223"/>
      <c r="M80" s="223"/>
      <c r="N80" s="223"/>
      <c r="O80" s="223"/>
      <c r="P80" s="223"/>
      <c r="Q80" s="223"/>
      <c r="R80" s="224"/>
    </row>
    <row r="81" spans="1:18" ht="15" hidden="1" customHeight="1" x14ac:dyDescent="0.25">
      <c r="A81" s="16"/>
      <c r="B81" s="21"/>
      <c r="C81" s="225" t="s">
        <v>101</v>
      </c>
      <c r="D81" s="225"/>
      <c r="E81" s="225"/>
      <c r="F81" s="225"/>
      <c r="G81" s="18"/>
      <c r="H81" s="18"/>
      <c r="I81" s="91"/>
      <c r="J81" s="91"/>
      <c r="K81" s="91"/>
      <c r="L81" s="91"/>
      <c r="M81" s="91"/>
      <c r="N81" s="91"/>
      <c r="O81" s="91"/>
      <c r="P81" s="91"/>
      <c r="Q81" s="91"/>
      <c r="R81" s="94"/>
    </row>
    <row r="82" spans="1:18" ht="15" customHeight="1" x14ac:dyDescent="0.25">
      <c r="A82" s="80"/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95"/>
    </row>
    <row r="83" spans="1:18" ht="15" customHeight="1" x14ac:dyDescent="0.25">
      <c r="A83" s="82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96"/>
    </row>
    <row r="84" spans="1:18" ht="15" customHeight="1" x14ac:dyDescent="0.25">
      <c r="A84" s="82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96"/>
    </row>
    <row r="85" spans="1:18" ht="15" customHeight="1" x14ac:dyDescent="0.25">
      <c r="A85" s="82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96"/>
    </row>
    <row r="86" spans="1:18" ht="15" customHeight="1" x14ac:dyDescent="0.25">
      <c r="A86" s="82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96"/>
    </row>
    <row r="87" spans="1:18" ht="15" customHeight="1" x14ac:dyDescent="0.25">
      <c r="A87" s="82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96"/>
    </row>
    <row r="88" spans="1:18" ht="15" customHeight="1" x14ac:dyDescent="0.25">
      <c r="A88" s="82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96"/>
    </row>
    <row r="89" spans="1:18" ht="15" customHeight="1" x14ac:dyDescent="0.25">
      <c r="A89" s="82"/>
      <c r="B89" s="1"/>
      <c r="C89" s="1"/>
      <c r="D89" s="1"/>
      <c r="E89" s="1"/>
      <c r="F89" s="1"/>
      <c r="G89" s="1"/>
      <c r="H89" s="83" t="s">
        <v>102</v>
      </c>
      <c r="I89" s="1"/>
      <c r="J89" s="1"/>
      <c r="K89" s="1"/>
      <c r="L89" s="1"/>
      <c r="M89" s="1"/>
      <c r="N89" s="1"/>
      <c r="O89" s="1"/>
      <c r="P89" s="1"/>
      <c r="Q89" s="1"/>
      <c r="R89" s="96"/>
    </row>
    <row r="90" spans="1:18" ht="15" customHeight="1" x14ac:dyDescent="0.25">
      <c r="A90" s="82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96"/>
    </row>
    <row r="91" spans="1:18" ht="15" customHeight="1" x14ac:dyDescent="0.25">
      <c r="A91" s="82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96"/>
    </row>
    <row r="92" spans="1:18" ht="15" customHeight="1" x14ac:dyDescent="0.25">
      <c r="A92" s="82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96"/>
    </row>
    <row r="93" spans="1:18" ht="15" customHeight="1" x14ac:dyDescent="0.25">
      <c r="A93" s="82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96"/>
    </row>
    <row r="94" spans="1:18" ht="15" customHeight="1" x14ac:dyDescent="0.25">
      <c r="A94" s="82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96"/>
    </row>
    <row r="95" spans="1:18" ht="15" customHeight="1" x14ac:dyDescent="0.25">
      <c r="A95" s="8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96"/>
    </row>
    <row r="96" spans="1:18" ht="15" customHeight="1" x14ac:dyDescent="0.25">
      <c r="A96" s="8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96"/>
    </row>
    <row r="97" spans="1:18" ht="15" customHeight="1" x14ac:dyDescent="0.25">
      <c r="A97" s="8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96"/>
    </row>
    <row r="98" spans="1:18" ht="63" customHeight="1" x14ac:dyDescent="0.25">
      <c r="A98" s="84"/>
      <c r="B98" s="85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97"/>
    </row>
    <row r="99" spans="1:18" ht="15" hidden="1" customHeight="1" x14ac:dyDescent="0.25">
      <c r="A99" s="86"/>
      <c r="B99" s="87"/>
      <c r="C99" s="87"/>
      <c r="D99" s="87"/>
      <c r="E99" s="87"/>
      <c r="F99" s="87"/>
      <c r="G99" s="87"/>
      <c r="H99" s="87"/>
    </row>
    <row r="100" spans="1:18" ht="2.25" customHeight="1" x14ac:dyDescent="0.25"/>
    <row r="101" spans="1:18" ht="15" hidden="1" customHeight="1" x14ac:dyDescent="0.25"/>
    <row r="102" spans="1:18" ht="15" hidden="1" customHeight="1" x14ac:dyDescent="0.25"/>
    <row r="103" spans="1:18" ht="15" hidden="1" customHeight="1" x14ac:dyDescent="0.25"/>
  </sheetData>
  <sheetProtection selectLockedCells="1" selectUnlockedCells="1"/>
  <mergeCells count="85">
    <mergeCell ref="B6:R6"/>
    <mergeCell ref="I1:R1"/>
    <mergeCell ref="B4:H4"/>
    <mergeCell ref="I4:J4"/>
    <mergeCell ref="K4:R4"/>
    <mergeCell ref="B5:R5"/>
    <mergeCell ref="B7:H7"/>
    <mergeCell ref="K7:R7"/>
    <mergeCell ref="A8:R8"/>
    <mergeCell ref="B9:D9"/>
    <mergeCell ref="E9:G9"/>
    <mergeCell ref="H9:J9"/>
    <mergeCell ref="K9:O9"/>
    <mergeCell ref="P9:R9"/>
    <mergeCell ref="B11:D11"/>
    <mergeCell ref="E11:G11"/>
    <mergeCell ref="H11:J11"/>
    <mergeCell ref="K11:O11"/>
    <mergeCell ref="P11:R11"/>
    <mergeCell ref="B10:D10"/>
    <mergeCell ref="E10:G10"/>
    <mergeCell ref="H10:J10"/>
    <mergeCell ref="K10:O10"/>
    <mergeCell ref="P10:R10"/>
    <mergeCell ref="B13:D13"/>
    <mergeCell ref="E13:G13"/>
    <mergeCell ref="H13:J13"/>
    <mergeCell ref="K13:O13"/>
    <mergeCell ref="P13:R13"/>
    <mergeCell ref="B12:D12"/>
    <mergeCell ref="E12:G12"/>
    <mergeCell ref="H12:J12"/>
    <mergeCell ref="K12:O12"/>
    <mergeCell ref="P12:R12"/>
    <mergeCell ref="B19:R19"/>
    <mergeCell ref="B14:D14"/>
    <mergeCell ref="E14:G14"/>
    <mergeCell ref="H14:J14"/>
    <mergeCell ref="K14:O14"/>
    <mergeCell ref="P14:R14"/>
    <mergeCell ref="B15:D15"/>
    <mergeCell ref="B16:C16"/>
    <mergeCell ref="E16:F16"/>
    <mergeCell ref="H16:J16"/>
    <mergeCell ref="K16:R16"/>
    <mergeCell ref="A18:R18"/>
    <mergeCell ref="E32:F32"/>
    <mergeCell ref="I32:J32"/>
    <mergeCell ref="K32:O32"/>
    <mergeCell ref="B20:F20"/>
    <mergeCell ref="N20:R20"/>
    <mergeCell ref="B21:H21"/>
    <mergeCell ref="K21:R21"/>
    <mergeCell ref="B22:H22"/>
    <mergeCell ref="K22:R22"/>
    <mergeCell ref="D23:F23"/>
    <mergeCell ref="K23:R23"/>
    <mergeCell ref="J25:R25"/>
    <mergeCell ref="K28:R28"/>
    <mergeCell ref="N31:Q31"/>
    <mergeCell ref="B68:E68"/>
    <mergeCell ref="J68:R68"/>
    <mergeCell ref="C35:E35"/>
    <mergeCell ref="B62:D62"/>
    <mergeCell ref="I62:R62"/>
    <mergeCell ref="B63:D63"/>
    <mergeCell ref="I63:R63"/>
    <mergeCell ref="B65:E65"/>
    <mergeCell ref="J65:R65"/>
    <mergeCell ref="C80:F80"/>
    <mergeCell ref="J80:R80"/>
    <mergeCell ref="C81:F81"/>
    <mergeCell ref="A71:R76"/>
    <mergeCell ref="I2:R3"/>
    <mergeCell ref="A1:H3"/>
    <mergeCell ref="B69:E69"/>
    <mergeCell ref="J69:R69"/>
    <mergeCell ref="B70:E70"/>
    <mergeCell ref="J70:R70"/>
    <mergeCell ref="K78:R78"/>
    <mergeCell ref="K79:R79"/>
    <mergeCell ref="B66:E66"/>
    <mergeCell ref="J66:R66"/>
    <mergeCell ref="B67:E67"/>
    <mergeCell ref="J67:R67"/>
  </mergeCells>
  <pageMargins left="0.7" right="0.7" top="0.75" bottom="0.75" header="0.51" footer="0.51"/>
  <pageSetup paperSize="5" scale="60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zoomScale="90" zoomScaleNormal="90" workbookViewId="0"/>
  </sheetViews>
  <sheetFormatPr defaultColWidth="8.85546875" defaultRowHeight="13.5" x14ac:dyDescent="0.25"/>
  <cols>
    <col min="1" max="1" width="41.28515625" style="100" bestFit="1" customWidth="1"/>
    <col min="2" max="2" width="54.5703125" style="100" bestFit="1" customWidth="1"/>
    <col min="3" max="3" width="7.7109375" style="100" customWidth="1"/>
    <col min="4" max="4" width="20.28515625" style="100" customWidth="1"/>
    <col min="5" max="5" width="18.85546875" style="100" bestFit="1" customWidth="1"/>
    <col min="6" max="6" width="20.42578125" style="100" bestFit="1" customWidth="1"/>
    <col min="7" max="7" width="7.7109375" style="100" customWidth="1"/>
    <col min="8" max="8" width="20.28515625" style="100" customWidth="1"/>
    <col min="9" max="9" width="18.85546875" style="100" bestFit="1" customWidth="1"/>
    <col min="10" max="10" width="20.5703125" style="100" bestFit="1" customWidth="1"/>
    <col min="11" max="16384" width="8.85546875" style="100"/>
  </cols>
  <sheetData>
    <row r="1" spans="1:13" x14ac:dyDescent="0.25">
      <c r="A1" s="98" t="s">
        <v>221</v>
      </c>
      <c r="B1" s="98" t="s">
        <v>264</v>
      </c>
      <c r="C1" s="98"/>
      <c r="D1" s="99" t="s">
        <v>298</v>
      </c>
      <c r="E1" s="99" t="s">
        <v>310</v>
      </c>
      <c r="F1" s="99" t="s">
        <v>341</v>
      </c>
      <c r="G1" s="98"/>
      <c r="H1" s="99" t="s">
        <v>363</v>
      </c>
      <c r="I1" s="99" t="s">
        <v>375</v>
      </c>
      <c r="J1" s="99" t="s">
        <v>406</v>
      </c>
      <c r="K1" s="98"/>
      <c r="L1" s="98"/>
      <c r="M1" s="98"/>
    </row>
    <row r="2" spans="1:13" x14ac:dyDescent="0.25">
      <c r="A2" s="98" t="s">
        <v>222</v>
      </c>
      <c r="B2" s="98" t="s">
        <v>265</v>
      </c>
      <c r="C2" s="98"/>
      <c r="D2" s="99" t="s">
        <v>299</v>
      </c>
      <c r="E2" s="99" t="s">
        <v>311</v>
      </c>
      <c r="F2" s="99" t="s">
        <v>342</v>
      </c>
      <c r="H2" s="99" t="s">
        <v>364</v>
      </c>
      <c r="I2" s="99" t="s">
        <v>376</v>
      </c>
      <c r="J2" s="99" t="s">
        <v>407</v>
      </c>
      <c r="K2" s="98"/>
      <c r="L2" s="98"/>
      <c r="M2" s="98"/>
    </row>
    <row r="3" spans="1:13" x14ac:dyDescent="0.25">
      <c r="B3" s="98" t="s">
        <v>266</v>
      </c>
      <c r="C3" s="98"/>
      <c r="D3" s="99" t="s">
        <v>300</v>
      </c>
      <c r="E3" s="99" t="s">
        <v>312</v>
      </c>
      <c r="F3" s="99" t="s">
        <v>343</v>
      </c>
      <c r="H3" s="99" t="s">
        <v>365</v>
      </c>
      <c r="I3" s="99" t="s">
        <v>377</v>
      </c>
      <c r="J3" s="99" t="s">
        <v>408</v>
      </c>
      <c r="K3" s="98"/>
      <c r="L3" s="98"/>
      <c r="M3" s="98"/>
    </row>
    <row r="4" spans="1:13" x14ac:dyDescent="0.25">
      <c r="A4" s="98" t="s">
        <v>223</v>
      </c>
      <c r="C4" s="98"/>
      <c r="D4" s="99" t="s">
        <v>301</v>
      </c>
      <c r="E4" s="99" t="s">
        <v>313</v>
      </c>
      <c r="F4" s="99" t="s">
        <v>344</v>
      </c>
      <c r="G4" s="98"/>
      <c r="H4" s="99" t="s">
        <v>366</v>
      </c>
      <c r="I4" s="99" t="s">
        <v>378</v>
      </c>
      <c r="J4" s="99" t="s">
        <v>409</v>
      </c>
      <c r="K4" s="98"/>
      <c r="L4" s="98"/>
      <c r="M4" s="98"/>
    </row>
    <row r="5" spans="1:13" x14ac:dyDescent="0.25">
      <c r="A5" s="98" t="s">
        <v>231</v>
      </c>
      <c r="B5" s="98" t="s">
        <v>267</v>
      </c>
      <c r="C5" s="98"/>
      <c r="D5" s="99" t="s">
        <v>302</v>
      </c>
      <c r="E5" s="99" t="s">
        <v>314</v>
      </c>
      <c r="F5" s="99" t="s">
        <v>345</v>
      </c>
      <c r="H5" s="99" t="s">
        <v>367</v>
      </c>
      <c r="I5" s="99" t="s">
        <v>379</v>
      </c>
      <c r="J5" s="99" t="s">
        <v>410</v>
      </c>
      <c r="L5" s="98"/>
      <c r="M5" s="98"/>
    </row>
    <row r="6" spans="1:13" x14ac:dyDescent="0.25">
      <c r="A6" s="98" t="s">
        <v>232</v>
      </c>
      <c r="B6" s="98" t="s">
        <v>273</v>
      </c>
      <c r="C6" s="98"/>
      <c r="D6" s="99" t="s">
        <v>303</v>
      </c>
      <c r="E6" s="99" t="s">
        <v>315</v>
      </c>
      <c r="F6" s="99" t="s">
        <v>346</v>
      </c>
      <c r="H6" s="99" t="s">
        <v>368</v>
      </c>
      <c r="I6" s="99" t="s">
        <v>380</v>
      </c>
      <c r="J6" s="99" t="s">
        <v>411</v>
      </c>
      <c r="L6" s="98"/>
      <c r="M6" s="98"/>
    </row>
    <row r="7" spans="1:13" x14ac:dyDescent="0.25">
      <c r="A7" s="98" t="s">
        <v>233</v>
      </c>
      <c r="B7" s="98" t="s">
        <v>269</v>
      </c>
      <c r="C7" s="98"/>
      <c r="D7" s="99" t="s">
        <v>304</v>
      </c>
      <c r="E7" s="99" t="s">
        <v>316</v>
      </c>
      <c r="F7" s="99" t="s">
        <v>347</v>
      </c>
      <c r="H7" s="99" t="s">
        <v>369</v>
      </c>
      <c r="I7" s="99" t="s">
        <v>381</v>
      </c>
      <c r="J7" s="99" t="s">
        <v>412</v>
      </c>
      <c r="L7" s="98"/>
      <c r="M7" s="98"/>
    </row>
    <row r="8" spans="1:13" x14ac:dyDescent="0.25">
      <c r="A8" s="98" t="s">
        <v>234</v>
      </c>
      <c r="B8" s="98" t="s">
        <v>270</v>
      </c>
      <c r="C8" s="98"/>
      <c r="D8" s="99" t="s">
        <v>305</v>
      </c>
      <c r="E8" s="99" t="s">
        <v>317</v>
      </c>
      <c r="F8" s="99" t="s">
        <v>348</v>
      </c>
      <c r="H8" s="99" t="s">
        <v>370</v>
      </c>
      <c r="I8" s="99" t="s">
        <v>382</v>
      </c>
      <c r="J8" s="99" t="s">
        <v>413</v>
      </c>
      <c r="K8" s="98"/>
      <c r="L8" s="98"/>
      <c r="M8" s="98"/>
    </row>
    <row r="9" spans="1:13" x14ac:dyDescent="0.25">
      <c r="A9" s="98" t="s">
        <v>236</v>
      </c>
      <c r="B9" s="98" t="s">
        <v>271</v>
      </c>
      <c r="C9" s="98"/>
      <c r="D9" s="99" t="s">
        <v>306</v>
      </c>
      <c r="E9" s="99" t="s">
        <v>318</v>
      </c>
      <c r="F9" s="99" t="s">
        <v>349</v>
      </c>
      <c r="H9" s="99" t="s">
        <v>371</v>
      </c>
      <c r="I9" s="99" t="s">
        <v>383</v>
      </c>
      <c r="J9" s="99" t="s">
        <v>414</v>
      </c>
      <c r="K9" s="98"/>
      <c r="L9" s="98"/>
      <c r="M9" s="98"/>
    </row>
    <row r="10" spans="1:13" x14ac:dyDescent="0.25">
      <c r="A10" s="98" t="s">
        <v>235</v>
      </c>
      <c r="B10" s="98" t="s">
        <v>272</v>
      </c>
      <c r="C10" s="98"/>
      <c r="D10" s="99" t="s">
        <v>307</v>
      </c>
      <c r="E10" s="99" t="s">
        <v>319</v>
      </c>
      <c r="F10" s="99" t="s">
        <v>350</v>
      </c>
      <c r="H10" s="99" t="s">
        <v>372</v>
      </c>
      <c r="I10" s="99" t="s">
        <v>384</v>
      </c>
      <c r="J10" s="99" t="s">
        <v>415</v>
      </c>
      <c r="K10" s="98"/>
      <c r="L10" s="98"/>
      <c r="M10" s="98"/>
    </row>
    <row r="11" spans="1:13" x14ac:dyDescent="0.25">
      <c r="C11" s="98"/>
      <c r="D11" s="99" t="s">
        <v>308</v>
      </c>
      <c r="E11" s="99" t="s">
        <v>320</v>
      </c>
      <c r="F11" s="99" t="s">
        <v>351</v>
      </c>
      <c r="H11" s="99" t="s">
        <v>373</v>
      </c>
      <c r="I11" s="99" t="s">
        <v>385</v>
      </c>
      <c r="J11" s="99" t="s">
        <v>416</v>
      </c>
    </row>
    <row r="12" spans="1:13" x14ac:dyDescent="0.25">
      <c r="A12" s="98" t="s">
        <v>224</v>
      </c>
      <c r="B12" s="98" t="s">
        <v>274</v>
      </c>
      <c r="C12" s="98"/>
      <c r="D12" s="99" t="s">
        <v>309</v>
      </c>
      <c r="E12" s="99" t="s">
        <v>321</v>
      </c>
      <c r="F12" s="99" t="s">
        <v>352</v>
      </c>
      <c r="G12" s="98"/>
      <c r="H12" s="99" t="s">
        <v>374</v>
      </c>
      <c r="I12" s="99" t="s">
        <v>386</v>
      </c>
      <c r="J12" s="99" t="s">
        <v>417</v>
      </c>
    </row>
    <row r="13" spans="1:13" x14ac:dyDescent="0.25">
      <c r="A13" s="98" t="s">
        <v>225</v>
      </c>
      <c r="B13" s="98" t="s">
        <v>275</v>
      </c>
      <c r="C13" s="98"/>
      <c r="D13" s="98"/>
      <c r="E13" s="99" t="s">
        <v>322</v>
      </c>
      <c r="F13" s="99" t="s">
        <v>353</v>
      </c>
      <c r="G13" s="98"/>
      <c r="H13" s="98"/>
      <c r="I13" s="99" t="s">
        <v>387</v>
      </c>
      <c r="J13" s="99" t="s">
        <v>418</v>
      </c>
    </row>
    <row r="14" spans="1:13" x14ac:dyDescent="0.25">
      <c r="A14" s="98" t="s">
        <v>226</v>
      </c>
      <c r="B14" s="98" t="s">
        <v>276</v>
      </c>
      <c r="C14" s="98"/>
      <c r="D14" s="98"/>
      <c r="E14" s="99" t="s">
        <v>323</v>
      </c>
      <c r="F14" s="99" t="s">
        <v>354</v>
      </c>
      <c r="G14" s="98"/>
      <c r="H14" s="98"/>
      <c r="I14" s="99" t="s">
        <v>388</v>
      </c>
      <c r="J14" s="99" t="s">
        <v>419</v>
      </c>
    </row>
    <row r="15" spans="1:13" x14ac:dyDescent="0.25">
      <c r="A15" s="98" t="s">
        <v>227</v>
      </c>
      <c r="B15" s="98" t="s">
        <v>277</v>
      </c>
      <c r="C15" s="98"/>
      <c r="D15" s="98"/>
      <c r="E15" s="99" t="s">
        <v>324</v>
      </c>
      <c r="F15" s="99" t="s">
        <v>355</v>
      </c>
      <c r="G15" s="98"/>
      <c r="H15" s="98"/>
      <c r="I15" s="99" t="s">
        <v>389</v>
      </c>
      <c r="J15" s="99" t="s">
        <v>420</v>
      </c>
    </row>
    <row r="16" spans="1:13" x14ac:dyDescent="0.25">
      <c r="A16" s="98" t="s">
        <v>228</v>
      </c>
      <c r="B16" s="98" t="s">
        <v>278</v>
      </c>
      <c r="C16" s="98"/>
      <c r="D16" s="98"/>
      <c r="E16" s="99" t="s">
        <v>325</v>
      </c>
      <c r="F16" s="99" t="s">
        <v>356</v>
      </c>
      <c r="G16" s="98"/>
      <c r="H16" s="98"/>
      <c r="I16" s="99" t="s">
        <v>390</v>
      </c>
      <c r="J16" s="99" t="s">
        <v>421</v>
      </c>
    </row>
    <row r="17" spans="1:10" x14ac:dyDescent="0.25">
      <c r="A17" s="98" t="s">
        <v>229</v>
      </c>
      <c r="B17" s="98" t="s">
        <v>279</v>
      </c>
      <c r="C17" s="98"/>
      <c r="D17" s="98"/>
      <c r="E17" s="99" t="s">
        <v>326</v>
      </c>
      <c r="F17" s="99" t="s">
        <v>357</v>
      </c>
      <c r="G17" s="98"/>
      <c r="H17" s="98"/>
      <c r="I17" s="99" t="s">
        <v>391</v>
      </c>
      <c r="J17" s="99" t="s">
        <v>422</v>
      </c>
    </row>
    <row r="18" spans="1:10" x14ac:dyDescent="0.25">
      <c r="A18" s="98" t="s">
        <v>230</v>
      </c>
      <c r="B18" s="98" t="s">
        <v>280</v>
      </c>
      <c r="C18" s="98"/>
      <c r="D18" s="98"/>
      <c r="E18" s="99" t="s">
        <v>327</v>
      </c>
      <c r="F18" s="99" t="s">
        <v>358</v>
      </c>
      <c r="G18" s="98"/>
      <c r="H18" s="98"/>
      <c r="I18" s="99" t="s">
        <v>392</v>
      </c>
      <c r="J18" s="99" t="s">
        <v>423</v>
      </c>
    </row>
    <row r="19" spans="1:10" x14ac:dyDescent="0.25">
      <c r="B19" s="98" t="s">
        <v>281</v>
      </c>
      <c r="C19" s="98"/>
      <c r="D19" s="98"/>
      <c r="E19" s="99" t="s">
        <v>328</v>
      </c>
      <c r="F19" s="99" t="s">
        <v>359</v>
      </c>
      <c r="G19" s="98"/>
      <c r="H19" s="98"/>
      <c r="I19" s="99" t="s">
        <v>393</v>
      </c>
      <c r="J19" s="99" t="s">
        <v>424</v>
      </c>
    </row>
    <row r="20" spans="1:10" x14ac:dyDescent="0.25">
      <c r="A20" s="98" t="s">
        <v>237</v>
      </c>
      <c r="C20" s="98"/>
      <c r="D20" s="98"/>
      <c r="E20" s="99" t="s">
        <v>329</v>
      </c>
      <c r="F20" s="99" t="s">
        <v>360</v>
      </c>
      <c r="G20" s="98"/>
      <c r="H20" s="98"/>
      <c r="I20" s="99" t="s">
        <v>394</v>
      </c>
      <c r="J20" s="99" t="s">
        <v>425</v>
      </c>
    </row>
    <row r="21" spans="1:10" x14ac:dyDescent="0.25">
      <c r="A21" s="98" t="s">
        <v>238</v>
      </c>
      <c r="B21" s="98" t="s">
        <v>282</v>
      </c>
      <c r="C21" s="98"/>
      <c r="D21" s="98"/>
      <c r="E21" s="99" t="s">
        <v>330</v>
      </c>
      <c r="F21" s="99" t="s">
        <v>361</v>
      </c>
      <c r="G21" s="98"/>
      <c r="H21" s="98"/>
      <c r="I21" s="99" t="s">
        <v>395</v>
      </c>
      <c r="J21" s="99" t="s">
        <v>426</v>
      </c>
    </row>
    <row r="22" spans="1:10" x14ac:dyDescent="0.25">
      <c r="A22" s="98" t="s">
        <v>239</v>
      </c>
      <c r="B22" s="98" t="s">
        <v>283</v>
      </c>
      <c r="C22" s="98"/>
      <c r="D22" s="98"/>
      <c r="E22" s="99" t="s">
        <v>331</v>
      </c>
      <c r="F22" s="99" t="s">
        <v>362</v>
      </c>
      <c r="G22" s="98"/>
      <c r="H22" s="98"/>
      <c r="I22" s="99" t="s">
        <v>396</v>
      </c>
      <c r="J22" s="99" t="s">
        <v>427</v>
      </c>
    </row>
    <row r="23" spans="1:10" x14ac:dyDescent="0.25">
      <c r="A23" s="98" t="s">
        <v>240</v>
      </c>
      <c r="B23" s="98" t="s">
        <v>284</v>
      </c>
      <c r="C23" s="98"/>
      <c r="D23" s="98"/>
      <c r="E23" s="99" t="s">
        <v>332</v>
      </c>
      <c r="F23" s="98"/>
      <c r="G23" s="98"/>
      <c r="H23" s="98"/>
      <c r="I23" s="99" t="s">
        <v>397</v>
      </c>
      <c r="J23" s="98"/>
    </row>
    <row r="24" spans="1:10" x14ac:dyDescent="0.25">
      <c r="A24" s="98" t="s">
        <v>241</v>
      </c>
      <c r="B24" s="98" t="s">
        <v>285</v>
      </c>
      <c r="C24" s="98"/>
      <c r="D24" s="98"/>
      <c r="E24" s="99" t="s">
        <v>333</v>
      </c>
      <c r="F24" s="98"/>
      <c r="G24" s="98"/>
      <c r="H24" s="98"/>
      <c r="I24" s="99" t="s">
        <v>398</v>
      </c>
      <c r="J24" s="98"/>
    </row>
    <row r="25" spans="1:10" x14ac:dyDescent="0.25">
      <c r="C25" s="98"/>
      <c r="D25" s="98"/>
      <c r="E25" s="99" t="s">
        <v>334</v>
      </c>
      <c r="F25" s="98"/>
      <c r="G25" s="98"/>
      <c r="H25" s="98"/>
      <c r="I25" s="99" t="s">
        <v>399</v>
      </c>
      <c r="J25" s="98"/>
    </row>
    <row r="26" spans="1:10" x14ac:dyDescent="0.25">
      <c r="A26" s="98" t="s">
        <v>242</v>
      </c>
      <c r="B26" s="98" t="s">
        <v>286</v>
      </c>
      <c r="C26" s="98"/>
      <c r="D26" s="98"/>
      <c r="E26" s="99" t="s">
        <v>335</v>
      </c>
      <c r="F26" s="98"/>
      <c r="G26" s="98"/>
      <c r="H26" s="98"/>
      <c r="I26" s="99" t="s">
        <v>400</v>
      </c>
      <c r="J26" s="98"/>
    </row>
    <row r="27" spans="1:10" x14ac:dyDescent="0.25">
      <c r="A27" s="98" t="s">
        <v>243</v>
      </c>
      <c r="B27" s="98" t="s">
        <v>287</v>
      </c>
      <c r="C27" s="98"/>
      <c r="D27" s="98"/>
      <c r="E27" s="99" t="s">
        <v>336</v>
      </c>
      <c r="F27" s="98"/>
      <c r="G27" s="98"/>
      <c r="H27" s="98"/>
      <c r="I27" s="99" t="s">
        <v>401</v>
      </c>
      <c r="J27" s="98"/>
    </row>
    <row r="28" spans="1:10" x14ac:dyDescent="0.25">
      <c r="A28" s="98" t="s">
        <v>244</v>
      </c>
      <c r="B28" s="98" t="s">
        <v>288</v>
      </c>
      <c r="C28" s="98"/>
      <c r="D28" s="98"/>
      <c r="E28" s="99" t="s">
        <v>337</v>
      </c>
      <c r="F28" s="98"/>
      <c r="G28" s="98"/>
      <c r="H28" s="98"/>
      <c r="I28" s="99" t="s">
        <v>402</v>
      </c>
      <c r="J28" s="98"/>
    </row>
    <row r="29" spans="1:10" x14ac:dyDescent="0.25">
      <c r="A29" s="98" t="s">
        <v>245</v>
      </c>
      <c r="B29" s="98" t="s">
        <v>289</v>
      </c>
      <c r="C29" s="98"/>
      <c r="D29" s="98"/>
      <c r="E29" s="99" t="s">
        <v>338</v>
      </c>
      <c r="F29" s="98"/>
      <c r="G29" s="98"/>
      <c r="H29" s="98"/>
      <c r="I29" s="99" t="s">
        <v>403</v>
      </c>
      <c r="J29" s="98"/>
    </row>
    <row r="30" spans="1:10" x14ac:dyDescent="0.25">
      <c r="A30" s="98" t="s">
        <v>246</v>
      </c>
      <c r="C30" s="98"/>
      <c r="D30" s="98"/>
      <c r="E30" s="99" t="s">
        <v>339</v>
      </c>
      <c r="F30" s="98"/>
      <c r="G30" s="98"/>
      <c r="H30" s="98"/>
      <c r="I30" s="99" t="s">
        <v>404</v>
      </c>
      <c r="J30" s="98"/>
    </row>
    <row r="31" spans="1:10" x14ac:dyDescent="0.25">
      <c r="A31" s="98" t="s">
        <v>247</v>
      </c>
      <c r="B31" s="98" t="s">
        <v>290</v>
      </c>
      <c r="C31" s="98"/>
      <c r="D31" s="98"/>
      <c r="E31" s="99" t="s">
        <v>340</v>
      </c>
      <c r="F31" s="98"/>
      <c r="G31" s="98"/>
      <c r="H31" s="98"/>
      <c r="I31" s="99" t="s">
        <v>405</v>
      </c>
      <c r="J31" s="98"/>
    </row>
    <row r="32" spans="1:10" x14ac:dyDescent="0.25">
      <c r="A32" s="98" t="s">
        <v>248</v>
      </c>
      <c r="B32" s="98" t="s">
        <v>291</v>
      </c>
      <c r="C32" s="98"/>
      <c r="D32" s="98"/>
      <c r="E32" s="98"/>
      <c r="F32" s="98"/>
      <c r="G32" s="98"/>
      <c r="H32" s="98"/>
      <c r="I32" s="98"/>
      <c r="J32" s="98"/>
    </row>
    <row r="33" spans="1:10" x14ac:dyDescent="0.25">
      <c r="B33" s="98" t="s">
        <v>292</v>
      </c>
      <c r="C33" s="98"/>
      <c r="D33" s="98"/>
      <c r="E33" s="98"/>
      <c r="F33" s="98"/>
      <c r="G33" s="98"/>
      <c r="H33" s="98"/>
      <c r="I33" s="98"/>
      <c r="J33" s="98"/>
    </row>
    <row r="34" spans="1:10" x14ac:dyDescent="0.25">
      <c r="A34" s="98" t="s">
        <v>249</v>
      </c>
      <c r="B34" s="98" t="s">
        <v>293</v>
      </c>
      <c r="C34" s="98"/>
      <c r="D34" s="98"/>
      <c r="E34" s="98"/>
      <c r="F34" s="98"/>
      <c r="G34" s="98"/>
      <c r="H34" s="98"/>
      <c r="I34" s="98"/>
      <c r="J34" s="98"/>
    </row>
    <row r="35" spans="1:10" x14ac:dyDescent="0.25">
      <c r="A35" s="98" t="s">
        <v>250</v>
      </c>
      <c r="C35" s="98"/>
      <c r="D35" s="98"/>
      <c r="E35" s="98"/>
      <c r="F35" s="98"/>
      <c r="G35" s="98"/>
      <c r="H35" s="98"/>
      <c r="I35" s="98"/>
      <c r="J35" s="98"/>
    </row>
    <row r="36" spans="1:10" x14ac:dyDescent="0.25">
      <c r="A36" s="98" t="s">
        <v>251</v>
      </c>
      <c r="B36" s="98" t="s">
        <v>294</v>
      </c>
      <c r="C36" s="98"/>
      <c r="D36" s="98"/>
      <c r="E36" s="98"/>
      <c r="F36" s="98"/>
      <c r="G36" s="98"/>
      <c r="H36" s="98"/>
      <c r="I36" s="98"/>
      <c r="J36" s="98"/>
    </row>
    <row r="37" spans="1:10" x14ac:dyDescent="0.25">
      <c r="B37" s="98" t="s">
        <v>295</v>
      </c>
      <c r="C37" s="98"/>
      <c r="D37" s="98"/>
      <c r="E37" s="98"/>
      <c r="F37" s="98"/>
      <c r="G37" s="98"/>
      <c r="H37" s="98"/>
      <c r="I37" s="98"/>
      <c r="J37" s="98"/>
    </row>
    <row r="38" spans="1:10" x14ac:dyDescent="0.25">
      <c r="A38" s="98" t="s">
        <v>252</v>
      </c>
      <c r="B38" s="98" t="s">
        <v>296</v>
      </c>
      <c r="C38" s="98"/>
      <c r="D38" s="98"/>
      <c r="E38" s="98"/>
      <c r="F38" s="98"/>
      <c r="G38" s="98"/>
      <c r="H38" s="98"/>
      <c r="I38" s="98"/>
      <c r="J38" s="98"/>
    </row>
    <row r="39" spans="1:10" x14ac:dyDescent="0.25">
      <c r="A39" s="98" t="s">
        <v>253</v>
      </c>
      <c r="B39" s="98" t="s">
        <v>297</v>
      </c>
      <c r="C39" s="98"/>
      <c r="D39" s="98"/>
      <c r="E39" s="98"/>
      <c r="F39" s="98"/>
      <c r="G39" s="98"/>
      <c r="H39" s="98"/>
      <c r="I39" s="98"/>
      <c r="J39" s="98"/>
    </row>
    <row r="40" spans="1:10" x14ac:dyDescent="0.25">
      <c r="C40" s="98"/>
      <c r="D40" s="98"/>
      <c r="E40" s="98"/>
      <c r="F40" s="98"/>
      <c r="G40" s="98"/>
      <c r="H40" s="98"/>
      <c r="I40" s="98"/>
      <c r="J40" s="98"/>
    </row>
    <row r="41" spans="1:10" x14ac:dyDescent="0.25">
      <c r="A41" s="98" t="s">
        <v>254</v>
      </c>
      <c r="C41" s="98"/>
      <c r="D41" s="98"/>
      <c r="E41" s="98"/>
      <c r="F41" s="98"/>
      <c r="G41" s="98"/>
      <c r="H41" s="98"/>
      <c r="I41" s="98"/>
      <c r="J41" s="98"/>
    </row>
    <row r="42" spans="1:10" x14ac:dyDescent="0.25">
      <c r="A42" s="98" t="s">
        <v>255</v>
      </c>
    </row>
    <row r="43" spans="1:10" x14ac:dyDescent="0.25">
      <c r="A43" s="98" t="s">
        <v>256</v>
      </c>
    </row>
    <row r="44" spans="1:10" x14ac:dyDescent="0.25">
      <c r="A44" s="98" t="s">
        <v>257</v>
      </c>
    </row>
    <row r="46" spans="1:10" x14ac:dyDescent="0.25">
      <c r="A46" s="98" t="s">
        <v>258</v>
      </c>
    </row>
    <row r="47" spans="1:10" x14ac:dyDescent="0.25">
      <c r="A47" s="98" t="s">
        <v>259</v>
      </c>
    </row>
    <row r="48" spans="1:10" x14ac:dyDescent="0.25">
      <c r="A48" s="98" t="s">
        <v>260</v>
      </c>
    </row>
    <row r="50" spans="1:1" x14ac:dyDescent="0.25">
      <c r="A50" s="98" t="s">
        <v>261</v>
      </c>
    </row>
    <row r="51" spans="1:1" x14ac:dyDescent="0.25">
      <c r="A51" s="98" t="s">
        <v>262</v>
      </c>
    </row>
    <row r="52" spans="1:1" x14ac:dyDescent="0.25">
      <c r="A52" s="98" t="s">
        <v>263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PDRNTEMP</vt:lpstr>
      <vt:lpstr>PDRN</vt:lpstr>
      <vt:lpstr>DROPDOWN LIST</vt:lpstr>
      <vt:lpstr>PDRN!Print_Area</vt:lpstr>
      <vt:lpstr>PDRNTEMP!Print_Area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ccsi07</dc:creator>
  <cp:lastModifiedBy>Dodong Pogi</cp:lastModifiedBy>
  <cp:lastPrinted>2015-04-21T09:03:37Z</cp:lastPrinted>
  <dcterms:created xsi:type="dcterms:W3CDTF">2014-01-10T04:41:37Z</dcterms:created>
  <dcterms:modified xsi:type="dcterms:W3CDTF">2020-02-24T05:26:12Z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