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480" windowHeight="8130" tabRatio="469" activeTab="1"/>
  </bookViews>
  <sheets>
    <sheet name="EVR2" sheetId="2" r:id="rId1"/>
    <sheet name="EVR" sheetId="1" r:id="rId2"/>
    <sheet name="DROPDOWN LIST" sheetId="3" state="hidden" r:id="rId3"/>
  </sheets>
  <definedNames>
    <definedName name="__xlnm.Print_Area">EVR!$A$1:$AF$153</definedName>
    <definedName name="_xlnm.Print_Area" localSheetId="1">EVR!$A$1:$AF$153</definedName>
    <definedName name="_xlnm.Print_Area" localSheetId="0">'EVR2'!$A$1:$F$62</definedName>
  </definedNames>
  <calcPr calcId="144525"/>
</workbook>
</file>

<file path=xl/calcChain.xml><?xml version="1.0" encoding="utf-8"?>
<calcChain xmlns="http://schemas.openxmlformats.org/spreadsheetml/2006/main">
  <c r="R18" i="1" l="1"/>
  <c r="K18" i="1"/>
  <c r="O142" i="1"/>
  <c r="K142" i="1"/>
  <c r="G142" i="1"/>
  <c r="C142" i="1"/>
  <c r="G139" i="1"/>
  <c r="S139" i="1"/>
  <c r="M139" i="1"/>
  <c r="C136" i="1"/>
  <c r="AA136" i="1"/>
  <c r="W136" i="1"/>
  <c r="Q136" i="1"/>
  <c r="L136" i="1"/>
  <c r="G136" i="1"/>
  <c r="AB133" i="1"/>
  <c r="X133" i="1"/>
  <c r="S133" i="1"/>
  <c r="M133" i="1"/>
  <c r="L146" i="1"/>
  <c r="V128" i="1"/>
  <c r="Z126" i="1"/>
  <c r="T126" i="1"/>
  <c r="K126" i="1"/>
  <c r="D126" i="1"/>
  <c r="L124" i="1"/>
  <c r="G131" i="1"/>
  <c r="G128" i="1"/>
  <c r="R118" i="1"/>
  <c r="R116" i="1"/>
  <c r="L114" i="1"/>
  <c r="R104" i="1"/>
  <c r="P106" i="1"/>
  <c r="Q108" i="1"/>
  <c r="K112" i="1"/>
  <c r="L32" i="1"/>
  <c r="J110" i="1"/>
  <c r="AA98" i="1"/>
  <c r="L98" i="1"/>
  <c r="H69" i="1"/>
  <c r="J67" i="1"/>
  <c r="U59" i="1"/>
  <c r="B59" i="1"/>
  <c r="K57" i="1"/>
  <c r="AB53" i="1"/>
  <c r="H54" i="1"/>
  <c r="N53" i="1"/>
  <c r="H53" i="1"/>
  <c r="B53" i="1"/>
  <c r="K42" i="1"/>
  <c r="R36" i="1"/>
  <c r="B45" i="1"/>
  <c r="X36" i="1"/>
  <c r="Z32" i="1"/>
  <c r="F26" i="1"/>
  <c r="F28" i="1"/>
  <c r="F24" i="1"/>
  <c r="G22" i="1"/>
  <c r="Y29" i="1"/>
  <c r="W28" i="1"/>
  <c r="W26" i="1"/>
  <c r="W24" i="1"/>
  <c r="W22" i="1"/>
  <c r="M22" i="1"/>
  <c r="O29" i="1"/>
  <c r="M28" i="1"/>
  <c r="M26" i="1"/>
  <c r="M24" i="1"/>
  <c r="G8" i="1"/>
  <c r="R38" i="1" s="1"/>
  <c r="W8" i="1"/>
  <c r="R144" i="1" s="1"/>
  <c r="X16" i="1"/>
  <c r="H16" i="1"/>
  <c r="J12" i="1"/>
  <c r="G10" i="1"/>
  <c r="X6" i="1"/>
  <c r="G6" i="1"/>
  <c r="I36" i="1" s="1"/>
  <c r="I38" i="1" l="1"/>
  <c r="X38" i="1"/>
  <c r="F65" i="1"/>
</calcChain>
</file>

<file path=xl/sharedStrings.xml><?xml version="1.0" encoding="utf-8"?>
<sst xmlns="http://schemas.openxmlformats.org/spreadsheetml/2006/main" count="449" uniqueCount="374">
  <si>
    <t xml:space="preserve">     EMPLOYMENT CHECKING REPORT</t>
  </si>
  <si>
    <t>√</t>
  </si>
  <si>
    <t>BORROWER:</t>
  </si>
  <si>
    <t>REQUESTED BY:</t>
  </si>
  <si>
    <t xml:space="preserve">SPOUSE: </t>
  </si>
  <si>
    <t>TEL. NO.               :</t>
  </si>
  <si>
    <t xml:space="preserve">         EMPLOYER: </t>
  </si>
  <si>
    <t xml:space="preserve">         EMPLOYER ADDRESS: </t>
  </si>
  <si>
    <t xml:space="preserve">RANK / TITLE: </t>
  </si>
  <si>
    <t>DEPARTMENT :</t>
  </si>
  <si>
    <t xml:space="preserve">CHECKING ON  : </t>
  </si>
  <si>
    <t xml:space="preserve">      SUBJECT</t>
  </si>
  <si>
    <t xml:space="preserve">       SPOUSE</t>
  </si>
  <si>
    <t>MONTHLY SALARY</t>
  </si>
  <si>
    <t>STATUS</t>
  </si>
  <si>
    <t>POSITION</t>
  </si>
  <si>
    <t xml:space="preserve">Basic </t>
  </si>
  <si>
    <t xml:space="preserve">: </t>
  </si>
  <si>
    <t>P</t>
  </si>
  <si>
    <t>/ mo</t>
  </si>
  <si>
    <t>Permanent</t>
  </si>
  <si>
    <t>Managerial</t>
  </si>
  <si>
    <t>Allowance:</t>
  </si>
  <si>
    <t>Probationary</t>
  </si>
  <si>
    <t>Supervisory</t>
  </si>
  <si>
    <t xml:space="preserve">Others </t>
  </si>
  <si>
    <t>Contractual</t>
  </si>
  <si>
    <t>Clerical</t>
  </si>
  <si>
    <t>Total</t>
  </si>
  <si>
    <t>Others</t>
  </si>
  <si>
    <t xml:space="preserve">          LENGTH OF EMPLOYMENT  : </t>
  </si>
  <si>
    <t xml:space="preserve">      PLACE OF ASSIGNMENT :</t>
  </si>
  <si>
    <t>PER EMPLOYER’S RECORD</t>
  </si>
  <si>
    <t xml:space="preserve">Subject’s Name </t>
  </si>
  <si>
    <t>Confirmed</t>
  </si>
  <si>
    <t>Not Confirmed</t>
  </si>
  <si>
    <t>Spouse Name</t>
  </si>
  <si>
    <t>Address of Subject</t>
  </si>
  <si>
    <t>Informant’s Name / Title</t>
  </si>
  <si>
    <t xml:space="preserve">     Other Remarks    :</t>
  </si>
  <si>
    <t xml:space="preserve">REPORT  by:  </t>
  </si>
  <si>
    <t>Credit Investigator</t>
  </si>
  <si>
    <t>Written by:</t>
  </si>
  <si>
    <t>Encoded by:</t>
  </si>
  <si>
    <t>Reviewed and Noted by:</t>
  </si>
  <si>
    <t>DATE CONDUCTED</t>
  </si>
  <si>
    <t xml:space="preserve">      DONE THROUGH FIELD VISIT</t>
  </si>
  <si>
    <t xml:space="preserve">      DONE THROUGH CELLPHONE / TELEPHONE CALL</t>
  </si>
  <si>
    <t xml:space="preserve">      DONE THROUGH EMAIL</t>
  </si>
  <si>
    <t xml:space="preserve"> </t>
  </si>
  <si>
    <t>NAME</t>
  </si>
  <si>
    <t xml:space="preserve">PAGE 2 </t>
  </si>
  <si>
    <t xml:space="preserve">                                                        EVR</t>
  </si>
  <si>
    <t xml:space="preserve">DATE OF ENDORSEMENT  : </t>
  </si>
  <si>
    <t>REQUESTED BY</t>
  </si>
  <si>
    <t>:</t>
  </si>
  <si>
    <t>_</t>
  </si>
  <si>
    <t>PLDT 187 NUMBER</t>
  </si>
  <si>
    <t xml:space="preserve">      NOT AVAILABLE IN PLDT 187  </t>
  </si>
  <si>
    <t>ADDRESS OF NUMBER AVAILABLE AT PLDT 187</t>
  </si>
  <si>
    <t>GOOGLE / INTERNET NUMBER OF BUSINESS :</t>
  </si>
  <si>
    <t xml:space="preserve">      NOT AVAILABLE ON THE INTERNET</t>
  </si>
  <si>
    <t>ADDRESS OF BUSINESS AS PER INTERNET  :</t>
  </si>
  <si>
    <t>WEBSITE  WHERE NUMBER / ADDRESS IS  FOUND</t>
  </si>
  <si>
    <t xml:space="preserve">            DTI</t>
  </si>
  <si>
    <t xml:space="preserve">       REGISTERED </t>
  </si>
  <si>
    <t xml:space="preserve">      No Matching Records Found</t>
  </si>
  <si>
    <t>LOCATION AS PER DTI ONLINE  :</t>
  </si>
  <si>
    <t xml:space="preserve">           SEC </t>
  </si>
  <si>
    <t xml:space="preserve">       There are no Registered Companies that matched your query.</t>
  </si>
  <si>
    <t xml:space="preserve">           BPLO</t>
  </si>
  <si>
    <t xml:space="preserve">        NOT REGISTERED </t>
  </si>
  <si>
    <t xml:space="preserve">LOCATION AS PER BPLO    : </t>
  </si>
  <si>
    <t>START DATE OF EMPLOYMENT      :</t>
  </si>
  <si>
    <t>DATE OF RESIGNATION      :</t>
  </si>
  <si>
    <t>ANY PENDING RESIGNATION OR TERMINATION</t>
  </si>
  <si>
    <t xml:space="preserve">       YES</t>
  </si>
  <si>
    <t xml:space="preserve">       NONE</t>
  </si>
  <si>
    <t>IS SUBJECT AN ACTIVE EMPLOYEE / WORKER IN BUSINESS?</t>
  </si>
  <si>
    <t xml:space="preserve">       NO</t>
  </si>
  <si>
    <t>SUBJECT’S IMMEDIATE SUPERVISOR (NAME / POSITION)</t>
  </si>
  <si>
    <t>SUBJECT’S SIGNATORY FOR ITR (NAME / POSITION)</t>
  </si>
  <si>
    <t xml:space="preserve">SUBJECT’S SIGNATORY FOR COE (NAME / POSITION) </t>
  </si>
  <si>
    <t>NATURE OF BUSINESS     :</t>
  </si>
  <si>
    <t>BUSINESS OPERATING SINCE    :</t>
  </si>
  <si>
    <t xml:space="preserve">BUSINESS OPERATING HOURS     : </t>
  </si>
  <si>
    <t>NUMBER OF EMPLOYEES OF COMPANY (AS CLAIMED)</t>
  </si>
  <si>
    <t>NUMBER OF EMPLOYEES SUBJECT IS  IN CHARGE OF       :</t>
  </si>
  <si>
    <t>NUMBER OF EMPLOYEES SEEN     :</t>
  </si>
  <si>
    <t xml:space="preserve">      WITH  UNIFORM</t>
  </si>
  <si>
    <t xml:space="preserve">    WITHOUT UNIFORM</t>
  </si>
  <si>
    <t xml:space="preserve">    WITH ID</t>
  </si>
  <si>
    <t xml:space="preserve">    WITHOUT ID</t>
  </si>
  <si>
    <t>LOT AREA      :</t>
  </si>
  <si>
    <t xml:space="preserve">SQ. METERS  </t>
  </si>
  <si>
    <t>SIGNAGE     :</t>
  </si>
  <si>
    <t>FLOOR AREA</t>
  </si>
  <si>
    <r>
      <t>NEIGHBORHOOD CONDITION</t>
    </r>
    <r>
      <rPr>
        <b/>
        <sz val="14"/>
        <rFont val="Calibri"/>
        <family val="2"/>
      </rPr>
      <t xml:space="preserve">        :</t>
    </r>
  </si>
  <si>
    <t xml:space="preserve">   VERY GOOD</t>
  </si>
  <si>
    <t xml:space="preserve">   GOOD  </t>
  </si>
  <si>
    <t xml:space="preserve">   FAIR </t>
  </si>
  <si>
    <t xml:space="preserve">   POOR</t>
  </si>
  <si>
    <t>RESIDENTIAL</t>
  </si>
  <si>
    <t xml:space="preserve"> COMMERCIAL</t>
  </si>
  <si>
    <t xml:space="preserve">  INDUSTRIAL</t>
  </si>
  <si>
    <t xml:space="preserve"> AGRICULTURAL</t>
  </si>
  <si>
    <t xml:space="preserve"> MIXED</t>
  </si>
  <si>
    <t xml:space="preserve">DEPRESSED / SQUATTERS </t>
  </si>
  <si>
    <t xml:space="preserve">   SQUATTERS</t>
  </si>
  <si>
    <r>
      <t>LOCATION</t>
    </r>
    <r>
      <rPr>
        <b/>
        <sz val="14"/>
        <rFont val="Calibri"/>
        <family val="2"/>
      </rPr>
      <t xml:space="preserve">      :</t>
    </r>
  </si>
  <si>
    <t xml:space="preserve">  MAIN STREET </t>
  </si>
  <si>
    <t xml:space="preserve">   SIDE STREET</t>
  </si>
  <si>
    <t xml:space="preserve">   ESKENITA</t>
  </si>
  <si>
    <t xml:space="preserve">   OTHERS</t>
  </si>
  <si>
    <t xml:space="preserve">    OWNED</t>
  </si>
  <si>
    <t xml:space="preserve">   LEASED </t>
  </si>
  <si>
    <t xml:space="preserve">  RENTED</t>
  </si>
  <si>
    <t xml:space="preserve">   USED FOR FREE</t>
  </si>
  <si>
    <t>TELEPHONE / CELLPHONE NUMBERS  OF EMPLOYER    :</t>
  </si>
  <si>
    <t>EMAIL ADDRESS OF EMPLOYER     :</t>
  </si>
  <si>
    <t>OTHER REMARKS   :</t>
  </si>
  <si>
    <t>G10</t>
  </si>
  <si>
    <t>Ñ</t>
  </si>
  <si>
    <t>N/P</t>
  </si>
  <si>
    <t>Single</t>
  </si>
  <si>
    <t>Residential</t>
  </si>
  <si>
    <t>Well-Known - Good</t>
  </si>
  <si>
    <t>Owned</t>
  </si>
  <si>
    <t>Accessible to cars</t>
  </si>
  <si>
    <t>Post Graduate</t>
  </si>
  <si>
    <t>Personal</t>
  </si>
  <si>
    <t>Seen</t>
  </si>
  <si>
    <t>With</t>
  </si>
  <si>
    <t>Garage</t>
  </si>
  <si>
    <t>High</t>
  </si>
  <si>
    <t>Mansion</t>
  </si>
  <si>
    <t>Concrete</t>
  </si>
  <si>
    <t>Very Good</t>
  </si>
  <si>
    <t>Accessible to vehicles</t>
  </si>
  <si>
    <t>Married</t>
  </si>
  <si>
    <t>Subdivision</t>
  </si>
  <si>
    <t>Known - Good</t>
  </si>
  <si>
    <t>Owned-Mortgaged</t>
  </si>
  <si>
    <t>Motorcycle Only</t>
  </si>
  <si>
    <t>College Graduate</t>
  </si>
  <si>
    <t>Business</t>
  </si>
  <si>
    <t>Not Seen</t>
  </si>
  <si>
    <t>Without</t>
  </si>
  <si>
    <t>Street</t>
  </si>
  <si>
    <t>Low</t>
  </si>
  <si>
    <t>1 Storey</t>
  </si>
  <si>
    <t>Semi-Concrete</t>
  </si>
  <si>
    <t>Good</t>
  </si>
  <si>
    <t>Not Accessible to Vehicles</t>
  </si>
  <si>
    <t>Widow/er</t>
  </si>
  <si>
    <t>Government Project</t>
  </si>
  <si>
    <t>Unknown</t>
  </si>
  <si>
    <t>Rented</t>
  </si>
  <si>
    <t>Not accessible</t>
  </si>
  <si>
    <t>College Level</t>
  </si>
  <si>
    <t>Middle</t>
  </si>
  <si>
    <t>2 Storey</t>
  </si>
  <si>
    <t>Wooden</t>
  </si>
  <si>
    <t>Fair</t>
  </si>
  <si>
    <t>Separated</t>
  </si>
  <si>
    <t>Slum Area</t>
  </si>
  <si>
    <t>Well-Known - Bad</t>
  </si>
  <si>
    <t>Used Free - Living w/ Parents</t>
  </si>
  <si>
    <t>Diploma/Vocational</t>
  </si>
  <si>
    <t>Mixed</t>
  </si>
  <si>
    <t>Multi Storey</t>
  </si>
  <si>
    <t>Poor</t>
  </si>
  <si>
    <t>Other</t>
  </si>
  <si>
    <t>Agricultural</t>
  </si>
  <si>
    <t>Known - Bad</t>
  </si>
  <si>
    <t>Used Free - Living w/ Relatives</t>
  </si>
  <si>
    <t>High School Graduate</t>
  </si>
  <si>
    <t>Split Level</t>
  </si>
  <si>
    <t>Industrial</t>
  </si>
  <si>
    <t>Bungalow</t>
  </si>
  <si>
    <t>Building</t>
  </si>
  <si>
    <t>Not Provided</t>
  </si>
  <si>
    <t>Townhouse</t>
  </si>
  <si>
    <t>Registered</t>
  </si>
  <si>
    <t>Duplex</t>
  </si>
  <si>
    <t>Not Registered</t>
  </si>
  <si>
    <t>Apartment</t>
  </si>
  <si>
    <t>Row House</t>
  </si>
  <si>
    <t>Main Borrower</t>
  </si>
  <si>
    <t>LABEL||pt=A:1||val=EV REPORT</t>
  </si>
  <si>
    <t>LABEL||pt=A:2||val=EMPLOYMENT DATA</t>
  </si>
  <si>
    <t>LABEL||pt=A:3||val=CHECKING ON:</t>
  </si>
  <si>
    <t>LABEL||pt=A:4||val=SUBJECT NAME</t>
  </si>
  <si>
    <t>LABEL||pt=A:5||val=LAST</t>
  </si>
  <si>
    <t>LABEL||pt=A:6||val=FIRST</t>
  </si>
  <si>
    <t>LABEL||pt=A:7||val=MIDDLE</t>
  </si>
  <si>
    <t>LABEL||pt=A:8||val=EMPLOYER NAME</t>
  </si>
  <si>
    <t>LABEL||pt=A:9||val=EMPLOYER ADDRESS</t>
  </si>
  <si>
    <t>LABEL||pt=A:10||val=SPOUSE NAME</t>
  </si>
  <si>
    <t>LABEL||pt=A:1||val=LAST</t>
  </si>
  <si>
    <t>LABEL||pt=A:12||val=FIRST</t>
  </si>
  <si>
    <t>LABEL||pt=A:13||val=MIDDLE</t>
  </si>
  <si>
    <t>LABEL||pt=A:14||val=REQUESTED BY</t>
  </si>
  <si>
    <t>INPUT||pt=B:5||val=</t>
  </si>
  <si>
    <t>INPUT||pt=B:6||val=</t>
  </si>
  <si>
    <t>INPUT||pt=B:7||val=</t>
  </si>
  <si>
    <t>INPUT||pt=C:8||val=</t>
  </si>
  <si>
    <t>INPUT||pt=C:9||val=</t>
  </si>
  <si>
    <t>INPUT||pt=B:11||val=</t>
  </si>
  <si>
    <t>INPUT||pt=B:12||val=</t>
  </si>
  <si>
    <t>INPUT||pt=B:13||val=</t>
  </si>
  <si>
    <t>LABEL||pt=A:15||val=REQUESTOR</t>
  </si>
  <si>
    <t>LABEL||pt=A:16||val=DATE REQUESTED</t>
  </si>
  <si>
    <t>INPUT||pt=B:15||val=</t>
  </si>
  <si>
    <t>INPUT||pt=B:16||val=</t>
  </si>
  <si>
    <t>LABEL||pt=D:16||val=LOAN TYPE</t>
  </si>
  <si>
    <t>LABEL||pt=A:17||val=EMPLOYMENT CHECK</t>
  </si>
  <si>
    <t>LABEL||pt=A:18||val=RANK / TITLE</t>
  </si>
  <si>
    <t>LABEL||pt=A:19||val=DEPARTMENT</t>
  </si>
  <si>
    <t>INPUT||pt=B:18||val=</t>
  </si>
  <si>
    <t>INPUT||pt=B:19||val=</t>
  </si>
  <si>
    <t>LABEL||pt=D:19||val=POSITION</t>
  </si>
  <si>
    <t>LABEL||pt=A:20||val=PLACE OF ASSIGNMENT</t>
  </si>
  <si>
    <t>LABEL||pt=A:21||val=EMPLOYMENT LENGTH</t>
  </si>
  <si>
    <t>LABEL||pt=A:22||val=START OF EMPLOYMENT</t>
  </si>
  <si>
    <t>LABEL||pt=A:23||val=EMPLOYMENT STATUS</t>
  </si>
  <si>
    <t>LABEL||pt=A:24||val=MONTHLY COMPENSATION (IN PHP)</t>
  </si>
  <si>
    <t>INPUT||pt=C:20||val=</t>
  </si>
  <si>
    <t>INPUT||pt=C:21||val=</t>
  </si>
  <si>
    <t>LABEL||pt=D:21||val=YEARS</t>
  </si>
  <si>
    <t>INPUT||pt=E:21||val=</t>
  </si>
  <si>
    <t>LABEL||pt=F:21||val=MONTHS</t>
  </si>
  <si>
    <t>INPUT||pt=C:22||val=</t>
  </si>
  <si>
    <t>LABEL||pt=D:22||val=DATE OF RESIGNATION</t>
  </si>
  <si>
    <t>INPUT||pt=F:22||val=</t>
  </si>
  <si>
    <t>BLANK||pt=E:23||val=</t>
  </si>
  <si>
    <t>LABEL||pt=A:25||val=BASIC</t>
  </si>
  <si>
    <t>INPUT||pt=B:25||val=</t>
  </si>
  <si>
    <t>LABEL||pt=D:25||val=ALLOWANCES</t>
  </si>
  <si>
    <t>INPUT||pt=F:25||val=</t>
  </si>
  <si>
    <t>LABEL||pt=A:27||val=BUSINESS TYPE</t>
  </si>
  <si>
    <t>LABEL||pt=A:28||val=YEARS OF OPERATION</t>
  </si>
  <si>
    <t>INPUT||pt=C:28||val=</t>
  </si>
  <si>
    <t>LABEL||pt=D:28||val=YEARS</t>
  </si>
  <si>
    <t>INPUT||pt=E:28||val=</t>
  </si>
  <si>
    <t>LABEL||pt=F:28||val=MONTHS</t>
  </si>
  <si>
    <t>LABEL||pt=A:26||val=COMMISSIONS</t>
  </si>
  <si>
    <t>INPUT||pt=C:26||val=</t>
  </si>
  <si>
    <t>LABEL||pt=D:26||val=OTHERS</t>
  </si>
  <si>
    <t>INPUT||pt=E:26||val=</t>
  </si>
  <si>
    <t>LABEL||pt=A:29||val=BUSINESS OPERATING HOURS</t>
  </si>
  <si>
    <t>LABEL||pt=A:30||val=IS SUBJECT PENDING RESIGNATION?</t>
  </si>
  <si>
    <t>LABEL||pt=A:31||val=IS SUBJECT IS AN ACTIVE EMPLOYEE?</t>
  </si>
  <si>
    <t>LABEL||pt=A:32||val=COMPANY CONTACT NUMBERS</t>
  </si>
  <si>
    <t>LABEL||pt=A:33||val=COMPANY EMAIL ADDRESS</t>
  </si>
  <si>
    <t>LABEL||pt=A:34||val=NUMBER OF EMPLOYEES (AS CLAIMED)</t>
  </si>
  <si>
    <t>INPUT||pt=D:29||val=</t>
  </si>
  <si>
    <t>INPUT||pt=D:32||val=</t>
  </si>
  <si>
    <t>INPUT||pt=E:32||val=</t>
  </si>
  <si>
    <t>INPUT||pt=C:33||val=</t>
  </si>
  <si>
    <t>INPUT||pt=C:34||val=</t>
  </si>
  <si>
    <t>LABEL||pt=D:34||val=SUBJECT IS
IN CHARGE OF</t>
  </si>
  <si>
    <t>INPUT||pt=F:34||val=</t>
  </si>
  <si>
    <t>LABEL||pt=A:35||val=YEARS OF OPERATION ACCORDING TO ADMIN</t>
  </si>
  <si>
    <t>INPUT||pt=A:36||val=</t>
  </si>
  <si>
    <t>LABEL||pt=B:36||val=YEARS</t>
  </si>
  <si>
    <t>INPUT||pt=C:36||val=</t>
  </si>
  <si>
    <t>LABEL||pt=D:36||val=MONTHS</t>
  </si>
  <si>
    <t>LABEL||pt=A:37||val=IMMEDIATE SUPERVISOR</t>
  </si>
  <si>
    <t>INPUT||pt=C:37||val=</t>
  </si>
  <si>
    <t>LABEL||pt=A:38||val=POSITION</t>
  </si>
  <si>
    <t>INPUT||pt=B:38||val=</t>
  </si>
  <si>
    <t>LABEL||pt=A:39||val=C.O.E. SIGNATORY</t>
  </si>
  <si>
    <t>INPUT||pt=C:39||val=</t>
  </si>
  <si>
    <t>LABEL||pt=A:40||val=POSITION</t>
  </si>
  <si>
    <t>INPUT||pt=B:40||val=</t>
  </si>
  <si>
    <t>LABEL||pt=A:41||val=I.T.R. SIGNATORY</t>
  </si>
  <si>
    <t>INPUT||pt=C:41||val=</t>
  </si>
  <si>
    <t>LABEL||pt=A:42||val=POSITION</t>
  </si>
  <si>
    <t>INPUT||pt=B:42||val=</t>
  </si>
  <si>
    <t>LABEL||pt=A:43||val=INFORMANT NAME</t>
  </si>
  <si>
    <t>INPUT||pt=C:43||val=</t>
  </si>
  <si>
    <t>LABEL||pt=A:44||val=POSITION</t>
  </si>
  <si>
    <t>INPUT||pt=B:44||val=</t>
  </si>
  <si>
    <t>LABEL||pt=A:45||val=SIGNAGE</t>
  </si>
  <si>
    <t>INPUT||pt=B:45||val=</t>
  </si>
  <si>
    <t>LABEL||pt=A:46||val=NUMBER OF EMPLOYEES (SEEN)</t>
  </si>
  <si>
    <t>LABEL||pt=A:47||val=LOT AREA</t>
  </si>
  <si>
    <t>INPUT||pt=B:47||val=</t>
  </si>
  <si>
    <t>LABEL||pt=C:47||val=SQM.</t>
  </si>
  <si>
    <t>LABEL||pt=D:47||val=FLOOR AREA</t>
  </si>
  <si>
    <t>INPUT||pt=E:47||val=</t>
  </si>
  <si>
    <t>LABEL||pt=F:47||val=SQM.</t>
  </si>
  <si>
    <t>LABEL||pt=A:48||val=NEIGHBORHOOD CONDITION</t>
  </si>
  <si>
    <t>LABEL||pt=A:49||val=NEIGHBORHOOD TYPE</t>
  </si>
  <si>
    <t>LABEL||pt=D:48||val=OWNERSHIP</t>
  </si>
  <si>
    <t>LABEL||pt=D:49||val=LOCATION</t>
  </si>
  <si>
    <t>LABEL||pt=A:50||val=REMARKS</t>
  </si>
  <si>
    <t>INPUT||pt=B:50||val=</t>
  </si>
  <si>
    <t>LABEL||pt=A:54||val=CI INFORMATION</t>
  </si>
  <si>
    <t>LABEL||pt=A:55||val=VERIFICATION DONE THROUGH</t>
  </si>
  <si>
    <t>LABEL||pt=A:56||val=CI NAME</t>
  </si>
  <si>
    <t>INPUT||pt=B:56||val=</t>
  </si>
  <si>
    <t>LABEL||pt=A:57||val=DATE OF VISIT</t>
  </si>
  <si>
    <t>INPUT||pt=B:57||val=</t>
  </si>
  <si>
    <t>LABEL||pt=D:57||val=TIME OF VISIT</t>
  </si>
  <si>
    <t>INPUT||pt=E:57||val=</t>
  </si>
  <si>
    <t>SELECT||pt=C:3||val=SUBJECT</t>
  </si>
  <si>
    <t>SELECT||pt=C:3||val=SPOUSE</t>
  </si>
  <si>
    <t>SELECT||pt=E:16||val=Managerial</t>
  </si>
  <si>
    <t>SELECT||pt=E:16||val=Supervisory</t>
  </si>
  <si>
    <t>SELECT||pt=E:16||val=Clerical</t>
  </si>
  <si>
    <t>SELECT||pt=E:19||val=Managerial</t>
  </si>
  <si>
    <t>SELECT||pt=E:19||val=Supervisory</t>
  </si>
  <si>
    <t>SELECT||pt=E:19||val=Clerical</t>
  </si>
  <si>
    <t>SELECT||pt=E:19||val=Others</t>
  </si>
  <si>
    <t>SELECT||pt=C:23||val=Regular</t>
  </si>
  <si>
    <t>SELECT||pt=C:23||val=Probationary</t>
  </si>
  <si>
    <t>SELECT||pt=C:23||val=Contractual</t>
  </si>
  <si>
    <t>SELECT||pt=C:23||val=Trainee</t>
  </si>
  <si>
    <t>SELECT||pt=C:23||val=Co-Terminus</t>
  </si>
  <si>
    <t>SELECT||pt=C:23||val=Consultant</t>
  </si>
  <si>
    <t>SELECT||pt=C:23||val=Agent</t>
  </si>
  <si>
    <t>SELECT||pt=C:23||val=Commission</t>
  </si>
  <si>
    <t>SELECT||pt=C:23||val=Not Connected</t>
  </si>
  <si>
    <t>SELECT||pt=C:23||val=Pending Resignation</t>
  </si>
  <si>
    <t>SELECT||pt=C:23||val=Not Provided</t>
  </si>
  <si>
    <t>SELECT||pt=C:27||val=Manufacturing</t>
  </si>
  <si>
    <t>SELECT||pt=C:27||val=Trading</t>
  </si>
  <si>
    <t>SELECT||pt=C:27||val=Services</t>
  </si>
  <si>
    <t>SELECT||pt=C:27||val=Others</t>
  </si>
  <si>
    <t>SELECT||pt=D:30||val=Yes</t>
  </si>
  <si>
    <t>SELECT||pt=D:30||val=No</t>
  </si>
  <si>
    <t>SELECT||pt=D:30||val=Not Provided</t>
  </si>
  <si>
    <t>SELECT||pt=D:31||val=Yes</t>
  </si>
  <si>
    <t>SELECT||pt=D:31||val=No</t>
  </si>
  <si>
    <t>SELECT||pt=D:31||val=Not Provided</t>
  </si>
  <si>
    <t>SELECT||pt=C:48||val=Very Good</t>
  </si>
  <si>
    <t>SELECT||pt=C:48||val=Good</t>
  </si>
  <si>
    <t>SELECT||pt=C:48||val=Fair</t>
  </si>
  <si>
    <t>SELECT||pt=C:48||val=Poor</t>
  </si>
  <si>
    <t>SELECT||pt=C:48||val=Not Provided</t>
  </si>
  <si>
    <t>SELECT||pt=E:48||val=Owned</t>
  </si>
  <si>
    <t>SELECT||pt=E:48||val=Leased</t>
  </si>
  <si>
    <t>SELECT||pt=E:48||val=Rented</t>
  </si>
  <si>
    <t>SELECT||pt=E:48||val=Used For Free</t>
  </si>
  <si>
    <t>SELECT||pt=E:48||val=Not Provided</t>
  </si>
  <si>
    <t>SELECT||pt=C:49||val=Residential</t>
  </si>
  <si>
    <t>SELECT||pt=C:49||val=Commercial</t>
  </si>
  <si>
    <t>SELECT||pt=C:49||val=Industrial</t>
  </si>
  <si>
    <t>SELECT||pt=C:49||val=Agricultural</t>
  </si>
  <si>
    <t>SELECT||pt=C:49||val=Mixed</t>
  </si>
  <si>
    <t>SELECT||pt=C:49||val=Depressed / Squatters</t>
  </si>
  <si>
    <t>SELECT||pt=C:49||val=Not Provided</t>
  </si>
  <si>
    <t>SELECT||pt=E:49||val=Main Street</t>
  </si>
  <si>
    <t>SELECT||pt=E:49||val=Side Street</t>
  </si>
  <si>
    <t>SELECT||pt=E:49||val=Alley</t>
  </si>
  <si>
    <t>SELECT||pt=E:49||val=Not Provided</t>
  </si>
  <si>
    <t>SELECT||pt=D:55||val=Field Visit</t>
  </si>
  <si>
    <t>SELECT||pt=D:55||val=Cellphone / Phone</t>
  </si>
  <si>
    <t>SELECT||pt=D:55||val=Email</t>
  </si>
  <si>
    <t>SELECT||pt=E:46||val=With Uniform</t>
  </si>
  <si>
    <t>SELECT||pt=E:46||val=Without Uniform</t>
  </si>
  <si>
    <t>SELECT||pt=F:46||val=With ID</t>
  </si>
  <si>
    <t>SELECT||pt=E:46||val=Without ID</t>
  </si>
  <si>
    <t>INPUT||pt=D:46||val=</t>
  </si>
  <si>
    <t>BLANK||pt=E:3||val=</t>
  </si>
  <si>
    <t>BLANK||pt=F:26||val=</t>
  </si>
  <si>
    <t>BLANK||pt=E:30||val=</t>
  </si>
  <si>
    <t>BLANK||pt=E:31||val=</t>
  </si>
  <si>
    <t>BLANK||pt=F:32||val=</t>
  </si>
  <si>
    <t>BLANK||pt=E:27||val=</t>
  </si>
  <si>
    <t>BLANK||pt=E:36||val=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</si>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</sst>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&quot;, &quot;yyyy"/>
    <numFmt numFmtId="165" formatCode="d\-mmm\-yy;@"/>
    <numFmt numFmtId="166" formatCode="[$PHP]\ #,##0.00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2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3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sz val="14"/>
      <name val="Calibri"/>
      <family val="2"/>
    </font>
    <font>
      <sz val="13.5"/>
      <name val="Calibri"/>
      <family val="2"/>
    </font>
    <font>
      <sz val="14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20"/>
      <name val="Calibri"/>
      <family val="2"/>
    </font>
    <font>
      <b/>
      <sz val="9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5" fillId="0" borderId="0"/>
  </cellStyleXfs>
  <cellXfs count="199">
    <xf numFmtId="0" fontId="0" fillId="0" borderId="0" xfId="0"/>
    <xf numFmtId="165" fontId="2" fillId="0" borderId="0" xfId="1" applyNumberFormat="1" applyFont="1"/>
    <xf numFmtId="165" fontId="2" fillId="0" borderId="0" xfId="1" applyNumberFormat="1" applyFont="1" applyBorder="1" applyAlignme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4" fillId="0" borderId="2" xfId="1" applyNumberFormat="1" applyFont="1" applyBorder="1" applyAlignment="1">
      <alignment horizontal="center" vertical="center" wrapText="1"/>
    </xf>
    <xf numFmtId="165" fontId="6" fillId="0" borderId="0" xfId="1" applyNumberFormat="1" applyFont="1" applyBorder="1"/>
    <xf numFmtId="165" fontId="6" fillId="0" borderId="0" xfId="1" applyNumberFormat="1" applyFont="1"/>
    <xf numFmtId="165" fontId="6" fillId="0" borderId="0" xfId="1" applyNumberFormat="1" applyFont="1" applyBorder="1" applyAlignment="1"/>
    <xf numFmtId="0" fontId="6" fillId="0" borderId="3" xfId="1" applyNumberFormat="1" applyFont="1" applyBorder="1"/>
    <xf numFmtId="0" fontId="5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right"/>
    </xf>
    <xf numFmtId="165" fontId="6" fillId="0" borderId="3" xfId="1" applyNumberFormat="1" applyFont="1" applyBorder="1"/>
    <xf numFmtId="0" fontId="6" fillId="0" borderId="4" xfId="1" applyNumberFormat="1" applyFont="1" applyBorder="1"/>
    <xf numFmtId="165" fontId="6" fillId="0" borderId="4" xfId="1" applyNumberFormat="1" applyFont="1" applyBorder="1"/>
    <xf numFmtId="165" fontId="2" fillId="0" borderId="4" xfId="1" applyNumberFormat="1" applyFont="1" applyBorder="1"/>
    <xf numFmtId="165" fontId="5" fillId="0" borderId="0" xfId="1" applyNumberFormat="1" applyFont="1" applyBorder="1" applyAlignment="1">
      <alignment horizontal="right" vertical="center"/>
    </xf>
    <xf numFmtId="165" fontId="2" fillId="0" borderId="3" xfId="1" applyNumberFormat="1" applyFont="1" applyBorder="1"/>
    <xf numFmtId="165" fontId="4" fillId="0" borderId="0" xfId="1" applyNumberFormat="1" applyFont="1"/>
    <xf numFmtId="165" fontId="8" fillId="0" borderId="0" xfId="1" applyNumberFormat="1" applyFont="1"/>
    <xf numFmtId="165" fontId="9" fillId="0" borderId="0" xfId="1" applyNumberFormat="1" applyFont="1"/>
    <xf numFmtId="165" fontId="4" fillId="0" borderId="2" xfId="1" applyNumberFormat="1" applyFont="1" applyBorder="1" applyAlignment="1">
      <alignment horizontal="center" vertical="center"/>
    </xf>
    <xf numFmtId="165" fontId="10" fillId="0" borderId="0" xfId="1" applyNumberFormat="1" applyFont="1"/>
    <xf numFmtId="0" fontId="10" fillId="0" borderId="0" xfId="1" applyNumberFormat="1" applyFont="1"/>
    <xf numFmtId="0" fontId="4" fillId="0" borderId="2" xfId="1" applyNumberFormat="1" applyFont="1" applyBorder="1" applyAlignment="1">
      <alignment horizontal="center" vertical="center" wrapText="1"/>
    </xf>
    <xf numFmtId="0" fontId="2" fillId="0" borderId="0" xfId="1" applyNumberFormat="1" applyFont="1"/>
    <xf numFmtId="0" fontId="14" fillId="0" borderId="0" xfId="1" applyNumberFormat="1" applyFont="1"/>
    <xf numFmtId="0" fontId="10" fillId="0" borderId="0" xfId="1" applyNumberFormat="1" applyFont="1" applyBorder="1"/>
    <xf numFmtId="0" fontId="2" fillId="0" borderId="0" xfId="1" applyNumberFormat="1" applyFont="1" applyBorder="1"/>
    <xf numFmtId="165" fontId="16" fillId="0" borderId="0" xfId="1" applyNumberFormat="1" applyFont="1"/>
    <xf numFmtId="165" fontId="2" fillId="0" borderId="0" xfId="1" applyNumberFormat="1" applyFont="1" applyBorder="1" applyAlignment="1">
      <alignment horizontal="right"/>
    </xf>
    <xf numFmtId="165" fontId="7" fillId="2" borderId="5" xfId="1" applyNumberFormat="1" applyFont="1" applyFill="1" applyBorder="1" applyAlignment="1">
      <alignment vertical="top" wrapText="1"/>
    </xf>
    <xf numFmtId="165" fontId="2" fillId="0" borderId="6" xfId="1" applyNumberFormat="1" applyFont="1" applyBorder="1" applyAlignment="1"/>
    <xf numFmtId="165" fontId="2" fillId="0" borderId="7" xfId="1" applyNumberFormat="1" applyFont="1" applyBorder="1" applyAlignment="1"/>
    <xf numFmtId="0" fontId="18" fillId="3" borderId="0" xfId="0" applyFont="1" applyFill="1"/>
    <xf numFmtId="0" fontId="19" fillId="0" borderId="0" xfId="0" applyFont="1"/>
    <xf numFmtId="0" fontId="18" fillId="0" borderId="0" xfId="0" applyFont="1"/>
    <xf numFmtId="0" fontId="22" fillId="0" borderId="0" xfId="0" applyNumberFormat="1" applyFont="1" applyAlignment="1"/>
    <xf numFmtId="0" fontId="20" fillId="4" borderId="14" xfId="0" applyNumberFormat="1" applyFont="1" applyFill="1" applyBorder="1" applyAlignment="1">
      <alignment vertical="center" wrapText="1"/>
    </xf>
    <xf numFmtId="0" fontId="20" fillId="4" borderId="12" xfId="0" applyNumberFormat="1" applyFont="1" applyFill="1" applyBorder="1" applyAlignment="1">
      <alignment vertical="center" wrapText="1"/>
    </xf>
    <xf numFmtId="0" fontId="20" fillId="4" borderId="15" xfId="0" applyNumberFormat="1" applyFont="1" applyFill="1" applyBorder="1" applyAlignment="1">
      <alignment vertical="center" wrapText="1"/>
    </xf>
    <xf numFmtId="0" fontId="20" fillId="4" borderId="16" xfId="0" applyNumberFormat="1" applyFont="1" applyFill="1" applyBorder="1" applyAlignment="1">
      <alignment vertical="center" wrapText="1"/>
    </xf>
    <xf numFmtId="0" fontId="20" fillId="4" borderId="8" xfId="0" applyNumberFormat="1" applyFont="1" applyFill="1" applyBorder="1" applyAlignment="1">
      <alignment vertical="center" wrapText="1"/>
    </xf>
    <xf numFmtId="0" fontId="20" fillId="0" borderId="10" xfId="0" applyNumberFormat="1" applyFont="1" applyFill="1" applyBorder="1" applyAlignment="1">
      <alignment vertical="center" wrapText="1"/>
    </xf>
    <xf numFmtId="0" fontId="20" fillId="0" borderId="8" xfId="0" applyNumberFormat="1" applyFont="1" applyBorder="1" applyAlignment="1">
      <alignment vertical="center" wrapText="1"/>
    </xf>
    <xf numFmtId="0" fontId="20" fillId="4" borderId="9" xfId="0" applyNumberFormat="1" applyFont="1" applyFill="1" applyBorder="1" applyAlignment="1">
      <alignment vertical="center" wrapText="1"/>
    </xf>
    <xf numFmtId="0" fontId="20" fillId="0" borderId="11" xfId="0" applyNumberFormat="1" applyFont="1" applyBorder="1" applyAlignment="1">
      <alignment vertical="center" wrapText="1"/>
    </xf>
    <xf numFmtId="0" fontId="20" fillId="0" borderId="9" xfId="0" applyNumberFormat="1" applyFont="1" applyBorder="1" applyAlignment="1">
      <alignment vertical="center" wrapText="1"/>
    </xf>
    <xf numFmtId="0" fontId="20" fillId="8" borderId="8" xfId="0" applyNumberFormat="1" applyFont="1" applyFill="1" applyBorder="1" applyAlignment="1">
      <alignment vertical="center" wrapText="1"/>
    </xf>
    <xf numFmtId="0" fontId="20" fillId="0" borderId="41" xfId="0" applyNumberFormat="1" applyFont="1" applyFill="1" applyBorder="1" applyAlignment="1">
      <alignment vertical="center" wrapText="1"/>
    </xf>
    <xf numFmtId="0" fontId="20" fillId="0" borderId="9" xfId="0" applyNumberFormat="1" applyFont="1" applyFill="1" applyBorder="1" applyAlignment="1">
      <alignment vertical="center" wrapText="1"/>
    </xf>
    <xf numFmtId="0" fontId="20" fillId="0" borderId="12" xfId="0" applyNumberFormat="1" applyFont="1" applyBorder="1" applyAlignment="1">
      <alignment vertical="center" wrapText="1"/>
    </xf>
    <xf numFmtId="0" fontId="20" fillId="4" borderId="17" xfId="0" applyNumberFormat="1" applyFont="1" applyFill="1" applyBorder="1" applyAlignment="1">
      <alignment vertical="center" wrapText="1"/>
    </xf>
    <xf numFmtId="0" fontId="20" fillId="0" borderId="13" xfId="0" applyNumberFormat="1" applyFont="1" applyBorder="1" applyAlignment="1">
      <alignment vertical="center" wrapText="1"/>
    </xf>
    <xf numFmtId="0" fontId="20" fillId="0" borderId="0" xfId="0" applyNumberFormat="1" applyFont="1" applyAlignment="1"/>
    <xf numFmtId="0" fontId="20" fillId="0" borderId="16" xfId="0" applyNumberFormat="1" applyFont="1" applyBorder="1" applyAlignment="1">
      <alignment vertical="center" wrapText="1"/>
    </xf>
    <xf numFmtId="0" fontId="20" fillId="0" borderId="38" xfId="0" applyNumberFormat="1" applyFont="1" applyBorder="1" applyAlignment="1">
      <alignment vertical="center" wrapText="1"/>
    </xf>
    <xf numFmtId="0" fontId="20" fillId="0" borderId="40" xfId="0" applyNumberFormat="1" applyFont="1" applyBorder="1" applyAlignment="1">
      <alignment vertical="center" wrapText="1"/>
    </xf>
    <xf numFmtId="0" fontId="20" fillId="0" borderId="0" xfId="0" applyNumberFormat="1" applyFont="1" applyBorder="1" applyAlignment="1">
      <alignment vertical="center" wrapText="1"/>
    </xf>
    <xf numFmtId="0" fontId="20" fillId="0" borderId="31" xfId="0" applyNumberFormat="1" applyFont="1" applyBorder="1" applyAlignment="1">
      <alignment vertical="center" wrapText="1"/>
    </xf>
    <xf numFmtId="0" fontId="20" fillId="0" borderId="52" xfId="0" applyNumberFormat="1" applyFont="1" applyBorder="1" applyAlignment="1">
      <alignment vertical="center" wrapText="1"/>
    </xf>
    <xf numFmtId="0" fontId="20" fillId="0" borderId="5" xfId="0" applyNumberFormat="1" applyFont="1" applyBorder="1" applyAlignment="1">
      <alignment vertical="center" wrapText="1"/>
    </xf>
    <xf numFmtId="0" fontId="20" fillId="0" borderId="7" xfId="0" applyNumberFormat="1" applyFont="1" applyBorder="1" applyAlignment="1">
      <alignment vertical="center" wrapText="1"/>
    </xf>
    <xf numFmtId="0" fontId="20" fillId="4" borderId="41" xfId="0" applyNumberFormat="1" applyFont="1" applyFill="1" applyBorder="1" applyAlignment="1">
      <alignment vertical="center" wrapText="1"/>
    </xf>
    <xf numFmtId="0" fontId="20" fillId="4" borderId="11" xfId="0" applyNumberFormat="1" applyFont="1" applyFill="1" applyBorder="1" applyAlignment="1">
      <alignment vertical="center" wrapText="1"/>
    </xf>
    <xf numFmtId="0" fontId="20" fillId="4" borderId="43" xfId="0" applyNumberFormat="1" applyFont="1" applyFill="1" applyBorder="1" applyAlignment="1">
      <alignment vertical="center" wrapText="1"/>
    </xf>
    <xf numFmtId="0" fontId="20" fillId="4" borderId="10" xfId="0" applyNumberFormat="1" applyFont="1" applyFill="1" applyBorder="1" applyAlignment="1">
      <alignment vertical="center" wrapText="1"/>
    </xf>
    <xf numFmtId="0" fontId="20" fillId="4" borderId="42" xfId="0" applyNumberFormat="1" applyFont="1" applyFill="1" applyBorder="1" applyAlignment="1">
      <alignment vertical="center" wrapText="1"/>
    </xf>
    <xf numFmtId="0" fontId="20" fillId="8" borderId="41" xfId="0" applyNumberFormat="1" applyFont="1" applyFill="1" applyBorder="1" applyAlignment="1">
      <alignment vertical="center" wrapText="1"/>
    </xf>
    <xf numFmtId="0" fontId="20" fillId="8" borderId="10" xfId="0" applyNumberFormat="1" applyFont="1" applyFill="1" applyBorder="1" applyAlignment="1">
      <alignment vertical="center" wrapText="1"/>
    </xf>
    <xf numFmtId="0" fontId="20" fillId="8" borderId="11" xfId="0" applyNumberFormat="1" applyFont="1" applyFill="1" applyBorder="1" applyAlignment="1">
      <alignment vertical="center" wrapText="1"/>
    </xf>
    <xf numFmtId="0" fontId="20" fillId="4" borderId="12" xfId="0" applyNumberFormat="1" applyFont="1" applyFill="1" applyBorder="1" applyAlignment="1">
      <alignment vertical="center" wrapText="1"/>
    </xf>
    <xf numFmtId="0" fontId="20" fillId="4" borderId="8" xfId="0" applyNumberFormat="1" applyFont="1" applyFill="1" applyBorder="1" applyAlignment="1">
      <alignment vertical="center" wrapText="1"/>
    </xf>
    <xf numFmtId="0" fontId="20" fillId="0" borderId="8" xfId="0" applyNumberFormat="1" applyFont="1" applyBorder="1" applyAlignment="1">
      <alignment vertical="center" wrapText="1"/>
    </xf>
    <xf numFmtId="0" fontId="20" fillId="0" borderId="9" xfId="0" applyNumberFormat="1" applyFont="1" applyBorder="1" applyAlignment="1">
      <alignment vertical="center" wrapText="1"/>
    </xf>
    <xf numFmtId="0" fontId="20" fillId="0" borderId="41" xfId="0" applyNumberFormat="1" applyFont="1" applyFill="1" applyBorder="1" applyAlignment="1">
      <alignment vertical="center" wrapText="1"/>
    </xf>
    <xf numFmtId="0" fontId="20" fillId="0" borderId="10" xfId="0" applyNumberFormat="1" applyFont="1" applyFill="1" applyBorder="1" applyAlignment="1">
      <alignment vertical="center" wrapText="1"/>
    </xf>
    <xf numFmtId="0" fontId="20" fillId="0" borderId="11" xfId="0" applyNumberFormat="1" applyFont="1" applyFill="1" applyBorder="1" applyAlignment="1">
      <alignment vertical="center" wrapText="1"/>
    </xf>
    <xf numFmtId="0" fontId="20" fillId="6" borderId="46" xfId="0" applyNumberFormat="1" applyFont="1" applyFill="1" applyBorder="1" applyAlignment="1">
      <alignment vertical="center" wrapText="1"/>
    </xf>
    <xf numFmtId="0" fontId="20" fillId="6" borderId="47" xfId="0" applyNumberFormat="1" applyFont="1" applyFill="1" applyBorder="1" applyAlignment="1">
      <alignment vertical="center" wrapText="1"/>
    </xf>
    <xf numFmtId="0" fontId="20" fillId="6" borderId="48" xfId="0" applyNumberFormat="1" applyFont="1" applyFill="1" applyBorder="1" applyAlignment="1">
      <alignment vertical="center" wrapText="1"/>
    </xf>
    <xf numFmtId="0" fontId="20" fillId="8" borderId="8" xfId="0" applyNumberFormat="1" applyFont="1" applyFill="1" applyBorder="1" applyAlignment="1">
      <alignment vertical="center" wrapText="1"/>
    </xf>
    <xf numFmtId="0" fontId="21" fillId="7" borderId="49" xfId="0" applyNumberFormat="1" applyFont="1" applyFill="1" applyBorder="1" applyAlignment="1">
      <alignment vertical="center" wrapText="1"/>
    </xf>
    <xf numFmtId="0" fontId="21" fillId="7" borderId="50" xfId="0" applyNumberFormat="1" applyFont="1" applyFill="1" applyBorder="1" applyAlignment="1">
      <alignment vertical="center" wrapText="1"/>
    </xf>
    <xf numFmtId="0" fontId="21" fillId="7" borderId="51" xfId="0" applyNumberFormat="1" applyFont="1" applyFill="1" applyBorder="1" applyAlignment="1">
      <alignment vertical="center" wrapText="1"/>
    </xf>
    <xf numFmtId="0" fontId="20" fillId="5" borderId="46" xfId="0" applyNumberFormat="1" applyFont="1" applyFill="1" applyBorder="1" applyAlignment="1">
      <alignment vertical="center" wrapText="1"/>
    </xf>
    <xf numFmtId="0" fontId="20" fillId="5" borderId="47" xfId="0" applyNumberFormat="1" applyFont="1" applyFill="1" applyBorder="1" applyAlignment="1">
      <alignment vertical="center" wrapText="1"/>
    </xf>
    <xf numFmtId="0" fontId="20" fillId="5" borderId="48" xfId="0" applyNumberFormat="1" applyFont="1" applyFill="1" applyBorder="1" applyAlignment="1">
      <alignment vertical="center" wrapText="1"/>
    </xf>
    <xf numFmtId="0" fontId="20" fillId="0" borderId="44" xfId="0" applyNumberFormat="1" applyFont="1" applyBorder="1" applyAlignment="1">
      <alignment vertical="center" wrapText="1"/>
    </xf>
    <xf numFmtId="0" fontId="20" fillId="0" borderId="45" xfId="0" applyNumberFormat="1" applyFont="1" applyBorder="1" applyAlignment="1">
      <alignment vertical="center" wrapText="1"/>
    </xf>
    <xf numFmtId="0" fontId="20" fillId="8" borderId="53" xfId="0" applyNumberFormat="1" applyFont="1" applyFill="1" applyBorder="1" applyAlignment="1">
      <alignment vertical="center" wrapText="1"/>
    </xf>
    <xf numFmtId="0" fontId="20" fillId="8" borderId="54" xfId="0" applyNumberFormat="1" applyFont="1" applyFill="1" applyBorder="1" applyAlignment="1">
      <alignment vertical="center" wrapText="1"/>
    </xf>
    <xf numFmtId="0" fontId="20" fillId="4" borderId="30" xfId="0" applyNumberFormat="1" applyFont="1" applyFill="1" applyBorder="1" applyAlignment="1">
      <alignment vertical="center" wrapText="1"/>
    </xf>
    <xf numFmtId="0" fontId="20" fillId="4" borderId="39" xfId="0" applyNumberFormat="1" applyFont="1" applyFill="1" applyBorder="1" applyAlignment="1">
      <alignment vertical="center" wrapText="1"/>
    </xf>
    <xf numFmtId="0" fontId="20" fillId="4" borderId="40" xfId="0" applyNumberFormat="1" applyFont="1" applyFill="1" applyBorder="1" applyAlignment="1">
      <alignment vertical="center" wrapText="1"/>
    </xf>
    <xf numFmtId="0" fontId="20" fillId="4" borderId="31" xfId="0" applyNumberFormat="1" applyFont="1" applyFill="1" applyBorder="1" applyAlignment="1">
      <alignment vertical="center" wrapText="1"/>
    </xf>
    <xf numFmtId="0" fontId="20" fillId="4" borderId="9" xfId="0" applyNumberFormat="1" applyFont="1" applyFill="1" applyBorder="1" applyAlignment="1">
      <alignment vertical="center" wrapText="1"/>
    </xf>
    <xf numFmtId="0" fontId="22" fillId="0" borderId="8" xfId="0" applyNumberFormat="1" applyFont="1" applyBorder="1" applyAlignment="1">
      <alignment vertical="center" wrapText="1"/>
    </xf>
    <xf numFmtId="0" fontId="22" fillId="0" borderId="9" xfId="0" applyNumberFormat="1" applyFont="1" applyBorder="1" applyAlignment="1">
      <alignment vertical="center" wrapText="1"/>
    </xf>
    <xf numFmtId="0" fontId="20" fillId="4" borderId="15" xfId="0" applyNumberFormat="1" applyFont="1" applyFill="1" applyBorder="1" applyAlignment="1">
      <alignment vertical="center" wrapText="1"/>
    </xf>
    <xf numFmtId="0" fontId="22" fillId="0" borderId="16" xfId="0" applyNumberFormat="1" applyFont="1" applyBorder="1" applyAlignment="1">
      <alignment vertical="center" wrapText="1"/>
    </xf>
    <xf numFmtId="0" fontId="23" fillId="0" borderId="0" xfId="0" applyNumberFormat="1" applyFont="1" applyAlignment="1">
      <alignment vertical="center" wrapText="1"/>
    </xf>
    <xf numFmtId="0" fontId="20" fillId="5" borderId="14" xfId="0" applyNumberFormat="1" applyFont="1" applyFill="1" applyBorder="1" applyAlignment="1">
      <alignment vertical="center" wrapText="1"/>
    </xf>
    <xf numFmtId="0" fontId="20" fillId="5" borderId="44" xfId="0" applyNumberFormat="1" applyFont="1" applyFill="1" applyBorder="1" applyAlignment="1">
      <alignment vertical="center" wrapText="1"/>
    </xf>
    <xf numFmtId="0" fontId="20" fillId="5" borderId="45" xfId="0" applyNumberFormat="1" applyFont="1" applyFill="1" applyBorder="1" applyAlignment="1">
      <alignment vertical="center" wrapText="1"/>
    </xf>
    <xf numFmtId="0" fontId="20" fillId="4" borderId="14" xfId="0" applyNumberFormat="1" applyFont="1" applyFill="1" applyBorder="1" applyAlignment="1">
      <alignment vertical="center" wrapText="1"/>
    </xf>
    <xf numFmtId="0" fontId="20" fillId="8" borderId="9" xfId="0" applyNumberFormat="1" applyFont="1" applyFill="1" applyBorder="1" applyAlignment="1">
      <alignment vertical="center" wrapText="1"/>
    </xf>
    <xf numFmtId="0" fontId="20" fillId="0" borderId="35" xfId="0" applyNumberFormat="1" applyFont="1" applyBorder="1" applyAlignment="1">
      <alignment vertical="center" wrapText="1"/>
    </xf>
    <xf numFmtId="0" fontId="20" fillId="0" borderId="36" xfId="0" applyNumberFormat="1" applyFont="1" applyBorder="1" applyAlignment="1">
      <alignment vertical="center" wrapText="1"/>
    </xf>
    <xf numFmtId="0" fontId="20" fillId="0" borderId="37" xfId="0" applyNumberFormat="1" applyFont="1" applyBorder="1" applyAlignment="1">
      <alignment vertical="center" wrapText="1"/>
    </xf>
    <xf numFmtId="0" fontId="20" fillId="0" borderId="41" xfId="0" applyNumberFormat="1" applyFont="1" applyBorder="1" applyAlignment="1">
      <alignment vertical="center" wrapText="1"/>
    </xf>
    <xf numFmtId="0" fontId="20" fillId="0" borderId="42" xfId="0" applyNumberFormat="1" applyFont="1" applyBorder="1" applyAlignment="1">
      <alignment vertical="center" wrapText="1"/>
    </xf>
    <xf numFmtId="0" fontId="22" fillId="0" borderId="38" xfId="0" applyNumberFormat="1" applyFont="1" applyBorder="1" applyAlignment="1">
      <alignment vertical="center" wrapText="1"/>
    </xf>
    <xf numFmtId="0" fontId="20" fillId="8" borderId="16" xfId="0" applyNumberFormat="1" applyFont="1" applyFill="1" applyBorder="1" applyAlignment="1">
      <alignment vertical="center" wrapText="1"/>
    </xf>
    <xf numFmtId="0" fontId="20" fillId="8" borderId="38" xfId="0" applyNumberFormat="1" applyFont="1" applyFill="1" applyBorder="1" applyAlignment="1">
      <alignment vertical="center" wrapText="1"/>
    </xf>
    <xf numFmtId="0" fontId="2" fillId="0" borderId="0" xfId="1" applyNumberFormat="1" applyFont="1" applyBorder="1" applyAlignment="1"/>
    <xf numFmtId="0" fontId="4" fillId="0" borderId="2" xfId="1" applyNumberFormat="1" applyFont="1" applyBorder="1" applyAlignment="1">
      <alignment horizontal="center" vertical="top" wrapText="1"/>
    </xf>
    <xf numFmtId="0" fontId="10" fillId="0" borderId="0" xfId="1" applyNumberFormat="1" applyFont="1" applyBorder="1" applyAlignment="1"/>
    <xf numFmtId="0" fontId="10" fillId="0" borderId="0" xfId="1" applyNumberFormat="1" applyFont="1" applyBorder="1" applyAlignment="1">
      <alignment vertical="top"/>
    </xf>
    <xf numFmtId="0" fontId="4" fillId="0" borderId="18" xfId="1" applyNumberFormat="1" applyFont="1" applyBorder="1" applyAlignment="1">
      <alignment horizontal="center" vertical="center" wrapText="1"/>
    </xf>
    <xf numFmtId="0" fontId="10" fillId="0" borderId="33" xfId="1" applyNumberFormat="1" applyFont="1" applyBorder="1" applyAlignment="1"/>
    <xf numFmtId="0" fontId="8" fillId="0" borderId="0" xfId="1" applyNumberFormat="1" applyFont="1" applyBorder="1" applyAlignment="1">
      <alignment vertical="top"/>
    </xf>
    <xf numFmtId="0" fontId="9" fillId="0" borderId="18" xfId="1" applyNumberFormat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vertical="top"/>
    </xf>
    <xf numFmtId="0" fontId="13" fillId="0" borderId="0" xfId="1" applyNumberFormat="1" applyFont="1" applyBorder="1" applyAlignment="1">
      <alignment vertical="top"/>
    </xf>
    <xf numFmtId="0" fontId="10" fillId="0" borderId="34" xfId="1" applyNumberFormat="1" applyFont="1" applyBorder="1" applyAlignment="1"/>
    <xf numFmtId="0" fontId="10" fillId="0" borderId="32" xfId="1" applyNumberFormat="1" applyFont="1" applyBorder="1" applyAlignment="1"/>
    <xf numFmtId="0" fontId="11" fillId="0" borderId="0" xfId="1" applyNumberFormat="1" applyFont="1" applyBorder="1" applyAlignment="1">
      <alignment vertical="top"/>
    </xf>
    <xf numFmtId="0" fontId="14" fillId="0" borderId="3" xfId="1" applyNumberFormat="1" applyFont="1" applyBorder="1" applyAlignment="1">
      <alignment horizontal="center" vertical="top" wrapText="1"/>
    </xf>
    <xf numFmtId="0" fontId="14" fillId="0" borderId="0" xfId="1" applyNumberFormat="1" applyFont="1" applyBorder="1" applyAlignment="1">
      <alignment vertical="top"/>
    </xf>
    <xf numFmtId="0" fontId="13" fillId="0" borderId="4" xfId="1" applyNumberFormat="1" applyFont="1" applyBorder="1" applyAlignment="1"/>
    <xf numFmtId="0" fontId="10" fillId="0" borderId="0" xfId="1" applyNumberFormat="1" applyFont="1" applyBorder="1" applyAlignment="1">
      <alignment horizontal="left" vertical="top"/>
    </xf>
    <xf numFmtId="0" fontId="10" fillId="0" borderId="0" xfId="1" applyNumberFormat="1" applyFont="1" applyBorder="1" applyAlignment="1">
      <alignment horizontal="center" vertical="top"/>
    </xf>
    <xf numFmtId="0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/>
    <xf numFmtId="0" fontId="10" fillId="0" borderId="4" xfId="1" applyNumberFormat="1" applyFont="1" applyBorder="1" applyAlignment="1"/>
    <xf numFmtId="0" fontId="10" fillId="0" borderId="21" xfId="1" applyNumberFormat="1" applyFont="1" applyBorder="1" applyAlignment="1"/>
    <xf numFmtId="0" fontId="10" fillId="0" borderId="3" xfId="1" applyNumberFormat="1" applyFont="1" applyBorder="1" applyAlignment="1"/>
    <xf numFmtId="165" fontId="10" fillId="0" borderId="0" xfId="1" applyNumberFormat="1" applyFont="1" applyBorder="1" applyAlignment="1">
      <alignment horizontal="center" vertical="top"/>
    </xf>
    <xf numFmtId="0" fontId="6" fillId="0" borderId="0" xfId="1" applyNumberFormat="1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left" vertical="top"/>
    </xf>
    <xf numFmtId="165" fontId="11" fillId="0" borderId="0" xfId="1" applyNumberFormat="1" applyFont="1" applyBorder="1" applyAlignment="1">
      <alignment horizontal="left" vertical="top"/>
    </xf>
    <xf numFmtId="165" fontId="10" fillId="0" borderId="0" xfId="1" applyNumberFormat="1" applyFont="1" applyBorder="1" applyAlignment="1"/>
    <xf numFmtId="165" fontId="4" fillId="0" borderId="18" xfId="1" applyNumberFormat="1" applyFont="1" applyBorder="1" applyAlignment="1">
      <alignment horizontal="center" vertical="top" wrapText="1"/>
    </xf>
    <xf numFmtId="165" fontId="10" fillId="0" borderId="0" xfId="1" applyNumberFormat="1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5" fontId="4" fillId="0" borderId="18" xfId="1" applyNumberFormat="1" applyFont="1" applyBorder="1" applyAlignment="1">
      <alignment horizontal="center" vertical="center" wrapText="1"/>
    </xf>
    <xf numFmtId="165" fontId="11" fillId="0" borderId="0" xfId="1" applyNumberFormat="1" applyFont="1" applyBorder="1" applyAlignment="1"/>
    <xf numFmtId="165" fontId="10" fillId="0" borderId="3" xfId="1" applyNumberFormat="1" applyFont="1" applyBorder="1" applyAlignment="1"/>
    <xf numFmtId="165" fontId="10" fillId="0" borderId="0" xfId="1" applyNumberFormat="1" applyFont="1" applyBorder="1" applyAlignment="1">
      <alignment horizontal="right" vertical="top"/>
    </xf>
    <xf numFmtId="165" fontId="10" fillId="0" borderId="4" xfId="1" applyNumberFormat="1" applyFont="1" applyBorder="1" applyAlignment="1"/>
    <xf numFmtId="0" fontId="4" fillId="0" borderId="18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/>
    <xf numFmtId="165" fontId="5" fillId="0" borderId="3" xfId="1" applyNumberFormat="1" applyFont="1" applyBorder="1" applyAlignment="1"/>
    <xf numFmtId="165" fontId="5" fillId="0" borderId="21" xfId="1" applyNumberFormat="1" applyFont="1" applyBorder="1" applyAlignment="1"/>
    <xf numFmtId="165" fontId="6" fillId="0" borderId="0" xfId="1" applyNumberFormat="1" applyFont="1" applyBorder="1" applyAlignment="1"/>
    <xf numFmtId="165" fontId="9" fillId="0" borderId="27" xfId="1" applyNumberFormat="1" applyFont="1" applyBorder="1" applyAlignment="1">
      <alignment horizontal="center" vertical="center"/>
    </xf>
    <xf numFmtId="165" fontId="9" fillId="0" borderId="28" xfId="1" applyNumberFormat="1" applyFont="1" applyBorder="1" applyAlignment="1">
      <alignment horizontal="center" vertical="center"/>
    </xf>
    <xf numFmtId="165" fontId="9" fillId="0" borderId="29" xfId="1" applyNumberFormat="1" applyFont="1" applyBorder="1" applyAlignment="1">
      <alignment horizontal="center" vertical="center"/>
    </xf>
    <xf numFmtId="165" fontId="9" fillId="0" borderId="30" xfId="1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5" fontId="9" fillId="0" borderId="31" xfId="1" applyNumberFormat="1" applyFont="1" applyBorder="1" applyAlignment="1">
      <alignment horizontal="center" vertical="center"/>
    </xf>
    <xf numFmtId="165" fontId="2" fillId="0" borderId="23" xfId="1" applyNumberFormat="1" applyFont="1" applyBorder="1" applyAlignment="1"/>
    <xf numFmtId="165" fontId="8" fillId="0" borderId="32" xfId="1" applyNumberFormat="1" applyFont="1" applyBorder="1" applyAlignment="1"/>
    <xf numFmtId="165" fontId="17" fillId="0" borderId="0" xfId="1" applyNumberFormat="1" applyFont="1" applyBorder="1" applyAlignment="1">
      <alignment horizontal="center" wrapText="1"/>
    </xf>
    <xf numFmtId="165" fontId="17" fillId="0" borderId="18" xfId="1" applyNumberFormat="1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vertical="center" wrapText="1"/>
    </xf>
    <xf numFmtId="165" fontId="8" fillId="0" borderId="33" xfId="1" applyNumberFormat="1" applyFont="1" applyBorder="1" applyAlignment="1"/>
    <xf numFmtId="165" fontId="8" fillId="0" borderId="33" xfId="1" applyNumberFormat="1" applyFont="1" applyBorder="1" applyAlignment="1">
      <alignment horizontal="center"/>
    </xf>
    <xf numFmtId="165" fontId="6" fillId="0" borderId="21" xfId="1" applyNumberFormat="1" applyFont="1" applyBorder="1" applyAlignment="1"/>
    <xf numFmtId="165" fontId="5" fillId="0" borderId="0" xfId="1" applyNumberFormat="1" applyFont="1" applyBorder="1" applyAlignment="1"/>
    <xf numFmtId="165" fontId="9" fillId="0" borderId="18" xfId="1" applyNumberFormat="1" applyFont="1" applyBorder="1" applyAlignment="1">
      <alignment horizontal="center" vertical="center" wrapText="1"/>
    </xf>
    <xf numFmtId="165" fontId="5" fillId="0" borderId="4" xfId="1" applyNumberFormat="1" applyFont="1" applyBorder="1" applyAlignment="1"/>
    <xf numFmtId="0" fontId="5" fillId="0" borderId="0" xfId="1" applyNumberFormat="1" applyFont="1" applyBorder="1" applyAlignment="1"/>
    <xf numFmtId="165" fontId="4" fillId="0" borderId="24" xfId="1" applyNumberFormat="1" applyFont="1" applyBorder="1" applyAlignment="1">
      <alignment horizontal="center" vertical="center" wrapText="1"/>
    </xf>
    <xf numFmtId="165" fontId="5" fillId="0" borderId="25" xfId="1" applyNumberFormat="1" applyFont="1" applyBorder="1" applyAlignment="1">
      <alignment horizontal="center" vertical="center"/>
    </xf>
    <xf numFmtId="165" fontId="6" fillId="0" borderId="26" xfId="1" applyNumberFormat="1" applyFont="1" applyBorder="1" applyAlignment="1"/>
    <xf numFmtId="0" fontId="6" fillId="0" borderId="21" xfId="1" applyNumberFormat="1" applyFont="1" applyBorder="1" applyAlignment="1"/>
    <xf numFmtId="0" fontId="5" fillId="0" borderId="0" xfId="1" applyNumberFormat="1" applyFont="1" applyBorder="1" applyAlignment="1">
      <alignment horizontal="left" vertical="center"/>
    </xf>
    <xf numFmtId="166" fontId="4" fillId="0" borderId="18" xfId="1" applyNumberFormat="1" applyFont="1" applyBorder="1" applyAlignment="1">
      <alignment horizontal="center" vertical="center" wrapText="1"/>
    </xf>
    <xf numFmtId="0" fontId="4" fillId="0" borderId="23" xfId="1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/>
    <xf numFmtId="165" fontId="2" fillId="0" borderId="3" xfId="1" applyNumberFormat="1" applyFont="1" applyBorder="1" applyAlignment="1"/>
    <xf numFmtId="165" fontId="4" fillId="0" borderId="23" xfId="1" applyNumberFormat="1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left" vertical="center"/>
    </xf>
    <xf numFmtId="165" fontId="6" fillId="0" borderId="22" xfId="1" applyNumberFormat="1" applyFont="1" applyBorder="1" applyAlignment="1"/>
    <xf numFmtId="166" fontId="4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/>
    <xf numFmtId="165" fontId="5" fillId="0" borderId="21" xfId="1" applyNumberFormat="1" applyFont="1" applyBorder="1" applyAlignment="1">
      <alignment horizontal="left" vertical="top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vertical="center"/>
    </xf>
    <xf numFmtId="165" fontId="9" fillId="0" borderId="18" xfId="1" applyNumberFormat="1" applyFont="1" applyBorder="1" applyAlignment="1">
      <alignment horizontal="center" vertical="center"/>
    </xf>
    <xf numFmtId="165" fontId="2" fillId="0" borderId="18" xfId="1" applyNumberFormat="1" applyFont="1" applyBorder="1" applyAlignment="1"/>
    <xf numFmtId="165" fontId="2" fillId="0" borderId="19" xfId="1" applyNumberFormat="1" applyFont="1" applyBorder="1" applyAlignment="1"/>
    <xf numFmtId="165" fontId="2" fillId="0" borderId="20" xfId="1" applyNumberFormat="1" applyFont="1" applyBorder="1" applyAlignment="1"/>
    <xf numFmtId="165" fontId="3" fillId="0" borderId="0" xfId="1" applyNumberFormat="1" applyFont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 2" xfId="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51</xdr:row>
      <xdr:rowOff>47625</xdr:rowOff>
    </xdr:from>
    <xdr:to>
      <xdr:col>6</xdr:col>
      <xdr:colOff>76200</xdr:colOff>
      <xdr:row>51</xdr:row>
      <xdr:rowOff>428625</xdr:rowOff>
    </xdr:to>
    <xdr:pic>
      <xdr:nvPicPr>
        <xdr:cNvPr id="306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553950"/>
          <a:ext cx="495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133350</xdr:colOff>
      <xdr:row>51</xdr:row>
      <xdr:rowOff>171450</xdr:rowOff>
    </xdr:from>
    <xdr:to>
      <xdr:col>19</xdr:col>
      <xdr:colOff>57150</xdr:colOff>
      <xdr:row>51</xdr:row>
      <xdr:rowOff>400050</xdr:rowOff>
    </xdr:to>
    <xdr:pic>
      <xdr:nvPicPr>
        <xdr:cNvPr id="306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2677775"/>
          <a:ext cx="38766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114300</xdr:colOff>
      <xdr:row>0</xdr:row>
      <xdr:rowOff>142875</xdr:rowOff>
    </xdr:from>
    <xdr:to>
      <xdr:col>27</xdr:col>
      <xdr:colOff>133350</xdr:colOff>
      <xdr:row>0</xdr:row>
      <xdr:rowOff>542925</xdr:rowOff>
    </xdr:to>
    <xdr:pic>
      <xdr:nvPicPr>
        <xdr:cNvPr id="306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2875"/>
          <a:ext cx="60388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0</xdr:row>
      <xdr:rowOff>76200</xdr:rowOff>
    </xdr:from>
    <xdr:to>
      <xdr:col>7</xdr:col>
      <xdr:colOff>228600</xdr:colOff>
      <xdr:row>0</xdr:row>
      <xdr:rowOff>1638300</xdr:rowOff>
    </xdr:to>
    <xdr:pic>
      <xdr:nvPicPr>
        <xdr:cNvPr id="3061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76200"/>
          <a:ext cx="204787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0</xdr:row>
      <xdr:rowOff>657225</xdr:rowOff>
    </xdr:from>
    <xdr:to>
      <xdr:col>22</xdr:col>
      <xdr:colOff>38100</xdr:colOff>
      <xdr:row>0</xdr:row>
      <xdr:rowOff>904875</xdr:rowOff>
    </xdr:to>
    <xdr:pic>
      <xdr:nvPicPr>
        <xdr:cNvPr id="3061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657225"/>
          <a:ext cx="3524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0</xdr:row>
      <xdr:rowOff>1019175</xdr:rowOff>
    </xdr:from>
    <xdr:to>
      <xdr:col>22</xdr:col>
      <xdr:colOff>9525</xdr:colOff>
      <xdr:row>0</xdr:row>
      <xdr:rowOff>1304925</xdr:rowOff>
    </xdr:to>
    <xdr:pic>
      <xdr:nvPicPr>
        <xdr:cNvPr id="30617" name="Graphics 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019175"/>
          <a:ext cx="3419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2"/>
  <sheetViews>
    <sheetView view="pageBreakPreview" zoomScale="130" zoomScaleNormal="100" zoomScaleSheetLayoutView="130" workbookViewId="0">
      <selection sqref="A1:F1"/>
    </sheetView>
  </sheetViews>
  <sheetFormatPr defaultRowHeight="11.25" x14ac:dyDescent="0.2"/>
  <cols>
    <col min="1" max="1" width="11" style="54" customWidth="1"/>
    <col min="2" max="2" width="8.85546875" style="54" customWidth="1"/>
    <col min="3" max="3" width="9.28515625" style="54" bestFit="1" customWidth="1"/>
    <col min="4" max="4" width="8.85546875" style="54" customWidth="1"/>
    <col min="5" max="5" width="9.28515625" style="54" bestFit="1" customWidth="1"/>
    <col min="6" max="6" width="9.42578125" style="54" customWidth="1"/>
    <col min="7" max="16384" width="9.140625" style="37"/>
  </cols>
  <sheetData>
    <row r="1" spans="1:6" ht="12" thickBot="1" x14ac:dyDescent="0.25">
      <c r="A1" s="82" t="s">
        <v>189</v>
      </c>
      <c r="B1" s="83"/>
      <c r="C1" s="83"/>
      <c r="D1" s="83"/>
      <c r="E1" s="83"/>
      <c r="F1" s="84"/>
    </row>
    <row r="2" spans="1:6" ht="12" thickBot="1" x14ac:dyDescent="0.25">
      <c r="A2" s="85" t="s">
        <v>190</v>
      </c>
      <c r="B2" s="86"/>
      <c r="C2" s="86"/>
      <c r="D2" s="86"/>
      <c r="E2" s="86"/>
      <c r="F2" s="87"/>
    </row>
    <row r="3" spans="1:6" ht="12" thickBot="1" x14ac:dyDescent="0.25">
      <c r="A3" s="92" t="s">
        <v>191</v>
      </c>
      <c r="B3" s="93"/>
      <c r="C3" s="90" t="s">
        <v>307</v>
      </c>
      <c r="D3" s="91"/>
      <c r="E3" s="94" t="s">
        <v>366</v>
      </c>
      <c r="F3" s="95"/>
    </row>
    <row r="4" spans="1:6" ht="12" thickBot="1" x14ac:dyDescent="0.25">
      <c r="A4" s="78" t="s">
        <v>192</v>
      </c>
      <c r="B4" s="79"/>
      <c r="C4" s="79"/>
      <c r="D4" s="79"/>
      <c r="E4" s="79"/>
      <c r="F4" s="80"/>
    </row>
    <row r="5" spans="1:6" ht="22.5" x14ac:dyDescent="0.2">
      <c r="A5" s="38" t="s">
        <v>193</v>
      </c>
      <c r="B5" s="88" t="s">
        <v>203</v>
      </c>
      <c r="C5" s="88"/>
      <c r="D5" s="88"/>
      <c r="E5" s="88"/>
      <c r="F5" s="89"/>
    </row>
    <row r="6" spans="1:6" ht="22.5" x14ac:dyDescent="0.2">
      <c r="A6" s="39" t="s">
        <v>194</v>
      </c>
      <c r="B6" s="88" t="s">
        <v>204</v>
      </c>
      <c r="C6" s="88"/>
      <c r="D6" s="88"/>
      <c r="E6" s="88"/>
      <c r="F6" s="89"/>
    </row>
    <row r="7" spans="1:6" ht="22.5" x14ac:dyDescent="0.2">
      <c r="A7" s="39" t="s">
        <v>195</v>
      </c>
      <c r="B7" s="88" t="s">
        <v>205</v>
      </c>
      <c r="C7" s="88"/>
      <c r="D7" s="88"/>
      <c r="E7" s="88"/>
      <c r="F7" s="89"/>
    </row>
    <row r="8" spans="1:6" x14ac:dyDescent="0.2">
      <c r="A8" s="71" t="s">
        <v>196</v>
      </c>
      <c r="B8" s="97"/>
      <c r="C8" s="73" t="s">
        <v>206</v>
      </c>
      <c r="D8" s="97"/>
      <c r="E8" s="97"/>
      <c r="F8" s="98"/>
    </row>
    <row r="9" spans="1:6" ht="12" thickBot="1" x14ac:dyDescent="0.25">
      <c r="A9" s="99" t="s">
        <v>197</v>
      </c>
      <c r="B9" s="100"/>
      <c r="C9" s="73" t="s">
        <v>207</v>
      </c>
      <c r="D9" s="97"/>
      <c r="E9" s="97"/>
      <c r="F9" s="98"/>
    </row>
    <row r="10" spans="1:6" ht="12" thickBot="1" x14ac:dyDescent="0.25">
      <c r="A10" s="78" t="s">
        <v>198</v>
      </c>
      <c r="B10" s="79"/>
      <c r="C10" s="79"/>
      <c r="D10" s="79"/>
      <c r="E10" s="79"/>
      <c r="F10" s="80"/>
    </row>
    <row r="11" spans="1:6" ht="22.5" x14ac:dyDescent="0.2">
      <c r="A11" s="38" t="s">
        <v>199</v>
      </c>
      <c r="B11" s="88" t="s">
        <v>208</v>
      </c>
      <c r="C11" s="88"/>
      <c r="D11" s="88"/>
      <c r="E11" s="88"/>
      <c r="F11" s="89"/>
    </row>
    <row r="12" spans="1:6" ht="22.5" x14ac:dyDescent="0.2">
      <c r="A12" s="39" t="s">
        <v>200</v>
      </c>
      <c r="B12" s="73" t="s">
        <v>209</v>
      </c>
      <c r="C12" s="73"/>
      <c r="D12" s="73"/>
      <c r="E12" s="73"/>
      <c r="F12" s="74"/>
    </row>
    <row r="13" spans="1:6" ht="34.5" thickBot="1" x14ac:dyDescent="0.25">
      <c r="A13" s="40" t="s">
        <v>201</v>
      </c>
      <c r="B13" s="55" t="s">
        <v>210</v>
      </c>
      <c r="C13" s="55"/>
      <c r="D13" s="55"/>
      <c r="E13" s="100"/>
      <c r="F13" s="112"/>
    </row>
    <row r="14" spans="1:6" ht="12" thickBot="1" x14ac:dyDescent="0.25">
      <c r="A14" s="85" t="s">
        <v>202</v>
      </c>
      <c r="B14" s="86"/>
      <c r="C14" s="86"/>
      <c r="D14" s="86"/>
      <c r="E14" s="86"/>
      <c r="F14" s="87"/>
    </row>
    <row r="15" spans="1:6" ht="33.75" x14ac:dyDescent="0.2">
      <c r="A15" s="38" t="s">
        <v>211</v>
      </c>
      <c r="B15" s="88" t="s">
        <v>213</v>
      </c>
      <c r="C15" s="88"/>
      <c r="D15" s="88"/>
      <c r="E15" s="88"/>
      <c r="F15" s="89"/>
    </row>
    <row r="16" spans="1:6" ht="34.5" thickBot="1" x14ac:dyDescent="0.25">
      <c r="A16" s="40" t="s">
        <v>212</v>
      </c>
      <c r="B16" s="88" t="s">
        <v>214</v>
      </c>
      <c r="C16" s="88"/>
      <c r="D16" s="41" t="s">
        <v>215</v>
      </c>
      <c r="E16" s="113" t="s">
        <v>309</v>
      </c>
      <c r="F16" s="114"/>
    </row>
    <row r="17" spans="1:6" ht="12" thickBot="1" x14ac:dyDescent="0.25">
      <c r="A17" s="85" t="s">
        <v>216</v>
      </c>
      <c r="B17" s="86"/>
      <c r="C17" s="86"/>
      <c r="D17" s="86"/>
      <c r="E17" s="86"/>
      <c r="F17" s="87"/>
    </row>
    <row r="18" spans="1:6" ht="33.75" x14ac:dyDescent="0.2">
      <c r="A18" s="38" t="s">
        <v>217</v>
      </c>
      <c r="B18" s="88" t="s">
        <v>219</v>
      </c>
      <c r="C18" s="88"/>
      <c r="D18" s="88"/>
      <c r="E18" s="88"/>
      <c r="F18" s="89"/>
    </row>
    <row r="19" spans="1:6" ht="33.75" x14ac:dyDescent="0.2">
      <c r="A19" s="39" t="s">
        <v>218</v>
      </c>
      <c r="B19" s="88" t="s">
        <v>220</v>
      </c>
      <c r="C19" s="88"/>
      <c r="D19" s="42" t="s">
        <v>221</v>
      </c>
      <c r="E19" s="68" t="s">
        <v>312</v>
      </c>
      <c r="F19" s="70"/>
    </row>
    <row r="20" spans="1:6" x14ac:dyDescent="0.2">
      <c r="A20" s="65" t="s">
        <v>222</v>
      </c>
      <c r="B20" s="67"/>
      <c r="C20" s="76" t="s">
        <v>227</v>
      </c>
      <c r="D20" s="76"/>
      <c r="E20" s="76"/>
      <c r="F20" s="77"/>
    </row>
    <row r="21" spans="1:6" ht="33.75" x14ac:dyDescent="0.2">
      <c r="A21" s="71" t="s">
        <v>223</v>
      </c>
      <c r="B21" s="72"/>
      <c r="C21" s="43" t="s">
        <v>228</v>
      </c>
      <c r="D21" s="42" t="s">
        <v>229</v>
      </c>
      <c r="E21" s="44" t="s">
        <v>230</v>
      </c>
      <c r="F21" s="45" t="s">
        <v>231</v>
      </c>
    </row>
    <row r="22" spans="1:6" ht="22.5" x14ac:dyDescent="0.2">
      <c r="A22" s="65" t="s">
        <v>224</v>
      </c>
      <c r="B22" s="67"/>
      <c r="C22" s="43" t="s">
        <v>232</v>
      </c>
      <c r="D22" s="63" t="s">
        <v>233</v>
      </c>
      <c r="E22" s="67"/>
      <c r="F22" s="46" t="s">
        <v>234</v>
      </c>
    </row>
    <row r="23" spans="1:6" x14ac:dyDescent="0.2">
      <c r="A23" s="71" t="s">
        <v>225</v>
      </c>
      <c r="B23" s="72"/>
      <c r="C23" s="81" t="s">
        <v>316</v>
      </c>
      <c r="D23" s="81"/>
      <c r="E23" s="72" t="s">
        <v>235</v>
      </c>
      <c r="F23" s="96"/>
    </row>
    <row r="24" spans="1:6" x14ac:dyDescent="0.2">
      <c r="A24" s="71" t="s">
        <v>226</v>
      </c>
      <c r="B24" s="72"/>
      <c r="C24" s="97"/>
      <c r="D24" s="97"/>
      <c r="E24" s="97"/>
      <c r="F24" s="98"/>
    </row>
    <row r="25" spans="1:6" ht="14.45" customHeight="1" x14ac:dyDescent="0.2">
      <c r="A25" s="39" t="s">
        <v>236</v>
      </c>
      <c r="B25" s="110" t="s">
        <v>237</v>
      </c>
      <c r="C25" s="111"/>
      <c r="D25" s="63" t="s">
        <v>238</v>
      </c>
      <c r="E25" s="67"/>
      <c r="F25" s="47" t="s">
        <v>239</v>
      </c>
    </row>
    <row r="26" spans="1:6" ht="33.75" x14ac:dyDescent="0.2">
      <c r="A26" s="71" t="s">
        <v>246</v>
      </c>
      <c r="B26" s="72"/>
      <c r="C26" s="44" t="s">
        <v>247</v>
      </c>
      <c r="D26" s="42" t="s">
        <v>248</v>
      </c>
      <c r="E26" s="44" t="s">
        <v>249</v>
      </c>
      <c r="F26" s="45" t="s">
        <v>367</v>
      </c>
    </row>
    <row r="27" spans="1:6" x14ac:dyDescent="0.2">
      <c r="A27" s="71" t="s">
        <v>240</v>
      </c>
      <c r="B27" s="72"/>
      <c r="C27" s="81" t="s">
        <v>327</v>
      </c>
      <c r="D27" s="81"/>
      <c r="E27" s="63" t="s">
        <v>371</v>
      </c>
      <c r="F27" s="64"/>
    </row>
    <row r="28" spans="1:6" ht="33.75" x14ac:dyDescent="0.2">
      <c r="A28" s="71" t="s">
        <v>241</v>
      </c>
      <c r="B28" s="72"/>
      <c r="C28" s="44" t="s">
        <v>242</v>
      </c>
      <c r="D28" s="42" t="s">
        <v>243</v>
      </c>
      <c r="E28" s="44" t="s">
        <v>244</v>
      </c>
      <c r="F28" s="45" t="s">
        <v>245</v>
      </c>
    </row>
    <row r="29" spans="1:6" x14ac:dyDescent="0.2">
      <c r="A29" s="65" t="s">
        <v>250</v>
      </c>
      <c r="B29" s="66"/>
      <c r="C29" s="66"/>
      <c r="D29" s="76" t="s">
        <v>256</v>
      </c>
      <c r="E29" s="76"/>
      <c r="F29" s="77"/>
    </row>
    <row r="30" spans="1:6" ht="33.75" x14ac:dyDescent="0.2">
      <c r="A30" s="71" t="s">
        <v>251</v>
      </c>
      <c r="B30" s="72"/>
      <c r="C30" s="72"/>
      <c r="D30" s="48" t="s">
        <v>331</v>
      </c>
      <c r="E30" s="72" t="s">
        <v>368</v>
      </c>
      <c r="F30" s="96"/>
    </row>
    <row r="31" spans="1:6" ht="33.75" x14ac:dyDescent="0.2">
      <c r="A31" s="71" t="s">
        <v>252</v>
      </c>
      <c r="B31" s="72"/>
      <c r="C31" s="72"/>
      <c r="D31" s="48" t="s">
        <v>334</v>
      </c>
      <c r="E31" s="63" t="s">
        <v>369</v>
      </c>
      <c r="F31" s="64"/>
    </row>
    <row r="32" spans="1:6" ht="22.5" x14ac:dyDescent="0.2">
      <c r="A32" s="71" t="s">
        <v>253</v>
      </c>
      <c r="B32" s="72"/>
      <c r="C32" s="72"/>
      <c r="D32" s="44" t="s">
        <v>257</v>
      </c>
      <c r="E32" s="44" t="s">
        <v>258</v>
      </c>
      <c r="F32" s="45" t="s">
        <v>370</v>
      </c>
    </row>
    <row r="33" spans="1:6" x14ac:dyDescent="0.2">
      <c r="A33" s="65" t="s">
        <v>254</v>
      </c>
      <c r="B33" s="67"/>
      <c r="C33" s="75" t="s">
        <v>259</v>
      </c>
      <c r="D33" s="76"/>
      <c r="E33" s="76"/>
      <c r="F33" s="77"/>
    </row>
    <row r="34" spans="1:6" ht="28.15" customHeight="1" x14ac:dyDescent="0.2">
      <c r="A34" s="65" t="s">
        <v>255</v>
      </c>
      <c r="B34" s="67"/>
      <c r="C34" s="49" t="s">
        <v>260</v>
      </c>
      <c r="D34" s="63" t="s">
        <v>261</v>
      </c>
      <c r="E34" s="67"/>
      <c r="F34" s="50" t="s">
        <v>262</v>
      </c>
    </row>
    <row r="35" spans="1:6" x14ac:dyDescent="0.2">
      <c r="A35" s="71" t="s">
        <v>263</v>
      </c>
      <c r="B35" s="72"/>
      <c r="C35" s="72"/>
      <c r="D35" s="72"/>
      <c r="E35" s="97"/>
      <c r="F35" s="98"/>
    </row>
    <row r="36" spans="1:6" ht="33.75" x14ac:dyDescent="0.2">
      <c r="A36" s="51" t="s">
        <v>264</v>
      </c>
      <c r="B36" s="42" t="s">
        <v>265</v>
      </c>
      <c r="C36" s="44" t="s">
        <v>266</v>
      </c>
      <c r="D36" s="42" t="s">
        <v>267</v>
      </c>
      <c r="E36" s="63" t="s">
        <v>372</v>
      </c>
      <c r="F36" s="64"/>
    </row>
    <row r="37" spans="1:6" x14ac:dyDescent="0.2">
      <c r="A37" s="71" t="s">
        <v>268</v>
      </c>
      <c r="B37" s="72"/>
      <c r="C37" s="73" t="s">
        <v>269</v>
      </c>
      <c r="D37" s="73"/>
      <c r="E37" s="73"/>
      <c r="F37" s="74"/>
    </row>
    <row r="38" spans="1:6" ht="33.75" x14ac:dyDescent="0.2">
      <c r="A38" s="39" t="s">
        <v>270</v>
      </c>
      <c r="B38" s="73" t="s">
        <v>271</v>
      </c>
      <c r="C38" s="73"/>
      <c r="D38" s="73"/>
      <c r="E38" s="73"/>
      <c r="F38" s="74"/>
    </row>
    <row r="39" spans="1:6" x14ac:dyDescent="0.2">
      <c r="A39" s="71" t="s">
        <v>272</v>
      </c>
      <c r="B39" s="72"/>
      <c r="C39" s="73" t="s">
        <v>273</v>
      </c>
      <c r="D39" s="73"/>
      <c r="E39" s="73"/>
      <c r="F39" s="74"/>
    </row>
    <row r="40" spans="1:6" ht="33.75" x14ac:dyDescent="0.2">
      <c r="A40" s="39" t="s">
        <v>274</v>
      </c>
      <c r="B40" s="73" t="s">
        <v>275</v>
      </c>
      <c r="C40" s="73"/>
      <c r="D40" s="73"/>
      <c r="E40" s="73"/>
      <c r="F40" s="74"/>
    </row>
    <row r="41" spans="1:6" x14ac:dyDescent="0.2">
      <c r="A41" s="71" t="s">
        <v>276</v>
      </c>
      <c r="B41" s="72"/>
      <c r="C41" s="73" t="s">
        <v>277</v>
      </c>
      <c r="D41" s="73"/>
      <c r="E41" s="73"/>
      <c r="F41" s="74"/>
    </row>
    <row r="42" spans="1:6" ht="33.75" x14ac:dyDescent="0.2">
      <c r="A42" s="39" t="s">
        <v>278</v>
      </c>
      <c r="B42" s="73" t="s">
        <v>279</v>
      </c>
      <c r="C42" s="73"/>
      <c r="D42" s="73"/>
      <c r="E42" s="73"/>
      <c r="F42" s="74"/>
    </row>
    <row r="43" spans="1:6" x14ac:dyDescent="0.2">
      <c r="A43" s="71" t="s">
        <v>280</v>
      </c>
      <c r="B43" s="72"/>
      <c r="C43" s="73" t="s">
        <v>281</v>
      </c>
      <c r="D43" s="73"/>
      <c r="E43" s="73"/>
      <c r="F43" s="74"/>
    </row>
    <row r="44" spans="1:6" ht="34.5" thickBot="1" x14ac:dyDescent="0.25">
      <c r="A44" s="40" t="s">
        <v>282</v>
      </c>
      <c r="B44" s="55" t="s">
        <v>283</v>
      </c>
      <c r="C44" s="55"/>
      <c r="D44" s="55"/>
      <c r="E44" s="55"/>
      <c r="F44" s="56"/>
    </row>
    <row r="45" spans="1:6" ht="33.75" x14ac:dyDescent="0.2">
      <c r="A45" s="38" t="s">
        <v>284</v>
      </c>
      <c r="B45" s="107" t="s">
        <v>285</v>
      </c>
      <c r="C45" s="108"/>
      <c r="D45" s="108"/>
      <c r="E45" s="108"/>
      <c r="F45" s="109"/>
    </row>
    <row r="46" spans="1:6" ht="33.75" x14ac:dyDescent="0.2">
      <c r="A46" s="71" t="s">
        <v>286</v>
      </c>
      <c r="B46" s="72"/>
      <c r="C46" s="72"/>
      <c r="D46" s="44" t="s">
        <v>365</v>
      </c>
      <c r="E46" s="44" t="s">
        <v>361</v>
      </c>
      <c r="F46" s="47" t="s">
        <v>363</v>
      </c>
    </row>
    <row r="47" spans="1:6" ht="33.75" x14ac:dyDescent="0.2">
      <c r="A47" s="52" t="s">
        <v>287</v>
      </c>
      <c r="B47" s="53" t="s">
        <v>288</v>
      </c>
      <c r="C47" s="42" t="s">
        <v>289</v>
      </c>
      <c r="D47" s="42" t="s">
        <v>290</v>
      </c>
      <c r="E47" s="44" t="s">
        <v>291</v>
      </c>
      <c r="F47" s="45" t="s">
        <v>292</v>
      </c>
    </row>
    <row r="48" spans="1:6" ht="45" x14ac:dyDescent="0.2">
      <c r="A48" s="71" t="s">
        <v>293</v>
      </c>
      <c r="B48" s="72"/>
      <c r="C48" s="48" t="s">
        <v>337</v>
      </c>
      <c r="D48" s="42" t="s">
        <v>295</v>
      </c>
      <c r="E48" s="81" t="s">
        <v>342</v>
      </c>
      <c r="F48" s="106"/>
    </row>
    <row r="49" spans="1:6" ht="33.75" x14ac:dyDescent="0.2">
      <c r="A49" s="71" t="s">
        <v>294</v>
      </c>
      <c r="B49" s="72"/>
      <c r="C49" s="48" t="s">
        <v>347</v>
      </c>
      <c r="D49" s="42" t="s">
        <v>296</v>
      </c>
      <c r="E49" s="81" t="s">
        <v>354</v>
      </c>
      <c r="F49" s="106"/>
    </row>
    <row r="50" spans="1:6" x14ac:dyDescent="0.2">
      <c r="A50" s="105" t="s">
        <v>297</v>
      </c>
      <c r="B50" s="57" t="s">
        <v>298</v>
      </c>
      <c r="C50" s="58"/>
      <c r="D50" s="58"/>
      <c r="E50" s="58"/>
      <c r="F50" s="59"/>
    </row>
    <row r="51" spans="1:6" x14ac:dyDescent="0.2">
      <c r="A51" s="71"/>
      <c r="B51" s="57"/>
      <c r="C51" s="58"/>
      <c r="D51" s="58"/>
      <c r="E51" s="58"/>
      <c r="F51" s="59"/>
    </row>
    <row r="52" spans="1:6" x14ac:dyDescent="0.2">
      <c r="A52" s="71"/>
      <c r="B52" s="57"/>
      <c r="C52" s="58"/>
      <c r="D52" s="58"/>
      <c r="E52" s="58"/>
      <c r="F52" s="59"/>
    </row>
    <row r="53" spans="1:6" ht="12" thickBot="1" x14ac:dyDescent="0.25">
      <c r="A53" s="99"/>
      <c r="B53" s="60"/>
      <c r="C53" s="61"/>
      <c r="D53" s="61"/>
      <c r="E53" s="61"/>
      <c r="F53" s="62"/>
    </row>
    <row r="54" spans="1:6" x14ac:dyDescent="0.2">
      <c r="A54" s="102" t="s">
        <v>299</v>
      </c>
      <c r="B54" s="103"/>
      <c r="C54" s="103"/>
      <c r="D54" s="103"/>
      <c r="E54" s="103"/>
      <c r="F54" s="104"/>
    </row>
    <row r="55" spans="1:6" x14ac:dyDescent="0.2">
      <c r="A55" s="65" t="s">
        <v>300</v>
      </c>
      <c r="B55" s="66"/>
      <c r="C55" s="67"/>
      <c r="D55" s="68" t="s">
        <v>358</v>
      </c>
      <c r="E55" s="69"/>
      <c r="F55" s="70"/>
    </row>
    <row r="56" spans="1:6" ht="33.75" x14ac:dyDescent="0.2">
      <c r="A56" s="39" t="s">
        <v>301</v>
      </c>
      <c r="B56" s="73" t="s">
        <v>302</v>
      </c>
      <c r="C56" s="73"/>
      <c r="D56" s="73"/>
      <c r="E56" s="73"/>
      <c r="F56" s="74"/>
    </row>
    <row r="57" spans="1:6" ht="45.75" thickBot="1" x14ac:dyDescent="0.25">
      <c r="A57" s="40" t="s">
        <v>303</v>
      </c>
      <c r="B57" s="55" t="s">
        <v>304</v>
      </c>
      <c r="C57" s="55"/>
      <c r="D57" s="41" t="s">
        <v>305</v>
      </c>
      <c r="E57" s="55" t="s">
        <v>306</v>
      </c>
      <c r="F57" s="56"/>
    </row>
    <row r="59" spans="1:6" x14ac:dyDescent="0.2">
      <c r="A59" s="101" t="s">
        <v>373</v>
      </c>
      <c r="B59" s="101"/>
      <c r="C59" s="101"/>
      <c r="D59" s="101"/>
      <c r="E59" s="101"/>
      <c r="F59" s="101"/>
    </row>
    <row r="60" spans="1:6" x14ac:dyDescent="0.2">
      <c r="A60" s="101"/>
      <c r="B60" s="101"/>
      <c r="C60" s="101"/>
      <c r="D60" s="101"/>
      <c r="E60" s="101"/>
      <c r="F60" s="101"/>
    </row>
    <row r="61" spans="1:6" x14ac:dyDescent="0.2">
      <c r="A61" s="101"/>
      <c r="B61" s="101"/>
      <c r="C61" s="101"/>
      <c r="D61" s="101"/>
      <c r="E61" s="101"/>
      <c r="F61" s="101"/>
    </row>
    <row r="62" spans="1:6" x14ac:dyDescent="0.2">
      <c r="A62" s="101"/>
      <c r="B62" s="101"/>
      <c r="C62" s="101"/>
      <c r="D62" s="101"/>
      <c r="E62" s="101"/>
      <c r="F62" s="101"/>
    </row>
  </sheetData>
  <protectedRanges>
    <protectedRange sqref="E19 E21 F22 B25 C26:C28 E26 F25 E28 D29:D31 D32:E32 F34 A36 C36:C37 B38 C39 B40 C41 B42 C43 B44:B45 D46 B47 C48:C49 E47:E49 B50 B18:B19 C20:C23 C33:C34" name="EMPLOYMENT CHECK"/>
    <protectedRange sqref="C3 B11:F13 E16 D55 E57 B56:B57 B5:F7 C8:F9 B15:B16" name="EMPLOYMENT DATA"/>
  </protectedRanges>
  <mergeCells count="81">
    <mergeCell ref="E19:F19"/>
    <mergeCell ref="A20:B20"/>
    <mergeCell ref="C20:F20"/>
    <mergeCell ref="B19:C19"/>
    <mergeCell ref="B11:F11"/>
    <mergeCell ref="B12:F12"/>
    <mergeCell ref="B13:F13"/>
    <mergeCell ref="A17:F17"/>
    <mergeCell ref="A14:F14"/>
    <mergeCell ref="B15:F15"/>
    <mergeCell ref="B16:C16"/>
    <mergeCell ref="E16:F16"/>
    <mergeCell ref="A24:F24"/>
    <mergeCell ref="A48:B48"/>
    <mergeCell ref="E48:F48"/>
    <mergeCell ref="E49:F49"/>
    <mergeCell ref="B45:F45"/>
    <mergeCell ref="C43:F43"/>
    <mergeCell ref="B44:F44"/>
    <mergeCell ref="A26:B26"/>
    <mergeCell ref="A28:B28"/>
    <mergeCell ref="C27:D27"/>
    <mergeCell ref="D25:E25"/>
    <mergeCell ref="B25:C25"/>
    <mergeCell ref="E31:F31"/>
    <mergeCell ref="A30:C30"/>
    <mergeCell ref="E30:F30"/>
    <mergeCell ref="A32:C32"/>
    <mergeCell ref="A59:F62"/>
    <mergeCell ref="A31:C31"/>
    <mergeCell ref="A34:B34"/>
    <mergeCell ref="A46:C46"/>
    <mergeCell ref="A49:B49"/>
    <mergeCell ref="A35:F35"/>
    <mergeCell ref="B40:F40"/>
    <mergeCell ref="A41:B41"/>
    <mergeCell ref="C41:F41"/>
    <mergeCell ref="B42:F42"/>
    <mergeCell ref="A43:B43"/>
    <mergeCell ref="B56:F56"/>
    <mergeCell ref="A54:F54"/>
    <mergeCell ref="A50:A53"/>
    <mergeCell ref="D34:E34"/>
    <mergeCell ref="A37:B37"/>
    <mergeCell ref="B7:F7"/>
    <mergeCell ref="A8:B8"/>
    <mergeCell ref="C8:F8"/>
    <mergeCell ref="A9:B9"/>
    <mergeCell ref="C9:F9"/>
    <mergeCell ref="A10:F10"/>
    <mergeCell ref="A23:B23"/>
    <mergeCell ref="C23:D23"/>
    <mergeCell ref="A22:B22"/>
    <mergeCell ref="A1:F1"/>
    <mergeCell ref="A2:F2"/>
    <mergeCell ref="A4:F4"/>
    <mergeCell ref="B5:F5"/>
    <mergeCell ref="B6:F6"/>
    <mergeCell ref="C3:D3"/>
    <mergeCell ref="A3:B3"/>
    <mergeCell ref="E3:F3"/>
    <mergeCell ref="E23:F23"/>
    <mergeCell ref="D22:E22"/>
    <mergeCell ref="B18:F18"/>
    <mergeCell ref="A21:B21"/>
    <mergeCell ref="B57:C57"/>
    <mergeCell ref="E57:F57"/>
    <mergeCell ref="B50:F53"/>
    <mergeCell ref="E27:F27"/>
    <mergeCell ref="E36:F36"/>
    <mergeCell ref="A55:C55"/>
    <mergeCell ref="D55:F55"/>
    <mergeCell ref="A27:B27"/>
    <mergeCell ref="B38:F38"/>
    <mergeCell ref="A39:B39"/>
    <mergeCell ref="C39:F39"/>
    <mergeCell ref="C33:F33"/>
    <mergeCell ref="A33:B33"/>
    <mergeCell ref="D29:F29"/>
    <mergeCell ref="A29:C29"/>
    <mergeCell ref="C37:F37"/>
  </mergeCells>
  <conditionalFormatting sqref="B11:F13 B15:F15 E16:F16 B18:F18 E19:F19 C20:F20 E21 C23:D23 F22 F25 E26 B25:C25 C26 C27:D27 C28 E28 D29:F29 D30:D31 D32:E32 C33:F33 F34 C36 A36 C37:F37 B38:F38 C39:F39 B40:F40 C41:F41 B42:F42 C43:F43 B44:F45 D46 F46 E46:E47 B47 C48:C49 E48:F49 B50:F53 D55:F55 B56:F56 B57:C57 E57:F57 B5:F7 C8:F9 B16:C16 B19:C19 C21:C22 C34">
    <cfRule type="containsBlanks" dxfId="1" priority="2" stopIfTrue="1">
      <formula>LEN(TRIM(A5))=0</formula>
    </cfRule>
  </conditionalFormatting>
  <conditionalFormatting sqref="C3:D3">
    <cfRule type="containsBlanks" dxfId="0" priority="1" stopIfTrue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P280"/>
  <sheetViews>
    <sheetView tabSelected="1" view="pageBreakPreview" zoomScale="70" zoomScaleNormal="80" zoomScaleSheetLayoutView="70" workbookViewId="0">
      <selection activeCell="G6" sqref="G6:P6"/>
    </sheetView>
  </sheetViews>
  <sheetFormatPr defaultColWidth="9.42578125" defaultRowHeight="15" x14ac:dyDescent="0.25"/>
  <cols>
    <col min="1" max="2" width="3.5703125" style="1" customWidth="1"/>
    <col min="3" max="3" width="5.5703125" style="1" customWidth="1"/>
    <col min="4" max="4" width="4.85546875" style="1" customWidth="1"/>
    <col min="5" max="5" width="6.28515625" style="1" customWidth="1"/>
    <col min="6" max="6" width="4.85546875" style="1" customWidth="1"/>
    <col min="7" max="7" width="4.7109375" style="1" customWidth="1"/>
    <col min="8" max="8" width="4.42578125" style="1" customWidth="1"/>
    <col min="9" max="9" width="5.42578125" style="1" customWidth="1"/>
    <col min="10" max="10" width="4.140625" style="1" customWidth="1"/>
    <col min="11" max="11" width="4.42578125" style="1" customWidth="1"/>
    <col min="12" max="12" width="4.140625" style="1" customWidth="1"/>
    <col min="13" max="14" width="4.85546875" style="1" customWidth="1"/>
    <col min="15" max="18" width="4.42578125" style="1" customWidth="1"/>
    <col min="19" max="19" width="4.5703125" style="1" customWidth="1"/>
    <col min="20" max="20" width="4.28515625" style="1" customWidth="1"/>
    <col min="21" max="21" width="4.7109375" style="1" customWidth="1"/>
    <col min="22" max="22" width="4.42578125" style="1" customWidth="1"/>
    <col min="23" max="23" width="4.5703125" style="1" customWidth="1"/>
    <col min="24" max="24" width="4.28515625" style="1" customWidth="1"/>
    <col min="25" max="26" width="4.42578125" style="1" customWidth="1"/>
    <col min="27" max="28" width="4.5703125" style="1" customWidth="1"/>
    <col min="29" max="29" width="4.28515625" style="1" customWidth="1"/>
    <col min="30" max="30" width="4.42578125" style="1" customWidth="1"/>
    <col min="31" max="31" width="4.28515625" style="1" customWidth="1"/>
    <col min="32" max="32" width="9.140625" style="1" customWidth="1"/>
    <col min="33" max="33" width="9" style="1" hidden="1" customWidth="1"/>
    <col min="34" max="34" width="7.42578125" style="1" hidden="1" customWidth="1"/>
    <col min="35" max="35" width="2.85546875" style="1" hidden="1" customWidth="1"/>
    <col min="36" max="36" width="4.7109375" style="1" hidden="1" customWidth="1"/>
    <col min="37" max="37" width="4.85546875" style="1" hidden="1" customWidth="1"/>
    <col min="38" max="38" width="4.42578125" style="1" customWidth="1"/>
    <col min="39" max="39" width="4.7109375" style="1" customWidth="1"/>
    <col min="40" max="40" width="4.42578125" style="1" customWidth="1"/>
    <col min="41" max="41" width="4.7109375" style="1" customWidth="1"/>
    <col min="42" max="42" width="4.42578125" style="1" customWidth="1"/>
    <col min="43" max="43" width="4.5703125" style="1" customWidth="1"/>
    <col min="44" max="44" width="4.42578125" style="1" customWidth="1"/>
    <col min="45" max="45" width="4.7109375" style="1" customWidth="1"/>
    <col min="46" max="16384" width="9.42578125" style="1"/>
  </cols>
  <sheetData>
    <row r="1" spans="1:68" ht="130.5" customHeigh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</row>
    <row r="2" spans="1:68" ht="6.75" customHeight="1" x14ac:dyDescent="0.25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68" ht="28.5" x14ac:dyDescent="0.25">
      <c r="A4" s="198" t="s">
        <v>0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5" t="s">
        <v>1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68" ht="24.75" customHeight="1" x14ac:dyDescent="0.25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68" ht="21" customHeight="1" x14ac:dyDescent="0.35">
      <c r="A6" s="134"/>
      <c r="B6" s="134"/>
      <c r="C6" s="171" t="s">
        <v>2</v>
      </c>
      <c r="D6" s="171"/>
      <c r="E6" s="171"/>
      <c r="F6" s="171"/>
      <c r="G6" s="147" t="str">
        <f>TRIM(UPPER('EVR2'!B5&amp;", "&amp;'EVR2'!B6&amp;" "&amp;'EVR2'!B7))</f>
        <v>INPUT||PT=B:5||VAL=, INPUT||PT=B:6||VAL= INPUT||PT=B:7||VAL=</v>
      </c>
      <c r="H6" s="147"/>
      <c r="I6" s="147"/>
      <c r="J6" s="147"/>
      <c r="K6" s="147"/>
      <c r="L6" s="147"/>
      <c r="M6" s="147"/>
      <c r="N6" s="147"/>
      <c r="O6" s="147"/>
      <c r="P6" s="147"/>
      <c r="Q6" s="4"/>
      <c r="R6" s="171" t="s">
        <v>3</v>
      </c>
      <c r="S6" s="171"/>
      <c r="T6" s="171"/>
      <c r="U6" s="171"/>
      <c r="V6" s="171"/>
      <c r="X6" s="147" t="str">
        <f>TRIM(UPPER('EVR2'!B15))</f>
        <v>INPUT||PT=B:15||VAL=</v>
      </c>
      <c r="Y6" s="147"/>
      <c r="Z6" s="147"/>
      <c r="AA6" s="147"/>
      <c r="AB6" s="147"/>
      <c r="AC6" s="147"/>
      <c r="AD6" s="147"/>
      <c r="AE6" s="134"/>
      <c r="AF6" s="13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68" x14ac:dyDescent="0.25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68" ht="21" customHeight="1" x14ac:dyDescent="0.35">
      <c r="A8" s="134"/>
      <c r="B8" s="134"/>
      <c r="C8" s="171" t="s">
        <v>4</v>
      </c>
      <c r="D8" s="171"/>
      <c r="E8" s="171"/>
      <c r="F8" s="171"/>
      <c r="G8" s="147" t="str">
        <f>IF(OR('EVR2'!B11="",'EVR2'!B11="NOT PROVIDED",'EVR2'!B11="NOT APPLICABLE"),"SINGLE",TRIM(UPPER('EVR2'!B11&amp;", "&amp;'EVR2'!B12&amp;" "&amp;'EVR2'!B13)))</f>
        <v>INPUT||PT=B:11||VAL=, INPUT||PT=B:12||VAL= INPUT||PT=B:13||VAL=</v>
      </c>
      <c r="H8" s="147"/>
      <c r="I8" s="147"/>
      <c r="J8" s="147"/>
      <c r="K8" s="147"/>
      <c r="L8" s="147"/>
      <c r="M8" s="147"/>
      <c r="N8" s="147"/>
      <c r="O8" s="147"/>
      <c r="P8" s="147"/>
      <c r="R8" s="171" t="s">
        <v>5</v>
      </c>
      <c r="S8" s="171"/>
      <c r="T8" s="171"/>
      <c r="U8" s="171"/>
      <c r="V8" s="171"/>
      <c r="W8" s="119" t="str">
        <f>IF('EVR2'!D32="","",TRIM('EVR2'!D32&amp;" / "&amp;'EVR2'!E32))</f>
        <v>INPUT||pt=D:32||val= / INPUT||pt=E:32||val=</v>
      </c>
      <c r="X8" s="119"/>
      <c r="Y8" s="119"/>
      <c r="Z8" s="119"/>
      <c r="AA8" s="119"/>
      <c r="AB8" s="119"/>
      <c r="AC8" s="119"/>
      <c r="AD8" s="119"/>
      <c r="AE8" s="134"/>
      <c r="AF8" s="134"/>
      <c r="AG8" s="30" t="s">
        <v>122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68" x14ac:dyDescent="0.25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68" ht="21" customHeight="1" x14ac:dyDescent="0.35">
      <c r="A10" s="171" t="s">
        <v>6</v>
      </c>
      <c r="B10" s="171"/>
      <c r="C10" s="171"/>
      <c r="D10" s="171"/>
      <c r="E10" s="171"/>
      <c r="F10" s="171"/>
      <c r="G10" s="147" t="str">
        <f>TRIM(UPPER('EVR2'!C8))</f>
        <v>INPUT||PT=C:8||VAL=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34"/>
      <c r="AF10" s="13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68" ht="15.75" customHeight="1" x14ac:dyDescent="0.25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68" ht="15" customHeight="1" x14ac:dyDescent="0.25">
      <c r="A12" s="193" t="s">
        <v>7</v>
      </c>
      <c r="B12" s="193"/>
      <c r="C12" s="193"/>
      <c r="D12" s="193"/>
      <c r="E12" s="193"/>
      <c r="F12" s="193"/>
      <c r="G12" s="193"/>
      <c r="H12" s="193"/>
      <c r="I12" s="193"/>
      <c r="J12" s="143" t="str">
        <f>TRIM(UPPER('EVR2'!C9))</f>
        <v>INPUT||PT=C:9||VAL=</v>
      </c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34"/>
      <c r="AF12" s="13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68" ht="6" customHeight="1" x14ac:dyDescent="0.25">
      <c r="A13" s="193"/>
      <c r="B13" s="193"/>
      <c r="C13" s="193"/>
      <c r="D13" s="193"/>
      <c r="E13" s="193"/>
      <c r="F13" s="193"/>
      <c r="G13" s="193"/>
      <c r="H13" s="193"/>
      <c r="I13" s="19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68" ht="9.75" customHeight="1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68" ht="9" hidden="1" customHeight="1" x14ac:dyDescent="0.3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68" ht="21" customHeight="1" x14ac:dyDescent="0.35">
      <c r="A16" s="134"/>
      <c r="B16" s="134"/>
      <c r="C16" s="171" t="s">
        <v>8</v>
      </c>
      <c r="D16" s="171"/>
      <c r="E16" s="171"/>
      <c r="F16" s="171"/>
      <c r="H16" s="194" t="str">
        <f>TRIM(UPPER('EVR2'!B18))</f>
        <v>INPUT||PT=B:18||VAL=</v>
      </c>
      <c r="I16" s="194"/>
      <c r="J16" s="194"/>
      <c r="K16" s="194"/>
      <c r="L16" s="194"/>
      <c r="M16" s="194"/>
      <c r="N16" s="194"/>
      <c r="O16" s="194"/>
      <c r="P16" s="194"/>
      <c r="Q16" s="7"/>
      <c r="R16" s="171" t="s">
        <v>9</v>
      </c>
      <c r="S16" s="171"/>
      <c r="T16" s="171"/>
      <c r="U16" s="171"/>
      <c r="V16" s="171"/>
      <c r="X16" s="147" t="str">
        <f>TRIM(UPPER('EVR2'!B19))</f>
        <v>INPUT||PT=B:19||VAL=</v>
      </c>
      <c r="Y16" s="147"/>
      <c r="Z16" s="147"/>
      <c r="AA16" s="147"/>
      <c r="AB16" s="147"/>
      <c r="AC16" s="147"/>
      <c r="AD16" s="147"/>
      <c r="AE16" s="156"/>
      <c r="AF16" s="156"/>
      <c r="AG16" s="6"/>
      <c r="AH16" s="156"/>
      <c r="AI16" s="156"/>
      <c r="AJ16" s="156"/>
      <c r="AK16" s="156"/>
      <c r="AL16" s="156"/>
      <c r="AM16" s="156"/>
      <c r="AN16" s="156"/>
      <c r="AO16" s="15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65" ht="21.75" thickBot="1" x14ac:dyDescent="0.4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65" ht="21" x14ac:dyDescent="0.35">
      <c r="A18" s="134"/>
      <c r="B18" s="134"/>
      <c r="C18" s="173" t="s">
        <v>10</v>
      </c>
      <c r="D18" s="173"/>
      <c r="E18" s="173"/>
      <c r="F18" s="173"/>
      <c r="G18" s="173"/>
      <c r="H18" s="173"/>
      <c r="I18" s="173"/>
      <c r="J18" s="173"/>
      <c r="K18" s="5" t="str">
        <f>IF('EVR2'!C3="SUBJECT","√","")</f>
        <v/>
      </c>
      <c r="L18" s="189" t="s">
        <v>11</v>
      </c>
      <c r="M18" s="189"/>
      <c r="N18" s="189"/>
      <c r="O18" s="189"/>
      <c r="P18" s="189"/>
      <c r="Q18" s="189"/>
      <c r="R18" s="5" t="str">
        <f>IF('EVR2'!C3="SPOUSE","√","")</f>
        <v/>
      </c>
      <c r="S18" s="154" t="s">
        <v>12</v>
      </c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6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65" ht="21" x14ac:dyDescent="0.35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65" ht="25.5" customHeight="1" x14ac:dyDescent="0.35">
      <c r="B20" s="190" t="s">
        <v>13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1" t="s">
        <v>14</v>
      </c>
      <c r="M20" s="191"/>
      <c r="N20" s="191"/>
      <c r="O20" s="191"/>
      <c r="P20" s="191"/>
      <c r="Q20" s="191"/>
      <c r="R20" s="191"/>
      <c r="S20" s="191"/>
      <c r="T20" s="191"/>
      <c r="U20" s="191"/>
      <c r="V20" s="191" t="s">
        <v>15</v>
      </c>
      <c r="W20" s="191"/>
      <c r="X20" s="191"/>
      <c r="Y20" s="191"/>
      <c r="Z20" s="191"/>
      <c r="AA20" s="191"/>
      <c r="AB20" s="191"/>
      <c r="AC20" s="191"/>
      <c r="AD20" s="191"/>
      <c r="AE20" s="191"/>
      <c r="AF20" s="7"/>
      <c r="AG20" s="7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</row>
    <row r="21" spans="1:65" ht="4.5" customHeight="1" x14ac:dyDescent="0.35"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7"/>
      <c r="AG21" s="7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4"/>
      <c r="AS21" s="4"/>
      <c r="AT21" s="4"/>
      <c r="AU21" s="4"/>
    </row>
    <row r="22" spans="1:65" ht="17.25" customHeight="1" x14ac:dyDescent="0.35">
      <c r="B22" s="9"/>
      <c r="C22" s="174" t="s">
        <v>16</v>
      </c>
      <c r="D22" s="174"/>
      <c r="E22" s="10" t="s">
        <v>17</v>
      </c>
      <c r="F22" s="11" t="s">
        <v>18</v>
      </c>
      <c r="G22" s="187" t="str">
        <f>TRIM(TEXT('EVR2'!B25,"[$PHP] #,##0.00"))</f>
        <v>INPUT||pt=B:25||val=</v>
      </c>
      <c r="H22" s="187"/>
      <c r="I22" s="187"/>
      <c r="J22" s="188" t="s">
        <v>19</v>
      </c>
      <c r="K22" s="188"/>
      <c r="L22" s="12"/>
      <c r="M22" s="5" t="str">
        <f>IF('EVR2'!C23="Regular","√","")</f>
        <v/>
      </c>
      <c r="N22" s="6"/>
      <c r="O22" s="173" t="s">
        <v>20</v>
      </c>
      <c r="P22" s="173"/>
      <c r="Q22" s="173"/>
      <c r="R22" s="173"/>
      <c r="S22" s="173"/>
      <c r="T22" s="173"/>
      <c r="U22" s="173"/>
      <c r="V22" s="12"/>
      <c r="W22" s="5" t="str">
        <f>IF('EVR2'!E19="Managerial","√","")</f>
        <v/>
      </c>
      <c r="X22" s="6"/>
      <c r="Y22" s="173" t="s">
        <v>21</v>
      </c>
      <c r="Z22" s="173"/>
      <c r="AA22" s="173"/>
      <c r="AB22" s="173"/>
      <c r="AC22" s="173"/>
      <c r="AD22" s="173"/>
      <c r="AE22" s="173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65" ht="5.25" customHeight="1" x14ac:dyDescent="0.35"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65" ht="15.75" customHeight="1" x14ac:dyDescent="0.35">
      <c r="B24" s="9"/>
      <c r="C24" s="174" t="s">
        <v>22</v>
      </c>
      <c r="D24" s="174"/>
      <c r="E24" s="174"/>
      <c r="F24" s="180" t="str">
        <f>TRIM(TEXT('EVR2'!F25,"[$PHP] #,##0.00"))</f>
        <v>INPUT||pt=F:25||val=</v>
      </c>
      <c r="G24" s="180"/>
      <c r="H24" s="180"/>
      <c r="I24" s="180"/>
      <c r="J24" s="180"/>
      <c r="K24" s="13"/>
      <c r="L24" s="12"/>
      <c r="M24" s="5" t="str">
        <f>IF('EVR2'!C23="Probationary","√","")</f>
        <v/>
      </c>
      <c r="N24" s="6"/>
      <c r="O24" s="185" t="s">
        <v>23</v>
      </c>
      <c r="P24" s="185"/>
      <c r="Q24" s="185"/>
      <c r="R24" s="185"/>
      <c r="S24" s="185"/>
      <c r="T24" s="185"/>
      <c r="U24" s="185"/>
      <c r="V24" s="12"/>
      <c r="W24" s="5" t="str">
        <f>IF('EVR2'!E19="Supervisory","√","")</f>
        <v/>
      </c>
      <c r="X24" s="6"/>
      <c r="Y24" s="173" t="s">
        <v>24</v>
      </c>
      <c r="Z24" s="173"/>
      <c r="AA24" s="173"/>
      <c r="AB24" s="173"/>
      <c r="AC24" s="173"/>
      <c r="AD24" s="173"/>
      <c r="AE24" s="173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65" ht="4.5" customHeight="1" x14ac:dyDescent="0.35"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7"/>
      <c r="AG25" s="7"/>
    </row>
    <row r="26" spans="1:65" ht="17.25" customHeight="1" x14ac:dyDescent="0.35">
      <c r="B26" s="9"/>
      <c r="C26" s="174" t="s">
        <v>25</v>
      </c>
      <c r="D26" s="174"/>
      <c r="E26" s="10" t="s">
        <v>17</v>
      </c>
      <c r="F26" s="180" t="e">
        <f>TRIM(TEXT('EVR2'!E26+'EVR2'!C26,"[$PHP] #,##0.00"))</f>
        <v>#VALUE!</v>
      </c>
      <c r="G26" s="180"/>
      <c r="H26" s="180"/>
      <c r="I26" s="180"/>
      <c r="J26" s="180"/>
      <c r="K26" s="13"/>
      <c r="L26" s="12"/>
      <c r="M26" s="5" t="str">
        <f>IF('EVR2'!C23="Contractual","√","")</f>
        <v/>
      </c>
      <c r="N26" s="6"/>
      <c r="O26" s="173" t="s">
        <v>26</v>
      </c>
      <c r="P26" s="173"/>
      <c r="Q26" s="173"/>
      <c r="R26" s="173"/>
      <c r="S26" s="173"/>
      <c r="T26" s="173"/>
      <c r="U26" s="173"/>
      <c r="V26" s="12"/>
      <c r="W26" s="5" t="str">
        <f>IF('EVR2'!E19="Clerical","√","")</f>
        <v/>
      </c>
      <c r="X26" s="6"/>
      <c r="Y26" s="173" t="s">
        <v>27</v>
      </c>
      <c r="Z26" s="173"/>
      <c r="AA26" s="173"/>
      <c r="AB26" s="173"/>
      <c r="AC26" s="173"/>
      <c r="AD26" s="173"/>
      <c r="AE26" s="173"/>
      <c r="AF26" s="7"/>
      <c r="AG26" s="7"/>
    </row>
    <row r="27" spans="1:65" ht="4.5" customHeight="1" x14ac:dyDescent="0.35"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7"/>
      <c r="AG27" s="7"/>
    </row>
    <row r="28" spans="1:65" ht="21.75" customHeight="1" x14ac:dyDescent="0.35">
      <c r="B28" s="9"/>
      <c r="C28" s="179" t="s">
        <v>28</v>
      </c>
      <c r="D28" s="179"/>
      <c r="E28" s="10" t="s">
        <v>17</v>
      </c>
      <c r="F28" s="180" t="e">
        <f>IF('EVR2'!B25="","",'EVR2'!B25+'EVR2'!F25+'EVR2'!E26+'EVR2'!C26)</f>
        <v>#VALUE!</v>
      </c>
      <c r="G28" s="180"/>
      <c r="H28" s="180"/>
      <c r="I28" s="180"/>
      <c r="J28" s="180"/>
      <c r="K28" s="13"/>
      <c r="L28" s="12"/>
      <c r="M28" s="5" t="str">
        <f>IF(OR('EVR2'!C23="Trainee",'EVR2'!C23="Co-Terminus",'EVR2'!C23="Consultant",'EVR2'!C23="Agent",'EVR2'!C23="Commission",'EVR2'!C23="Not Connected",'EVR2'!C23="Pending Resignation",'EVR2'!C23="Not Provided"),"√","")</f>
        <v/>
      </c>
      <c r="N28" s="6"/>
      <c r="O28" s="173" t="s">
        <v>29</v>
      </c>
      <c r="P28" s="173"/>
      <c r="Q28" s="173"/>
      <c r="R28" s="173"/>
      <c r="S28" s="173"/>
      <c r="T28" s="173"/>
      <c r="U28" s="173"/>
      <c r="V28" s="12"/>
      <c r="W28" s="5" t="str">
        <f>IF('EVR2'!E19="Others","√","")</f>
        <v/>
      </c>
      <c r="X28" s="6"/>
      <c r="Y28" s="173" t="s">
        <v>29</v>
      </c>
      <c r="Z28" s="173"/>
      <c r="AA28" s="173"/>
      <c r="AB28" s="173"/>
      <c r="AC28" s="173"/>
      <c r="AD28" s="173"/>
      <c r="AE28" s="173"/>
      <c r="AF28" s="7"/>
      <c r="AG28" s="7"/>
    </row>
    <row r="29" spans="1:65" ht="21" customHeight="1" x14ac:dyDescent="0.35"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2"/>
      <c r="M29" s="182"/>
      <c r="N29" s="182"/>
      <c r="O29" s="147" t="str">
        <f>IF(OR('EVR2'!C23="Trainee",'EVR2'!C23="Co-Terminus",'EVR2'!C23="Consultant",'EVR2'!C23="Agent",'EVR2'!C23="Commission",'EVR2'!C23="Not Connected",'EVR2'!C23="Pending Resignation",'EVR2'!C23="Not Provided"),TRIM(UPPER('EVR2'!C23)),"")</f>
        <v/>
      </c>
      <c r="P29" s="147"/>
      <c r="Q29" s="147"/>
      <c r="R29" s="147"/>
      <c r="S29" s="147"/>
      <c r="T29" s="147"/>
      <c r="U29" s="14"/>
      <c r="V29" s="183"/>
      <c r="W29" s="183"/>
      <c r="X29" s="183"/>
      <c r="Y29" s="147" t="str">
        <f>IF('EVR2'!E19="Others",TRIM(UPPER('EVR2'!E19)),"")</f>
        <v/>
      </c>
      <c r="Z29" s="147"/>
      <c r="AA29" s="147"/>
      <c r="AB29" s="147"/>
      <c r="AC29" s="147"/>
      <c r="AD29" s="147"/>
      <c r="AE29" s="15"/>
      <c r="AF29" s="7"/>
      <c r="AG29" s="7"/>
    </row>
    <row r="30" spans="1:65" ht="21.75" customHeight="1" x14ac:dyDescent="0.35"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7"/>
      <c r="AG30" s="7"/>
    </row>
    <row r="31" spans="1:65" ht="21" x14ac:dyDescent="0.35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7"/>
    </row>
    <row r="32" spans="1:65" ht="21" customHeight="1" x14ac:dyDescent="0.35">
      <c r="A32" s="171" t="s">
        <v>30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19" t="str">
        <f>IF(AND('EVR2'!C21="",'EVR2'!E21=""),"",IF('EVR2'!C21="",'EVR2'!E21&amp;" months",IF('EVR2'!E21="",'EVR2'!C21&amp;" years",IF(AND('EVR2'!C21&gt;0,'EVR2'!E21&gt;0),'EVR2'!C21&amp;" years and "&amp;'EVR2'!E21&amp;" months",""))))</f>
        <v>INPUT||pt=C:21||val= years and INPUT||pt=E:21||val= months</v>
      </c>
      <c r="M32" s="119"/>
      <c r="N32" s="119"/>
      <c r="O32" s="119"/>
      <c r="P32" s="119"/>
      <c r="Q32" s="174" t="s">
        <v>31</v>
      </c>
      <c r="R32" s="174"/>
      <c r="S32" s="174"/>
      <c r="T32" s="174"/>
      <c r="U32" s="174"/>
      <c r="V32" s="174"/>
      <c r="W32" s="174"/>
      <c r="X32" s="174"/>
      <c r="Y32" s="174"/>
      <c r="Z32" s="119" t="str">
        <f>TRIM(UPPER('EVR2'!C20))</f>
        <v>INPUT||PT=C:20||VAL=</v>
      </c>
      <c r="AA32" s="119"/>
      <c r="AB32" s="119"/>
      <c r="AC32" s="119"/>
      <c r="AD32" s="119"/>
      <c r="AE32" s="119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2:67" ht="21.75" customHeight="1" x14ac:dyDescent="0.35"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2:67" ht="21" x14ac:dyDescent="0.35">
      <c r="B34" s="176" t="s">
        <v>32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7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2:67" ht="7.5" customHeight="1" x14ac:dyDescent="0.35"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7"/>
      <c r="AG35" s="7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2:67" ht="21.75" customHeight="1" x14ac:dyDescent="0.35">
      <c r="B36" s="12"/>
      <c r="C36" s="171" t="s">
        <v>33</v>
      </c>
      <c r="D36" s="171"/>
      <c r="E36" s="171"/>
      <c r="F36" s="171"/>
      <c r="G36" s="171"/>
      <c r="H36" s="16" t="s">
        <v>17</v>
      </c>
      <c r="I36" s="119" t="str">
        <f>G6</f>
        <v>INPUT||PT=B:5||VAL=, INPUT||PT=B:6||VAL= INPUT||PT=B:7||VAL=</v>
      </c>
      <c r="J36" s="119"/>
      <c r="K36" s="119"/>
      <c r="L36" s="119"/>
      <c r="M36" s="119"/>
      <c r="N36" s="119"/>
      <c r="O36" s="119"/>
      <c r="P36" s="119"/>
      <c r="Q36" s="6"/>
      <c r="R36" s="5" t="str">
        <f>IF('EVR2'!B5&gt;0,"√","")</f>
        <v>√</v>
      </c>
      <c r="S36" s="6"/>
      <c r="T36" s="173" t="s">
        <v>34</v>
      </c>
      <c r="U36" s="173"/>
      <c r="V36" s="173"/>
      <c r="W36" s="173"/>
      <c r="X36" s="5" t="str">
        <f>IF('EVR2'!B5="","√","")</f>
        <v/>
      </c>
      <c r="Y36" s="6"/>
      <c r="Z36" s="173" t="s">
        <v>35</v>
      </c>
      <c r="AA36" s="173"/>
      <c r="AB36" s="173"/>
      <c r="AC36" s="173"/>
      <c r="AD36" s="173"/>
      <c r="AE36" s="173"/>
      <c r="AF36" s="7"/>
      <c r="AG36" s="7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2:67" ht="21" x14ac:dyDescent="0.35"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2:67" ht="21.75" customHeight="1" x14ac:dyDescent="0.35">
      <c r="B38" s="12"/>
      <c r="C38" s="171" t="s">
        <v>36</v>
      </c>
      <c r="D38" s="171"/>
      <c r="E38" s="171"/>
      <c r="F38" s="171"/>
      <c r="G38" s="171"/>
      <c r="H38" s="16" t="s">
        <v>17</v>
      </c>
      <c r="I38" s="119" t="str">
        <f>G8</f>
        <v>INPUT||PT=B:11||VAL=, INPUT||PT=B:12||VAL= INPUT||PT=B:13||VAL=</v>
      </c>
      <c r="J38" s="119"/>
      <c r="K38" s="119"/>
      <c r="L38" s="119"/>
      <c r="M38" s="119"/>
      <c r="N38" s="119"/>
      <c r="O38" s="119"/>
      <c r="P38" s="119"/>
      <c r="Q38" s="6"/>
      <c r="R38" s="5" t="str">
        <f>IF(G8="SINGLE","",IF('EVR2'!B11&gt;0,"√",""))</f>
        <v>√</v>
      </c>
      <c r="S38" s="6"/>
      <c r="T38" s="173" t="s">
        <v>34</v>
      </c>
      <c r="U38" s="173"/>
      <c r="V38" s="173"/>
      <c r="W38" s="173"/>
      <c r="X38" s="5" t="str">
        <f>IF(G8="SINGLE","",IF('EVR2'!B11=0,"√",""))</f>
        <v/>
      </c>
      <c r="Y38" s="6"/>
      <c r="Z38" s="173" t="s">
        <v>35</v>
      </c>
      <c r="AA38" s="173"/>
      <c r="AB38" s="173"/>
      <c r="AC38" s="173"/>
      <c r="AD38" s="173"/>
      <c r="AE38" s="173"/>
      <c r="AF38" s="7"/>
      <c r="AG38" s="7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</row>
    <row r="39" spans="2:67" ht="21" x14ac:dyDescent="0.35"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7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2:67" ht="21.75" customHeight="1" x14ac:dyDescent="0.35">
      <c r="B40" s="12"/>
      <c r="C40" s="171" t="s">
        <v>37</v>
      </c>
      <c r="D40" s="171"/>
      <c r="E40" s="171"/>
      <c r="F40" s="171"/>
      <c r="G40" s="171"/>
      <c r="H40" s="16" t="s">
        <v>17</v>
      </c>
      <c r="I40" s="147" t="s">
        <v>123</v>
      </c>
      <c r="J40" s="147"/>
      <c r="K40" s="147"/>
      <c r="L40" s="147"/>
      <c r="M40" s="147"/>
      <c r="N40" s="147"/>
      <c r="O40" s="147"/>
      <c r="P40" s="147"/>
      <c r="Q40" s="6"/>
      <c r="R40" s="5"/>
      <c r="S40" s="6"/>
      <c r="T40" s="173" t="s">
        <v>34</v>
      </c>
      <c r="U40" s="173"/>
      <c r="V40" s="173"/>
      <c r="W40" s="173"/>
      <c r="X40" s="5" t="s">
        <v>1</v>
      </c>
      <c r="Y40" s="6"/>
      <c r="Z40" s="173" t="s">
        <v>35</v>
      </c>
      <c r="AA40" s="173"/>
      <c r="AB40" s="173"/>
      <c r="AC40" s="173"/>
      <c r="AD40" s="173"/>
      <c r="AE40" s="173"/>
      <c r="AF40" s="7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2:67" ht="21" x14ac:dyDescent="0.35"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7"/>
      <c r="AG41" s="7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2:67" ht="32.25" customHeight="1" x14ac:dyDescent="0.35">
      <c r="B42" s="12"/>
      <c r="C42" s="171" t="s">
        <v>38</v>
      </c>
      <c r="D42" s="171"/>
      <c r="E42" s="171"/>
      <c r="F42" s="171"/>
      <c r="G42" s="171"/>
      <c r="H42" s="171"/>
      <c r="I42" s="171"/>
      <c r="J42" s="16" t="s">
        <v>17</v>
      </c>
      <c r="K42" s="172" t="str">
        <f>TRIM(UPPER('EVR2'!C43&amp;" - "&amp;'EVR2'!B44))</f>
        <v>INPUT||PT=C:43||VAL= - INPUT||PT=B:44||VAL=</v>
      </c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4"/>
      <c r="AF42" s="7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2:67" ht="21" customHeight="1" x14ac:dyDescent="0.35">
      <c r="B43" s="1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5"/>
      <c r="AF43" s="7"/>
      <c r="AG43" s="7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4"/>
      <c r="BO43" s="4"/>
    </row>
    <row r="44" spans="2:67" ht="21.75" thickBot="1" x14ac:dyDescent="0.4">
      <c r="B44" s="155" t="s">
        <v>39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7"/>
      <c r="AG44" s="7"/>
      <c r="AH44" s="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6"/>
      <c r="BL44" s="4"/>
      <c r="BM44" s="4"/>
      <c r="BN44" s="4"/>
      <c r="BO44" s="4"/>
    </row>
    <row r="45" spans="2:67" ht="17.25" customHeight="1" x14ac:dyDescent="0.35">
      <c r="B45" s="157" t="str">
        <f>TRIM(UPPER('EVR2'!B50))</f>
        <v>INPUT||PT=B:50||VAL=</v>
      </c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9"/>
      <c r="AF45" s="7"/>
      <c r="AG45" s="7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4"/>
      <c r="BM45" s="4"/>
      <c r="BN45" s="4"/>
      <c r="BO45" s="4"/>
    </row>
    <row r="46" spans="2:67" ht="21" x14ac:dyDescent="0.35">
      <c r="B46" s="160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2"/>
      <c r="AF46" s="7"/>
      <c r="AG46" s="7"/>
      <c r="AH46" s="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6"/>
      <c r="BL46" s="4"/>
      <c r="BM46" s="4"/>
      <c r="BN46" s="4"/>
      <c r="BO46" s="4"/>
    </row>
    <row r="47" spans="2:67" ht="21" x14ac:dyDescent="0.35">
      <c r="B47" s="160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2"/>
      <c r="AF47" s="7"/>
      <c r="AG47" s="7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4"/>
      <c r="BM47" s="4"/>
      <c r="BN47" s="4"/>
      <c r="BO47" s="4"/>
    </row>
    <row r="48" spans="2:67" ht="21" x14ac:dyDescent="0.35">
      <c r="B48" s="160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2"/>
      <c r="AF48" s="7"/>
      <c r="AG48" s="7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4"/>
      <c r="BM48" s="4"/>
      <c r="BN48" s="4"/>
      <c r="BO48" s="4"/>
    </row>
    <row r="49" spans="1:67" ht="20.25" customHeight="1" thickBot="1" x14ac:dyDescent="0.4">
      <c r="B49" s="160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2"/>
      <c r="AF49" s="7"/>
      <c r="AG49" s="7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4"/>
      <c r="BM49" s="4"/>
      <c r="BN49" s="4"/>
      <c r="BO49" s="4"/>
    </row>
    <row r="50" spans="1:67" ht="10.5" hidden="1" customHeight="1" x14ac:dyDescent="0.35"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3"/>
      <c r="AF50" s="7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</row>
    <row r="51" spans="1:67" ht="21" hidden="1" x14ac:dyDescent="0.35"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7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</row>
    <row r="52" spans="1:67" ht="34.5" customHeight="1" x14ac:dyDescent="0.35">
      <c r="B52" s="164" t="s">
        <v>40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</row>
    <row r="53" spans="1:67" ht="17.25" customHeight="1" x14ac:dyDescent="0.35">
      <c r="A53" s="134"/>
      <c r="B53" s="147" t="str">
        <f>TRIM(UPPER('EVR2'!B56))</f>
        <v>INPUT||PT=B:56||VAL=</v>
      </c>
      <c r="C53" s="147"/>
      <c r="D53" s="147"/>
      <c r="E53" s="147"/>
      <c r="F53" s="147"/>
      <c r="G53" s="156"/>
      <c r="H53" s="167" t="str">
        <f>TRIM(UPPER('EVR2'!B56))</f>
        <v>INPUT||PT=B:56||VAL=</v>
      </c>
      <c r="I53" s="167"/>
      <c r="J53" s="167"/>
      <c r="K53" s="167"/>
      <c r="L53" s="167"/>
      <c r="M53" s="156"/>
      <c r="N53" s="165" t="str">
        <f>TRIM(UPPER('EVR2'!B56))</f>
        <v>INPUT||PT=B:56||VAL=</v>
      </c>
      <c r="O53" s="165"/>
      <c r="P53" s="165"/>
      <c r="Q53" s="165"/>
      <c r="R53" s="165"/>
      <c r="S53" s="156"/>
      <c r="T53" s="167"/>
      <c r="U53" s="167"/>
      <c r="V53" s="167"/>
      <c r="W53" s="167"/>
      <c r="X53" s="167"/>
      <c r="Y53" s="167"/>
      <c r="Z53" s="167"/>
      <c r="AA53" s="156"/>
      <c r="AB53" s="167" t="str">
        <f>TEXT('EVR2'!B57,"D-MMM-YY")&amp;" / "&amp;TEXT('EVR2'!E57,"HH:MM AM/PM")</f>
        <v>INPUT||pt=B:57||val= / INPUT||pt=E:57||val=</v>
      </c>
      <c r="AC53" s="167"/>
      <c r="AD53" s="167"/>
      <c r="AE53" s="167"/>
      <c r="AF53" s="156"/>
      <c r="AG53" s="7"/>
    </row>
    <row r="54" spans="1:67" ht="18" customHeight="1" x14ac:dyDescent="0.35">
      <c r="A54" s="134"/>
      <c r="B54" s="147"/>
      <c r="C54" s="147"/>
      <c r="D54" s="147"/>
      <c r="E54" s="147"/>
      <c r="F54" s="147"/>
      <c r="G54" s="156"/>
      <c r="H54" s="147" t="str">
        <f>TRIM('EVR2'!B57)</f>
        <v>INPUT||pt=B:57||val=</v>
      </c>
      <c r="I54" s="147"/>
      <c r="J54" s="147"/>
      <c r="K54" s="147"/>
      <c r="L54" s="147"/>
      <c r="M54" s="156"/>
      <c r="N54" s="166"/>
      <c r="O54" s="166"/>
      <c r="P54" s="166"/>
      <c r="Q54" s="166"/>
      <c r="R54" s="166"/>
      <c r="S54" s="156"/>
      <c r="T54" s="147"/>
      <c r="U54" s="147"/>
      <c r="V54" s="147"/>
      <c r="W54" s="147"/>
      <c r="X54" s="147"/>
      <c r="Y54" s="147"/>
      <c r="Z54" s="147"/>
      <c r="AA54" s="156"/>
      <c r="AB54" s="147"/>
      <c r="AC54" s="147"/>
      <c r="AD54" s="147"/>
      <c r="AE54" s="147"/>
      <c r="AF54" s="156"/>
      <c r="AG54" s="7"/>
    </row>
    <row r="55" spans="1:67" ht="21" x14ac:dyDescent="0.35">
      <c r="A55" s="134"/>
      <c r="B55" s="168" t="s">
        <v>41</v>
      </c>
      <c r="C55" s="168"/>
      <c r="D55" s="168"/>
      <c r="E55" s="168"/>
      <c r="F55" s="168"/>
      <c r="G55" s="156"/>
      <c r="H55" s="169" t="s">
        <v>42</v>
      </c>
      <c r="I55" s="169"/>
      <c r="J55" s="169"/>
      <c r="K55" s="169"/>
      <c r="L55" s="169"/>
      <c r="M55" s="156"/>
      <c r="N55" s="169" t="s">
        <v>43</v>
      </c>
      <c r="O55" s="169"/>
      <c r="P55" s="169"/>
      <c r="Q55" s="169"/>
      <c r="R55" s="169"/>
      <c r="S55" s="156"/>
      <c r="T55" s="168" t="s">
        <v>44</v>
      </c>
      <c r="U55" s="168"/>
      <c r="V55" s="168"/>
      <c r="W55" s="168"/>
      <c r="X55" s="168"/>
      <c r="Y55" s="168"/>
      <c r="Z55" s="168"/>
      <c r="AA55" s="156"/>
      <c r="AB55" s="18" t="s">
        <v>45</v>
      </c>
      <c r="AC55" s="19"/>
      <c r="AD55" s="20"/>
      <c r="AE55" s="19"/>
      <c r="AF55" s="19"/>
      <c r="AG55" s="7"/>
    </row>
    <row r="56" spans="1:67" ht="21" x14ac:dyDescent="0.35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7"/>
    </row>
    <row r="57" spans="1:67" ht="21" x14ac:dyDescent="0.3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5" t="str">
        <f>IF('EVR2'!D55="Field Visit","√","")</f>
        <v/>
      </c>
      <c r="L57" s="154" t="s">
        <v>46</v>
      </c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7"/>
    </row>
    <row r="58" spans="1:67" ht="21" x14ac:dyDescent="0.35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7"/>
    </row>
    <row r="59" spans="1:67" ht="21" x14ac:dyDescent="0.35">
      <c r="B59" s="5" t="str">
        <f>IF('EVR2'!D55="Cellphone / Phone","√","")</f>
        <v/>
      </c>
      <c r="C59" s="155" t="s">
        <v>47</v>
      </c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21" t="str">
        <f>IF('EVR2'!D55="Email","√","")</f>
        <v/>
      </c>
      <c r="V59" s="154" t="s">
        <v>48</v>
      </c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7"/>
    </row>
    <row r="60" spans="1:67" ht="21" x14ac:dyDescent="0.35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7" t="s">
        <v>49</v>
      </c>
    </row>
    <row r="61" spans="1:67" ht="21" x14ac:dyDescent="0.35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7"/>
    </row>
    <row r="62" spans="1:67" ht="21" x14ac:dyDescent="0.35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7"/>
    </row>
    <row r="63" spans="1:67" ht="33" customHeight="1" x14ac:dyDescent="0.35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7"/>
    </row>
    <row r="64" spans="1:67" ht="17.25" customHeight="1" x14ac:dyDescent="0.35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7"/>
    </row>
    <row r="65" spans="1:65" ht="18.75" customHeight="1" x14ac:dyDescent="0.3">
      <c r="A65" s="134"/>
      <c r="B65" s="134"/>
      <c r="C65" s="142" t="s">
        <v>50</v>
      </c>
      <c r="D65" s="142"/>
      <c r="E65" s="22" t="s">
        <v>17</v>
      </c>
      <c r="F65" s="119" t="str">
        <f>G6</f>
        <v>INPUT||PT=B:5||VAL=, INPUT||PT=B:6||VAL= INPUT||PT=B:7||VAL=</v>
      </c>
      <c r="G65" s="119"/>
      <c r="H65" s="119"/>
      <c r="I65" s="119"/>
      <c r="J65" s="119"/>
      <c r="K65" s="119"/>
      <c r="L65" s="119"/>
      <c r="M65" s="119"/>
      <c r="N65" s="119"/>
      <c r="O65" s="119"/>
      <c r="P65" s="146" t="s">
        <v>51</v>
      </c>
      <c r="Q65" s="146"/>
      <c r="R65" s="146"/>
      <c r="S65" s="146"/>
      <c r="T65" s="146"/>
      <c r="U65" s="146"/>
      <c r="V65" s="142" t="s">
        <v>52</v>
      </c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22"/>
    </row>
    <row r="66" spans="1:65" ht="12" customHeight="1" x14ac:dyDescent="0.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22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</row>
    <row r="67" spans="1:65" ht="18.75" customHeight="1" x14ac:dyDescent="0.3">
      <c r="A67" s="134"/>
      <c r="B67" s="134"/>
      <c r="C67" s="142" t="s">
        <v>53</v>
      </c>
      <c r="D67" s="142"/>
      <c r="E67" s="142"/>
      <c r="F67" s="142"/>
      <c r="G67" s="142"/>
      <c r="H67" s="142"/>
      <c r="I67" s="142"/>
      <c r="J67" s="147" t="str">
        <f>TRIM('EVR2'!B16)</f>
        <v>INPUT||pt=B:16||val=</v>
      </c>
      <c r="K67" s="147"/>
      <c r="L67" s="147"/>
      <c r="M67" s="147"/>
      <c r="N67" s="147"/>
      <c r="O67" s="147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22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</row>
    <row r="68" spans="1:65" ht="9" customHeight="1" x14ac:dyDescent="0.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22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</row>
    <row r="69" spans="1:65" ht="18.75" x14ac:dyDescent="0.3">
      <c r="A69" s="134"/>
      <c r="B69" s="134"/>
      <c r="C69" s="142" t="s">
        <v>54</v>
      </c>
      <c r="D69" s="142"/>
      <c r="E69" s="142"/>
      <c r="F69" s="142"/>
      <c r="G69" s="22" t="s">
        <v>55</v>
      </c>
      <c r="H69" s="152" t="str">
        <f>TRIM(UPPER('EVR2'!B15))</f>
        <v>INPUT||PT=B:15||VAL=</v>
      </c>
      <c r="I69" s="152"/>
      <c r="J69" s="152"/>
      <c r="K69" s="152"/>
      <c r="L69" s="152"/>
      <c r="M69" s="152"/>
      <c r="N69" s="152"/>
      <c r="O69" s="15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22"/>
    </row>
    <row r="70" spans="1:65" ht="6" customHeight="1" x14ac:dyDescent="0.3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50" t="s">
        <v>56</v>
      </c>
      <c r="R70" s="139">
        <v>0</v>
      </c>
      <c r="S70" s="140" t="s">
        <v>56</v>
      </c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22"/>
    </row>
    <row r="71" spans="1:65" ht="11.25" customHeight="1" x14ac:dyDescent="0.3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50"/>
      <c r="R71" s="139"/>
      <c r="S71" s="140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22"/>
    </row>
    <row r="72" spans="1:65" ht="8.25" customHeight="1" x14ac:dyDescent="0.3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50"/>
      <c r="R72" s="139"/>
      <c r="S72" s="140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22"/>
    </row>
    <row r="73" spans="1:65" ht="19.5" customHeight="1" x14ac:dyDescent="0.3">
      <c r="A73" s="134"/>
      <c r="B73" s="134"/>
      <c r="C73" s="142" t="s">
        <v>57</v>
      </c>
      <c r="D73" s="142"/>
      <c r="E73" s="142"/>
      <c r="F73" s="142"/>
      <c r="G73" s="142"/>
      <c r="H73" s="22" t="s">
        <v>17</v>
      </c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51"/>
      <c r="T73" s="151"/>
      <c r="U73" s="5"/>
      <c r="V73" s="149" t="s">
        <v>58</v>
      </c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22"/>
    </row>
    <row r="74" spans="1:65" ht="12" customHeight="1" x14ac:dyDescent="0.3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22"/>
    </row>
    <row r="75" spans="1:65" ht="18.75" x14ac:dyDescent="0.3">
      <c r="A75" s="134"/>
      <c r="B75" s="134"/>
      <c r="C75" s="146" t="s">
        <v>59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 t="s">
        <v>55</v>
      </c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2"/>
      <c r="AG75" s="22"/>
    </row>
    <row r="76" spans="1:65" ht="8.25" customHeight="1" x14ac:dyDescent="0.3">
      <c r="A76" s="134"/>
      <c r="B76" s="134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2"/>
      <c r="AG76" s="22"/>
    </row>
    <row r="77" spans="1:65" ht="12" customHeight="1" x14ac:dyDescent="0.3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22"/>
    </row>
    <row r="78" spans="1:65" ht="19.5" customHeight="1" x14ac:dyDescent="0.3">
      <c r="A78" s="134"/>
      <c r="B78" s="134"/>
      <c r="C78" s="148" t="s">
        <v>60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19"/>
      <c r="O78" s="119"/>
      <c r="P78" s="119"/>
      <c r="Q78" s="119"/>
      <c r="R78" s="119"/>
      <c r="S78" s="119"/>
      <c r="T78" s="22"/>
      <c r="U78" s="5"/>
      <c r="V78" s="149" t="s">
        <v>61</v>
      </c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22"/>
    </row>
    <row r="79" spans="1:65" ht="12" customHeight="1" x14ac:dyDescent="0.3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22"/>
    </row>
    <row r="80" spans="1:65" ht="18.75" x14ac:dyDescent="0.3">
      <c r="A80" s="134"/>
      <c r="B80" s="134"/>
      <c r="C80" s="144" t="s">
        <v>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2"/>
      <c r="AG80" s="22"/>
    </row>
    <row r="81" spans="1:35" ht="9.75" customHeight="1" x14ac:dyDescent="0.3">
      <c r="A81" s="134"/>
      <c r="B81" s="13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2"/>
      <c r="AG81" s="22"/>
    </row>
    <row r="82" spans="1:35" ht="6.75" customHeight="1" x14ac:dyDescent="0.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22"/>
    </row>
    <row r="83" spans="1:35" ht="18.75" customHeight="1" x14ac:dyDescent="0.3">
      <c r="A83" s="134"/>
      <c r="B83" s="134"/>
      <c r="C83" s="142" t="s">
        <v>63</v>
      </c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22"/>
      <c r="AG83" s="5" t="s">
        <v>1</v>
      </c>
    </row>
    <row r="84" spans="1:35" ht="18" customHeight="1" x14ac:dyDescent="0.3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22"/>
    </row>
    <row r="85" spans="1:35" ht="21" customHeight="1" x14ac:dyDescent="0.3">
      <c r="A85" s="144" t="s">
        <v>64</v>
      </c>
      <c r="B85" s="144"/>
      <c r="C85" s="144"/>
      <c r="D85" s="144"/>
      <c r="E85" s="144"/>
      <c r="F85" s="21"/>
      <c r="G85" s="144" t="s">
        <v>65</v>
      </c>
      <c r="H85" s="144"/>
      <c r="I85" s="144"/>
      <c r="J85" s="144"/>
      <c r="K85" s="144"/>
      <c r="L85" s="144"/>
      <c r="M85" s="144"/>
      <c r="N85" s="5"/>
      <c r="O85" s="145" t="s">
        <v>66</v>
      </c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22"/>
    </row>
    <row r="86" spans="1:35" ht="5.25" customHeight="1" x14ac:dyDescent="0.3">
      <c r="A86" s="144"/>
      <c r="B86" s="144"/>
      <c r="C86" s="144"/>
      <c r="D86" s="144"/>
      <c r="E86" s="144"/>
      <c r="F86" s="22"/>
      <c r="G86" s="144"/>
      <c r="H86" s="144"/>
      <c r="I86" s="144"/>
      <c r="J86" s="144"/>
      <c r="K86" s="144"/>
      <c r="L86" s="144"/>
      <c r="M86" s="144"/>
      <c r="N86" s="22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22"/>
      <c r="AH86" s="146"/>
      <c r="AI86" s="22"/>
    </row>
    <row r="87" spans="1:35" ht="29.25" customHeight="1" x14ac:dyDescent="0.3">
      <c r="A87" s="134"/>
      <c r="B87" s="134"/>
      <c r="C87" s="134"/>
      <c r="D87" s="134"/>
      <c r="E87" s="134"/>
      <c r="F87" s="142" t="s">
        <v>67</v>
      </c>
      <c r="G87" s="142"/>
      <c r="H87" s="142"/>
      <c r="I87" s="142"/>
      <c r="J87" s="142"/>
      <c r="K87" s="142"/>
      <c r="L87" s="142"/>
      <c r="M87" s="142"/>
      <c r="N87" s="142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2"/>
      <c r="AB87" s="142"/>
      <c r="AC87" s="142"/>
      <c r="AD87" s="142"/>
      <c r="AE87" s="142"/>
      <c r="AF87" s="142"/>
      <c r="AG87" s="22"/>
      <c r="AH87" s="146"/>
      <c r="AI87" s="22"/>
    </row>
    <row r="88" spans="1:35" ht="12" customHeight="1" x14ac:dyDescent="0.3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22"/>
    </row>
    <row r="89" spans="1:35" ht="18.75" customHeight="1" x14ac:dyDescent="0.3">
      <c r="A89" s="140" t="s">
        <v>68</v>
      </c>
      <c r="B89" s="140"/>
      <c r="C89" s="140"/>
      <c r="D89" s="140"/>
      <c r="E89" s="140"/>
      <c r="F89" s="5"/>
      <c r="G89" s="140" t="s">
        <v>65</v>
      </c>
      <c r="H89" s="140"/>
      <c r="I89" s="140"/>
      <c r="J89" s="140"/>
      <c r="K89" s="140"/>
      <c r="L89" s="140"/>
      <c r="M89" s="140"/>
      <c r="N89" s="5"/>
      <c r="O89" s="141" t="s">
        <v>69</v>
      </c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22"/>
    </row>
    <row r="90" spans="1:35" ht="15" customHeight="1" x14ac:dyDescent="0.3">
      <c r="A90" s="140"/>
      <c r="B90" s="140"/>
      <c r="C90" s="140"/>
      <c r="D90" s="140"/>
      <c r="E90" s="140"/>
      <c r="G90" s="140"/>
      <c r="H90" s="140"/>
      <c r="I90" s="140"/>
      <c r="J90" s="140"/>
      <c r="K90" s="140"/>
      <c r="L90" s="140"/>
      <c r="M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22"/>
    </row>
    <row r="91" spans="1:35" ht="19.5" customHeight="1" x14ac:dyDescent="0.3">
      <c r="A91" s="140" t="s">
        <v>70</v>
      </c>
      <c r="B91" s="140"/>
      <c r="C91" s="140"/>
      <c r="D91" s="140"/>
      <c r="E91" s="140"/>
      <c r="F91" s="5"/>
      <c r="G91" s="140" t="s">
        <v>65</v>
      </c>
      <c r="H91" s="140"/>
      <c r="I91" s="140"/>
      <c r="J91" s="140"/>
      <c r="K91" s="140"/>
      <c r="L91" s="140"/>
      <c r="M91" s="140"/>
      <c r="N91" s="5"/>
      <c r="O91" s="140" t="s">
        <v>71</v>
      </c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22"/>
    </row>
    <row r="92" spans="1:35" ht="8.25" customHeight="1" x14ac:dyDescent="0.3">
      <c r="A92" s="140"/>
      <c r="B92" s="140"/>
      <c r="C92" s="140"/>
      <c r="D92" s="140"/>
      <c r="E92" s="140"/>
      <c r="G92" s="140"/>
      <c r="H92" s="140"/>
      <c r="I92" s="140"/>
      <c r="J92" s="140"/>
      <c r="K92" s="140"/>
      <c r="L92" s="140"/>
      <c r="M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22"/>
    </row>
    <row r="93" spans="1:35" ht="30" customHeight="1" x14ac:dyDescent="0.3">
      <c r="A93" s="134"/>
      <c r="B93" s="134"/>
      <c r="C93" s="134"/>
      <c r="D93" s="134"/>
      <c r="E93" s="134"/>
      <c r="F93" s="142" t="s">
        <v>72</v>
      </c>
      <c r="G93" s="142"/>
      <c r="H93" s="142"/>
      <c r="I93" s="142"/>
      <c r="J93" s="142"/>
      <c r="K93" s="142"/>
      <c r="L93" s="142"/>
      <c r="M93" s="142"/>
      <c r="N93" s="142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34"/>
      <c r="AB93" s="134"/>
      <c r="AC93" s="134"/>
      <c r="AD93" s="134"/>
      <c r="AE93" s="134"/>
      <c r="AF93" s="134"/>
      <c r="AG93" s="22"/>
    </row>
    <row r="94" spans="1:35" ht="18.75" x14ac:dyDescent="0.3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22"/>
    </row>
    <row r="95" spans="1:35" ht="5.25" customHeight="1" x14ac:dyDescent="0.3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8" t="s">
        <v>56</v>
      </c>
      <c r="R95" s="139">
        <v>0</v>
      </c>
      <c r="S95" s="138" t="s">
        <v>56</v>
      </c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22"/>
    </row>
    <row r="96" spans="1:35" ht="9.75" customHeight="1" x14ac:dyDescent="0.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8"/>
      <c r="R96" s="139"/>
      <c r="S96" s="138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22"/>
    </row>
    <row r="97" spans="1:35" ht="7.5" customHeight="1" x14ac:dyDescent="0.3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8"/>
      <c r="R97" s="139"/>
      <c r="S97" s="138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22"/>
    </row>
    <row r="98" spans="1:35" ht="24.75" customHeight="1" x14ac:dyDescent="0.3">
      <c r="A98" s="115"/>
      <c r="B98" s="115"/>
      <c r="C98" s="117" t="s">
        <v>73</v>
      </c>
      <c r="D98" s="117"/>
      <c r="E98" s="117"/>
      <c r="F98" s="117"/>
      <c r="G98" s="117"/>
      <c r="H98" s="117"/>
      <c r="I98" s="117"/>
      <c r="J98" s="117"/>
      <c r="K98" s="117"/>
      <c r="L98" s="119" t="str">
        <f>TRIM('EVR2'!C22)</f>
        <v>INPUT||pt=C:22||val=</v>
      </c>
      <c r="M98" s="119"/>
      <c r="N98" s="119"/>
      <c r="O98" s="119"/>
      <c r="P98" s="119"/>
      <c r="Q98" s="117"/>
      <c r="R98" s="117"/>
      <c r="S98" s="117" t="s">
        <v>74</v>
      </c>
      <c r="T98" s="117"/>
      <c r="U98" s="117"/>
      <c r="V98" s="117"/>
      <c r="W98" s="117"/>
      <c r="X98" s="117"/>
      <c r="Y98" s="117"/>
      <c r="Z98" s="117"/>
      <c r="AA98" s="119" t="str">
        <f>TRIM('EVR2'!F22)</f>
        <v>INPUT||pt=F:22||val=</v>
      </c>
      <c r="AB98" s="119"/>
      <c r="AC98" s="119"/>
      <c r="AD98" s="119"/>
      <c r="AE98" s="119"/>
      <c r="AF98" s="23"/>
      <c r="AG98" s="23"/>
    </row>
    <row r="99" spans="1:35" ht="12" customHeight="1" x14ac:dyDescent="0.3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23"/>
    </row>
    <row r="100" spans="1:35" ht="18.75" x14ac:dyDescent="0.3">
      <c r="A100" s="115"/>
      <c r="B100" s="115"/>
      <c r="C100" s="117" t="s">
        <v>75</v>
      </c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23" t="s">
        <v>55</v>
      </c>
      <c r="P100" s="135"/>
      <c r="Q100" s="135"/>
      <c r="R100" s="135"/>
      <c r="S100" s="24"/>
      <c r="T100" s="136" t="s">
        <v>76</v>
      </c>
      <c r="U100" s="136"/>
      <c r="V100" s="136"/>
      <c r="W100" s="136"/>
      <c r="X100" s="24"/>
      <c r="Y100" s="137" t="s">
        <v>77</v>
      </c>
      <c r="Z100" s="137"/>
      <c r="AA100" s="137"/>
      <c r="AB100" s="137"/>
      <c r="AC100" s="137"/>
      <c r="AD100" s="137"/>
      <c r="AE100" s="137"/>
      <c r="AF100" s="137"/>
      <c r="AG100" s="23"/>
    </row>
    <row r="101" spans="1:35" ht="10.5" customHeight="1" x14ac:dyDescent="0.3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23"/>
    </row>
    <row r="102" spans="1:35" ht="18.75" x14ac:dyDescent="0.3">
      <c r="A102" s="115"/>
      <c r="B102" s="115"/>
      <c r="C102" s="135" t="s">
        <v>78</v>
      </c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24"/>
      <c r="T102" s="136" t="s">
        <v>76</v>
      </c>
      <c r="U102" s="136"/>
      <c r="V102" s="136"/>
      <c r="W102" s="136"/>
      <c r="X102" s="24"/>
      <c r="Y102" s="137" t="s">
        <v>79</v>
      </c>
      <c r="Z102" s="137"/>
      <c r="AA102" s="137"/>
      <c r="AB102" s="137"/>
      <c r="AC102" s="137"/>
      <c r="AD102" s="137"/>
      <c r="AE102" s="137"/>
      <c r="AF102" s="137"/>
      <c r="AG102" s="23"/>
    </row>
    <row r="103" spans="1:35" ht="11.25" customHeight="1" x14ac:dyDescent="0.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23"/>
    </row>
    <row r="104" spans="1:35" ht="18.75" customHeight="1" x14ac:dyDescent="0.3">
      <c r="A104" s="115"/>
      <c r="B104" s="115"/>
      <c r="C104" s="117" t="s">
        <v>80</v>
      </c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9" t="str">
        <f>IF(OR('EVR2'!C37="",'EVR2'!C37="NOT PROVIDED"),"NOT PROVIDED",TRIM(UPPER('EVR2'!C37&amp;" - "&amp;'EVR2'!B38)))</f>
        <v>INPUT||PT=C:37||VAL= - INPUT||PT=B:38||VAL=</v>
      </c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23"/>
      <c r="AG104" s="23"/>
      <c r="AI104" s="134"/>
    </row>
    <row r="105" spans="1:35" ht="12" customHeight="1" x14ac:dyDescent="0.3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23"/>
      <c r="AI105" s="134"/>
    </row>
    <row r="106" spans="1:35" ht="18.75" customHeight="1" x14ac:dyDescent="0.3">
      <c r="A106" s="115"/>
      <c r="B106" s="115"/>
      <c r="C106" s="117" t="s">
        <v>81</v>
      </c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9" t="str">
        <f>IF(OR('EVR2'!C41="",'EVR2'!C41="NOT PROVIDED"),"NOT PROVIDED",TRIM(UPPER('EVR2'!C41&amp;" - "&amp;'EVR2'!B42)))</f>
        <v>INPUT||PT=C:41||VAL= - INPUT||PT=B:42||VAL=</v>
      </c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23"/>
      <c r="AG106" s="23"/>
    </row>
    <row r="107" spans="1:35" ht="12" customHeight="1" x14ac:dyDescent="0.3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23"/>
    </row>
    <row r="108" spans="1:35" ht="18.75" customHeight="1" x14ac:dyDescent="0.3">
      <c r="A108" s="115"/>
      <c r="B108" s="115"/>
      <c r="C108" s="117" t="s">
        <v>82</v>
      </c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9" t="str">
        <f>IF(OR('EVR2'!C39="",'EVR2'!C39="NOT PROVIDED"),"NOT PROVIDED",TRIM(UPPER('EVR2'!C39&amp;" - "&amp;'EVR2'!B40)))</f>
        <v>INPUT||PT=C:39||VAL= - INPUT||PT=B:40||VAL=</v>
      </c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23"/>
      <c r="AG108" s="23"/>
    </row>
    <row r="109" spans="1:35" ht="9" customHeight="1" x14ac:dyDescent="0.3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23"/>
    </row>
    <row r="110" spans="1:35" ht="18.75" customHeight="1" x14ac:dyDescent="0.3">
      <c r="A110" s="115"/>
      <c r="B110" s="115"/>
      <c r="C110" s="117" t="s">
        <v>83</v>
      </c>
      <c r="D110" s="117"/>
      <c r="E110" s="117"/>
      <c r="F110" s="117"/>
      <c r="G110" s="117"/>
      <c r="H110" s="117"/>
      <c r="I110" s="117"/>
      <c r="J110" s="119" t="str">
        <f>TRIM(UPPER('EVR2'!C27))</f>
        <v>SELECT||PT=C:27||VAL=MANUFACTURING</v>
      </c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23"/>
      <c r="AG110" s="23"/>
    </row>
    <row r="111" spans="1:35" ht="9.75" customHeight="1" x14ac:dyDescent="0.3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23"/>
    </row>
    <row r="112" spans="1:35" ht="18.75" customHeight="1" x14ac:dyDescent="0.3">
      <c r="A112" s="115"/>
      <c r="B112" s="115"/>
      <c r="C112" s="117" t="s">
        <v>84</v>
      </c>
      <c r="D112" s="117"/>
      <c r="E112" s="117"/>
      <c r="F112" s="117"/>
      <c r="G112" s="117"/>
      <c r="H112" s="117"/>
      <c r="I112" s="117"/>
      <c r="J112" s="117"/>
      <c r="K112" s="119" t="str">
        <f>IF(AND('EVR2'!C28="",'EVR2'!E28=""),"",IF('EVR2'!C28="",'EVR2'!E28&amp;" months",IF('EVR2'!E28="",'EVR2'!C28&amp;" years",IF(AND('EVR2'!C28&gt;0,'EVR2'!E28&gt;0),'EVR2'!C28&amp;" years and "&amp;'EVR2'!E28&amp;" months",""))))</f>
        <v>INPUT||pt=C:28||val= years and INPUT||pt=E:28||val= months</v>
      </c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23"/>
      <c r="AG112" s="23"/>
    </row>
    <row r="113" spans="1:33" ht="12" customHeight="1" x14ac:dyDescent="0.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23"/>
    </row>
    <row r="114" spans="1:33" ht="16.5" customHeight="1" x14ac:dyDescent="0.3">
      <c r="A114" s="115"/>
      <c r="B114" s="115"/>
      <c r="C114" s="117" t="s">
        <v>85</v>
      </c>
      <c r="D114" s="117"/>
      <c r="E114" s="117"/>
      <c r="F114" s="117"/>
      <c r="G114" s="117"/>
      <c r="H114" s="117"/>
      <c r="I114" s="117"/>
      <c r="J114" s="117"/>
      <c r="K114" s="117"/>
      <c r="L114" s="119" t="str">
        <f>TRIM('EVR2'!D29)</f>
        <v>INPUT||pt=D:29||val=</v>
      </c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23"/>
      <c r="AG114" s="23"/>
    </row>
    <row r="115" spans="1:33" ht="9.75" customHeight="1" x14ac:dyDescent="0.3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23"/>
    </row>
    <row r="116" spans="1:33" ht="17.25" customHeight="1" x14ac:dyDescent="0.3">
      <c r="A116" s="115"/>
      <c r="B116" s="115"/>
      <c r="C116" s="117" t="s">
        <v>86</v>
      </c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9" t="str">
        <f>TRIM('EVR2'!C34)</f>
        <v>INPUT||pt=C:34||val=</v>
      </c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23"/>
      <c r="AG116" s="5" t="s">
        <v>1</v>
      </c>
    </row>
    <row r="117" spans="1:33" ht="9" customHeight="1" x14ac:dyDescent="0.3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23"/>
    </row>
    <row r="118" spans="1:33" ht="18.75" customHeight="1" x14ac:dyDescent="0.3">
      <c r="A118" s="115"/>
      <c r="B118" s="115"/>
      <c r="C118" s="117" t="s">
        <v>87</v>
      </c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9" t="str">
        <f>TRIM('EVR2'!F34)</f>
        <v>INPUT||pt=F:34||val=</v>
      </c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23"/>
      <c r="AG118" s="23"/>
    </row>
    <row r="119" spans="1:33" ht="3.75" customHeight="1" x14ac:dyDescent="0.3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23"/>
    </row>
    <row r="120" spans="1:33" ht="4.5" customHeight="1" x14ac:dyDescent="0.3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23"/>
    </row>
    <row r="121" spans="1:33" ht="7.5" customHeight="1" x14ac:dyDescent="0.3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32" t="s">
        <v>56</v>
      </c>
      <c r="R121" s="133">
        <v>0</v>
      </c>
      <c r="S121" s="132" t="s">
        <v>56</v>
      </c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23"/>
    </row>
    <row r="122" spans="1:33" ht="12" customHeight="1" x14ac:dyDescent="0.3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32"/>
      <c r="R122" s="133"/>
      <c r="S122" s="132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23"/>
    </row>
    <row r="123" spans="1:33" ht="3.75" customHeight="1" x14ac:dyDescent="0.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32"/>
      <c r="R123" s="133"/>
      <c r="S123" s="132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23"/>
    </row>
    <row r="124" spans="1:33" ht="18.75" customHeight="1" x14ac:dyDescent="0.3">
      <c r="A124" s="115"/>
      <c r="B124" s="115"/>
      <c r="C124" s="117" t="s">
        <v>88</v>
      </c>
      <c r="D124" s="117"/>
      <c r="E124" s="117"/>
      <c r="F124" s="117"/>
      <c r="G124" s="117"/>
      <c r="H124" s="117"/>
      <c r="I124" s="117"/>
      <c r="J124" s="117"/>
      <c r="K124" s="117"/>
      <c r="L124" s="119" t="str">
        <f>TRIM('EVR2'!D46)</f>
        <v>INPUT||pt=D:46||val=</v>
      </c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23"/>
      <c r="AG124" s="23"/>
    </row>
    <row r="125" spans="1:33" ht="12" customHeight="1" x14ac:dyDescent="0.3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23"/>
    </row>
    <row r="126" spans="1:33" ht="16.5" customHeight="1" x14ac:dyDescent="0.3">
      <c r="A126" s="115"/>
      <c r="B126" s="115"/>
      <c r="C126" s="115"/>
      <c r="D126" s="5" t="str">
        <f>IF('EVR2'!E46="With Uniform","√","")</f>
        <v/>
      </c>
      <c r="E126" s="131" t="s">
        <v>89</v>
      </c>
      <c r="F126" s="131"/>
      <c r="G126" s="131"/>
      <c r="H126" s="131"/>
      <c r="I126" s="131"/>
      <c r="J126" s="131"/>
      <c r="K126" s="24" t="str">
        <f>IF('EVR2'!E46="Without Uniform","√","")</f>
        <v/>
      </c>
      <c r="L126" s="131" t="s">
        <v>90</v>
      </c>
      <c r="M126" s="131"/>
      <c r="N126" s="131"/>
      <c r="O126" s="131"/>
      <c r="P126" s="131"/>
      <c r="Q126" s="131"/>
      <c r="R126" s="131"/>
      <c r="S126" s="131"/>
      <c r="T126" s="5" t="str">
        <f>IF('EVR2'!F46="With ID","√","")</f>
        <v/>
      </c>
      <c r="U126" s="131" t="s">
        <v>91</v>
      </c>
      <c r="V126" s="131"/>
      <c r="W126" s="131"/>
      <c r="X126" s="131"/>
      <c r="Y126" s="131"/>
      <c r="Z126" s="24" t="str">
        <f>IF('EVR2'!F46="Without ID","√","")</f>
        <v/>
      </c>
      <c r="AA126" s="131" t="s">
        <v>92</v>
      </c>
      <c r="AB126" s="131"/>
      <c r="AC126" s="131"/>
      <c r="AD126" s="131"/>
      <c r="AE126" s="131"/>
      <c r="AF126" s="131"/>
      <c r="AG126" s="23"/>
    </row>
    <row r="127" spans="1:33" ht="9.75" customHeight="1" x14ac:dyDescent="0.3">
      <c r="A127" s="115"/>
      <c r="B127" s="115"/>
      <c r="C127" s="115"/>
      <c r="D127" s="23"/>
      <c r="E127" s="131"/>
      <c r="F127" s="131"/>
      <c r="G127" s="131"/>
      <c r="H127" s="131"/>
      <c r="I127" s="131"/>
      <c r="J127" s="131"/>
      <c r="K127" s="23"/>
      <c r="L127" s="131"/>
      <c r="M127" s="131"/>
      <c r="N127" s="131"/>
      <c r="O127" s="131"/>
      <c r="P127" s="131"/>
      <c r="Q127" s="131"/>
      <c r="R127" s="131"/>
      <c r="S127" s="131"/>
      <c r="T127" s="23"/>
      <c r="U127" s="131"/>
      <c r="V127" s="131"/>
      <c r="W127" s="131"/>
      <c r="X127" s="131"/>
      <c r="Y127" s="131"/>
      <c r="Z127" s="23"/>
      <c r="AA127" s="131"/>
      <c r="AB127" s="131"/>
      <c r="AC127" s="131"/>
      <c r="AD127" s="131"/>
      <c r="AE127" s="131"/>
      <c r="AF127" s="131"/>
      <c r="AG127" s="23"/>
    </row>
    <row r="128" spans="1:33" ht="18.75" customHeight="1" x14ac:dyDescent="0.3">
      <c r="A128" s="115"/>
      <c r="B128" s="115"/>
      <c r="C128" s="124" t="s">
        <v>93</v>
      </c>
      <c r="D128" s="124"/>
      <c r="E128" s="124"/>
      <c r="F128" s="124"/>
      <c r="G128" s="119" t="str">
        <f>TRIM('EVR2'!B47)</f>
        <v>INPUT||pt=B:47||val=</v>
      </c>
      <c r="H128" s="119"/>
      <c r="I128" s="119"/>
      <c r="J128" s="119"/>
      <c r="K128" s="118" t="s">
        <v>94</v>
      </c>
      <c r="L128" s="118"/>
      <c r="M128" s="118"/>
      <c r="N128" s="118"/>
      <c r="O128" s="118"/>
      <c r="P128" s="118"/>
      <c r="Q128" s="118"/>
      <c r="R128" s="121" t="s">
        <v>95</v>
      </c>
      <c r="S128" s="121"/>
      <c r="T128" s="121"/>
      <c r="U128" s="121"/>
      <c r="V128" s="119" t="str">
        <f>TRIM(UPPER('EVR2'!B45))</f>
        <v>INPUT||PT=B:45||VAL=</v>
      </c>
      <c r="W128" s="119"/>
      <c r="X128" s="119"/>
      <c r="Y128" s="119"/>
      <c r="Z128" s="119"/>
      <c r="AA128" s="119"/>
      <c r="AB128" s="119"/>
      <c r="AC128" s="119"/>
      <c r="AD128" s="119"/>
      <c r="AE128" s="117"/>
      <c r="AF128" s="117"/>
      <c r="AG128" s="23"/>
    </row>
    <row r="129" spans="1:34" ht="18.75" x14ac:dyDescent="0.3">
      <c r="A129" s="115"/>
      <c r="B129" s="115"/>
      <c r="C129" s="124"/>
      <c r="D129" s="124"/>
      <c r="E129" s="124"/>
      <c r="F129" s="124"/>
      <c r="G129" s="120"/>
      <c r="H129" s="120"/>
      <c r="I129" s="120"/>
      <c r="J129" s="120"/>
      <c r="K129" s="118"/>
      <c r="L129" s="118"/>
      <c r="M129" s="118"/>
      <c r="N129" s="118"/>
      <c r="O129" s="118"/>
      <c r="P129" s="118"/>
      <c r="Q129" s="118"/>
      <c r="R129" s="121"/>
      <c r="S129" s="121"/>
      <c r="T129" s="121"/>
      <c r="U129" s="121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7"/>
      <c r="AF129" s="117"/>
      <c r="AG129" s="23"/>
    </row>
    <row r="130" spans="1:34" ht="4.5" customHeight="1" x14ac:dyDescent="0.3">
      <c r="A130" s="115"/>
      <c r="B130" s="115"/>
      <c r="C130" s="124"/>
      <c r="D130" s="124"/>
      <c r="E130" s="124"/>
      <c r="F130" s="124"/>
      <c r="G130" s="120"/>
      <c r="H130" s="120"/>
      <c r="I130" s="120"/>
      <c r="J130" s="120"/>
      <c r="K130" s="118"/>
      <c r="L130" s="118"/>
      <c r="M130" s="118"/>
      <c r="N130" s="118"/>
      <c r="O130" s="118"/>
      <c r="P130" s="118"/>
      <c r="Q130" s="118"/>
      <c r="R130" s="121"/>
      <c r="S130" s="121"/>
      <c r="T130" s="121"/>
      <c r="U130" s="121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17"/>
      <c r="AF130" s="117"/>
      <c r="AG130" s="23"/>
    </row>
    <row r="131" spans="1:34" ht="18.75" customHeight="1" x14ac:dyDescent="0.4">
      <c r="A131" s="115"/>
      <c r="B131" s="115"/>
      <c r="C131" s="124" t="s">
        <v>96</v>
      </c>
      <c r="D131" s="124"/>
      <c r="E131" s="124"/>
      <c r="F131" s="124"/>
      <c r="G131" s="119" t="str">
        <f>TRIM('EVR2'!E47)</f>
        <v>INPUT||pt=E:47||val=</v>
      </c>
      <c r="H131" s="119"/>
      <c r="I131" s="119"/>
      <c r="J131" s="119"/>
      <c r="K131" s="118" t="s">
        <v>94</v>
      </c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23"/>
      <c r="AH131" s="29" t="s">
        <v>121</v>
      </c>
    </row>
    <row r="132" spans="1:34" ht="18.75" x14ac:dyDescent="0.3">
      <c r="A132" s="115"/>
      <c r="B132" s="115"/>
      <c r="C132" s="124"/>
      <c r="D132" s="124"/>
      <c r="E132" s="124"/>
      <c r="F132" s="124"/>
      <c r="G132" s="120"/>
      <c r="H132" s="120"/>
      <c r="I132" s="120"/>
      <c r="J132" s="120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23"/>
    </row>
    <row r="133" spans="1:34" ht="18.75" x14ac:dyDescent="0.3">
      <c r="A133" s="115"/>
      <c r="B133" s="115"/>
      <c r="C133" s="130" t="s">
        <v>97</v>
      </c>
      <c r="D133" s="130"/>
      <c r="E133" s="130"/>
      <c r="F133" s="130"/>
      <c r="G133" s="130"/>
      <c r="H133" s="130"/>
      <c r="I133" s="130"/>
      <c r="J133" s="130"/>
      <c r="K133" s="130"/>
      <c r="L133" s="130"/>
      <c r="M133" s="24" t="str">
        <f>IF('EVR2'!C48="Very Good","√","")</f>
        <v/>
      </c>
      <c r="N133" s="118" t="s">
        <v>98</v>
      </c>
      <c r="O133" s="118"/>
      <c r="P133" s="118"/>
      <c r="Q133" s="118"/>
      <c r="R133" s="118"/>
      <c r="S133" s="5" t="str">
        <f>IF('EVR2'!C48="Good","√","")</f>
        <v/>
      </c>
      <c r="T133" s="118" t="s">
        <v>99</v>
      </c>
      <c r="U133" s="118"/>
      <c r="V133" s="118"/>
      <c r="W133" s="118"/>
      <c r="X133" s="24" t="str">
        <f>IF('EVR2'!C48="Fair","√","")</f>
        <v/>
      </c>
      <c r="Y133" s="118" t="s">
        <v>100</v>
      </c>
      <c r="Z133" s="118"/>
      <c r="AA133" s="118"/>
      <c r="AB133" s="24" t="str">
        <f>IF('EVR2'!C48="Poor","√","")</f>
        <v/>
      </c>
      <c r="AC133" s="118" t="s">
        <v>101</v>
      </c>
      <c r="AD133" s="118"/>
      <c r="AE133" s="118"/>
      <c r="AF133" s="117"/>
      <c r="AG133" s="23"/>
    </row>
    <row r="134" spans="1:34" ht="6.75" customHeight="1" x14ac:dyDescent="0.3">
      <c r="A134" s="115"/>
      <c r="B134" s="115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26"/>
      <c r="N134" s="118"/>
      <c r="O134" s="118"/>
      <c r="P134" s="118"/>
      <c r="Q134" s="118"/>
      <c r="R134" s="118"/>
      <c r="S134" s="126"/>
      <c r="T134" s="118"/>
      <c r="U134" s="118"/>
      <c r="V134" s="118"/>
      <c r="W134" s="118"/>
      <c r="X134" s="126"/>
      <c r="Y134" s="118"/>
      <c r="Z134" s="118"/>
      <c r="AA134" s="118"/>
      <c r="AB134" s="126"/>
      <c r="AC134" s="118"/>
      <c r="AD134" s="118"/>
      <c r="AE134" s="118"/>
      <c r="AF134" s="117"/>
      <c r="AG134" s="23"/>
    </row>
    <row r="135" spans="1:34" ht="8.25" customHeight="1" x14ac:dyDescent="0.3">
      <c r="A135" s="115"/>
      <c r="B135" s="11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26"/>
      <c r="N135" s="118"/>
      <c r="O135" s="118"/>
      <c r="P135" s="118"/>
      <c r="Q135" s="118"/>
      <c r="R135" s="118"/>
      <c r="S135" s="126"/>
      <c r="T135" s="118"/>
      <c r="U135" s="118"/>
      <c r="V135" s="118"/>
      <c r="W135" s="118"/>
      <c r="X135" s="126"/>
      <c r="Y135" s="118"/>
      <c r="Z135" s="118"/>
      <c r="AA135" s="118"/>
      <c r="AB135" s="126"/>
      <c r="AC135" s="118"/>
      <c r="AD135" s="118"/>
      <c r="AE135" s="118"/>
      <c r="AF135" s="117"/>
      <c r="AG135" s="23"/>
    </row>
    <row r="136" spans="1:34" ht="18" customHeight="1" x14ac:dyDescent="0.25">
      <c r="A136" s="115"/>
      <c r="B136" s="115"/>
      <c r="C136" s="24" t="str">
        <f>IF('EVR2'!C49="Residential","√","")</f>
        <v/>
      </c>
      <c r="D136" s="127" t="s">
        <v>102</v>
      </c>
      <c r="E136" s="127"/>
      <c r="F136" s="127"/>
      <c r="G136" s="5" t="str">
        <f>IF('EVR2'!C49="Commercial","√","")</f>
        <v/>
      </c>
      <c r="H136" s="127" t="s">
        <v>103</v>
      </c>
      <c r="I136" s="127"/>
      <c r="J136" s="127"/>
      <c r="K136" s="127"/>
      <c r="L136" s="24" t="str">
        <f>IF('EVR2'!C49="Industrial","√","")</f>
        <v/>
      </c>
      <c r="M136" s="127" t="s">
        <v>104</v>
      </c>
      <c r="N136" s="127"/>
      <c r="O136" s="127"/>
      <c r="P136" s="127"/>
      <c r="Q136" s="24" t="str">
        <f>IF('EVR2'!C49="Agricultural","√","")</f>
        <v/>
      </c>
      <c r="R136" s="127" t="s">
        <v>105</v>
      </c>
      <c r="S136" s="127"/>
      <c r="T136" s="127"/>
      <c r="U136" s="127"/>
      <c r="V136" s="127"/>
      <c r="W136" s="24" t="str">
        <f>IF('EVR2'!C49="Mixed","√","")</f>
        <v/>
      </c>
      <c r="X136" s="127" t="s">
        <v>106</v>
      </c>
      <c r="Y136" s="127"/>
      <c r="Z136" s="127"/>
      <c r="AA136" s="24" t="str">
        <f>IF('EVR2'!C49="Depressed / Squatters","√","")</f>
        <v/>
      </c>
      <c r="AB136" s="128" t="s">
        <v>107</v>
      </c>
      <c r="AC136" s="128"/>
      <c r="AD136" s="128"/>
      <c r="AE136" s="128"/>
      <c r="AF136" s="117"/>
      <c r="AG136" s="25"/>
    </row>
    <row r="137" spans="1:34" ht="18.75" customHeight="1" x14ac:dyDescent="0.3">
      <c r="A137" s="115"/>
      <c r="B137" s="115"/>
      <c r="C137" s="126"/>
      <c r="D137" s="127"/>
      <c r="E137" s="127"/>
      <c r="F137" s="127"/>
      <c r="G137" s="23"/>
      <c r="H137" s="127"/>
      <c r="I137" s="127"/>
      <c r="J137" s="127"/>
      <c r="K137" s="127"/>
      <c r="L137" s="126"/>
      <c r="M137" s="127"/>
      <c r="N137" s="127"/>
      <c r="O137" s="127"/>
      <c r="P137" s="127"/>
      <c r="Q137" s="126"/>
      <c r="R137" s="127"/>
      <c r="S137" s="127"/>
      <c r="T137" s="127"/>
      <c r="U137" s="127"/>
      <c r="V137" s="127"/>
      <c r="W137" s="126"/>
      <c r="X137" s="127"/>
      <c r="Y137" s="127"/>
      <c r="Z137" s="127"/>
      <c r="AA137" s="126"/>
      <c r="AB137" s="129" t="s">
        <v>108</v>
      </c>
      <c r="AC137" s="129"/>
      <c r="AD137" s="129"/>
      <c r="AE137" s="129"/>
      <c r="AF137" s="117"/>
      <c r="AG137" s="26"/>
    </row>
    <row r="138" spans="1:34" ht="6.75" customHeight="1" x14ac:dyDescent="0.3">
      <c r="A138" s="115"/>
      <c r="B138" s="115"/>
      <c r="C138" s="126"/>
      <c r="D138" s="127"/>
      <c r="E138" s="127"/>
      <c r="F138" s="127"/>
      <c r="G138" s="23"/>
      <c r="H138" s="127"/>
      <c r="I138" s="127"/>
      <c r="J138" s="127"/>
      <c r="K138" s="127"/>
      <c r="L138" s="126"/>
      <c r="M138" s="127"/>
      <c r="N138" s="127"/>
      <c r="O138" s="127"/>
      <c r="P138" s="127"/>
      <c r="Q138" s="126"/>
      <c r="R138" s="127"/>
      <c r="S138" s="127"/>
      <c r="T138" s="127"/>
      <c r="U138" s="127"/>
      <c r="V138" s="127"/>
      <c r="W138" s="126"/>
      <c r="X138" s="127"/>
      <c r="Y138" s="127"/>
      <c r="Z138" s="127"/>
      <c r="AA138" s="126"/>
      <c r="AB138" s="129"/>
      <c r="AC138" s="129"/>
      <c r="AD138" s="129"/>
      <c r="AE138" s="129"/>
      <c r="AF138" s="117"/>
      <c r="AG138" s="23"/>
    </row>
    <row r="139" spans="1:34" ht="19.5" customHeight="1" x14ac:dyDescent="0.3">
      <c r="A139" s="115"/>
      <c r="B139" s="115"/>
      <c r="C139" s="124" t="s">
        <v>109</v>
      </c>
      <c r="D139" s="124"/>
      <c r="E139" s="124"/>
      <c r="F139" s="124"/>
      <c r="G139" s="5" t="str">
        <f>IF('EVR2'!E49="Main Street","√","")</f>
        <v/>
      </c>
      <c r="H139" s="118" t="s">
        <v>110</v>
      </c>
      <c r="I139" s="118"/>
      <c r="J139" s="118"/>
      <c r="K139" s="118"/>
      <c r="L139" s="118"/>
      <c r="M139" s="24" t="str">
        <f>IF('EVR2'!E49="Side Street","√","")</f>
        <v/>
      </c>
      <c r="N139" s="118" t="s">
        <v>111</v>
      </c>
      <c r="O139" s="118"/>
      <c r="P139" s="118"/>
      <c r="Q139" s="118"/>
      <c r="R139" s="118"/>
      <c r="S139" s="24" t="str">
        <f>IF('EVR2'!E49="Alley","√","")</f>
        <v/>
      </c>
      <c r="T139" s="118" t="s">
        <v>112</v>
      </c>
      <c r="U139" s="118"/>
      <c r="V139" s="118"/>
      <c r="W139" s="118"/>
      <c r="X139" s="24"/>
      <c r="Y139" s="118" t="s">
        <v>113</v>
      </c>
      <c r="Z139" s="118"/>
      <c r="AA139" s="118"/>
      <c r="AB139" s="118"/>
      <c r="AC139" s="119"/>
      <c r="AD139" s="119"/>
      <c r="AE139" s="119"/>
      <c r="AF139" s="117"/>
      <c r="AG139" s="23"/>
    </row>
    <row r="140" spans="1:34" ht="6.75" customHeight="1" x14ac:dyDescent="0.3">
      <c r="A140" s="115"/>
      <c r="B140" s="115"/>
      <c r="C140" s="124"/>
      <c r="D140" s="124"/>
      <c r="E140" s="124"/>
      <c r="F140" s="124"/>
      <c r="G140" s="125"/>
      <c r="H140" s="118"/>
      <c r="I140" s="118"/>
      <c r="J140" s="118"/>
      <c r="K140" s="118"/>
      <c r="L140" s="118"/>
      <c r="M140" s="126"/>
      <c r="N140" s="118"/>
      <c r="O140" s="118"/>
      <c r="P140" s="118"/>
      <c r="Q140" s="118"/>
      <c r="R140" s="118"/>
      <c r="S140" s="126"/>
      <c r="T140" s="118"/>
      <c r="U140" s="118"/>
      <c r="V140" s="118"/>
      <c r="W140" s="118"/>
      <c r="X140" s="126"/>
      <c r="Y140" s="118"/>
      <c r="Z140" s="118"/>
      <c r="AA140" s="118"/>
      <c r="AB140" s="118"/>
      <c r="AC140" s="120"/>
      <c r="AD140" s="120"/>
      <c r="AE140" s="120"/>
      <c r="AF140" s="117"/>
      <c r="AG140" s="23"/>
    </row>
    <row r="141" spans="1:34" ht="9" customHeight="1" x14ac:dyDescent="0.3">
      <c r="A141" s="115"/>
      <c r="B141" s="115"/>
      <c r="C141" s="124"/>
      <c r="D141" s="124"/>
      <c r="E141" s="124"/>
      <c r="F141" s="124"/>
      <c r="G141" s="125"/>
      <c r="H141" s="118"/>
      <c r="I141" s="118"/>
      <c r="J141" s="118"/>
      <c r="K141" s="118"/>
      <c r="L141" s="118"/>
      <c r="M141" s="126"/>
      <c r="N141" s="118"/>
      <c r="O141" s="118"/>
      <c r="P141" s="118"/>
      <c r="Q141" s="118"/>
      <c r="R141" s="118"/>
      <c r="S141" s="126"/>
      <c r="T141" s="118"/>
      <c r="U141" s="118"/>
      <c r="V141" s="118"/>
      <c r="W141" s="118"/>
      <c r="X141" s="126"/>
      <c r="Y141" s="118"/>
      <c r="Z141" s="118"/>
      <c r="AA141" s="118"/>
      <c r="AB141" s="118"/>
      <c r="AC141" s="120"/>
      <c r="AD141" s="120"/>
      <c r="AE141" s="120"/>
      <c r="AF141" s="117"/>
      <c r="AG141" s="23"/>
    </row>
    <row r="142" spans="1:34" ht="27.75" customHeight="1" x14ac:dyDescent="0.3">
      <c r="A142" s="123"/>
      <c r="B142" s="123"/>
      <c r="C142" s="5" t="str">
        <f>IF('EVR2'!E48="Owned","√","")</f>
        <v/>
      </c>
      <c r="D142" s="118" t="s">
        <v>114</v>
      </c>
      <c r="E142" s="118"/>
      <c r="F142" s="118"/>
      <c r="G142" s="24" t="str">
        <f>IF('EVR2'!E48="Leased","√","")</f>
        <v/>
      </c>
      <c r="H142" s="118" t="s">
        <v>115</v>
      </c>
      <c r="I142" s="118"/>
      <c r="J142" s="118"/>
      <c r="K142" s="24" t="str">
        <f>IF('EVR2'!E48="Rented","√","")</f>
        <v/>
      </c>
      <c r="L142" s="118" t="s">
        <v>116</v>
      </c>
      <c r="M142" s="118"/>
      <c r="N142" s="118"/>
      <c r="O142" s="24" t="str">
        <f>IF('EVR2'!E48="Used For Free","√","")</f>
        <v/>
      </c>
      <c r="P142" s="118" t="s">
        <v>117</v>
      </c>
      <c r="Q142" s="118"/>
      <c r="R142" s="118"/>
      <c r="S142" s="118"/>
      <c r="T142" s="118"/>
      <c r="U142" s="118"/>
      <c r="V142" s="24"/>
      <c r="W142" s="118" t="s">
        <v>113</v>
      </c>
      <c r="X142" s="118"/>
      <c r="Y142" s="118"/>
      <c r="Z142" s="118"/>
      <c r="AA142" s="122"/>
      <c r="AB142" s="122"/>
      <c r="AC142" s="122"/>
      <c r="AD142" s="122"/>
      <c r="AE142" s="122"/>
      <c r="AF142" s="117"/>
      <c r="AG142" s="23"/>
    </row>
    <row r="143" spans="1:34" ht="7.5" customHeight="1" x14ac:dyDescent="0.3">
      <c r="A143" s="123"/>
      <c r="B143" s="123"/>
      <c r="C143" s="23"/>
      <c r="D143" s="118"/>
      <c r="E143" s="118"/>
      <c r="F143" s="118"/>
      <c r="G143" s="23"/>
      <c r="H143" s="118"/>
      <c r="I143" s="118"/>
      <c r="J143" s="118"/>
      <c r="K143" s="23"/>
      <c r="L143" s="118"/>
      <c r="M143" s="118"/>
      <c r="N143" s="118"/>
      <c r="O143" s="23"/>
      <c r="P143" s="118"/>
      <c r="Q143" s="118"/>
      <c r="R143" s="118"/>
      <c r="S143" s="118"/>
      <c r="T143" s="118"/>
      <c r="U143" s="118"/>
      <c r="V143" s="23"/>
      <c r="W143" s="118"/>
      <c r="X143" s="118"/>
      <c r="Y143" s="118"/>
      <c r="Z143" s="118"/>
      <c r="AA143" s="120"/>
      <c r="AB143" s="120"/>
      <c r="AC143" s="120"/>
      <c r="AD143" s="120"/>
      <c r="AE143" s="120"/>
      <c r="AF143" s="117"/>
      <c r="AG143" s="23"/>
    </row>
    <row r="144" spans="1:34" ht="18" customHeight="1" x14ac:dyDescent="0.3">
      <c r="A144" s="115"/>
      <c r="B144" s="115"/>
      <c r="C144" s="118" t="s">
        <v>118</v>
      </c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9" t="str">
        <f>W8</f>
        <v>INPUT||pt=D:32||val= / INPUT||pt=E:32||val=</v>
      </c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23"/>
      <c r="AG144" s="23"/>
    </row>
    <row r="145" spans="1:33" ht="10.5" customHeight="1" x14ac:dyDescent="0.3">
      <c r="A145" s="115"/>
      <c r="B145" s="115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23"/>
    </row>
    <row r="146" spans="1:33" ht="18.75" customHeight="1" x14ac:dyDescent="0.3">
      <c r="A146" s="115"/>
      <c r="B146" s="115"/>
      <c r="C146" s="118" t="s">
        <v>119</v>
      </c>
      <c r="D146" s="118"/>
      <c r="E146" s="118"/>
      <c r="F146" s="118"/>
      <c r="G146" s="118"/>
      <c r="H146" s="118"/>
      <c r="I146" s="118"/>
      <c r="J146" s="118"/>
      <c r="K146" s="118"/>
      <c r="L146" s="119" t="str">
        <f>TRIM('EVR2'!C33)</f>
        <v>INPUT||pt=C:33||val=</v>
      </c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7"/>
      <c r="AG146" s="23"/>
    </row>
    <row r="147" spans="1:33" ht="8.25" customHeight="1" x14ac:dyDescent="0.3">
      <c r="A147" s="115"/>
      <c r="B147" s="115"/>
      <c r="C147" s="118"/>
      <c r="D147" s="118"/>
      <c r="E147" s="118"/>
      <c r="F147" s="118"/>
      <c r="G147" s="118"/>
      <c r="H147" s="118"/>
      <c r="I147" s="118"/>
      <c r="J147" s="118"/>
      <c r="K147" s="118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17"/>
      <c r="AG147" s="23"/>
    </row>
    <row r="148" spans="1:33" ht="18.75" x14ac:dyDescent="0.3">
      <c r="A148" s="115"/>
      <c r="B148" s="115"/>
      <c r="C148" s="121" t="s">
        <v>120</v>
      </c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23"/>
    </row>
    <row r="149" spans="1:33" ht="5.25" customHeight="1" x14ac:dyDescent="0.3">
      <c r="A149" s="115"/>
      <c r="B149" s="115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23"/>
    </row>
    <row r="150" spans="1:33" ht="18.75" x14ac:dyDescent="0.3">
      <c r="A150" s="115"/>
      <c r="B150" s="115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7"/>
      <c r="AG150" s="27"/>
    </row>
    <row r="151" spans="1:33" ht="409.5" customHeight="1" x14ac:dyDescent="0.3">
      <c r="A151" s="115"/>
      <c r="B151" s="115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7"/>
      <c r="AG151" s="27"/>
    </row>
    <row r="152" spans="1:33" ht="90.75" customHeight="1" thickBot="1" x14ac:dyDescent="0.35">
      <c r="A152" s="115"/>
      <c r="B152" s="115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7"/>
      <c r="AG152" s="27"/>
    </row>
    <row r="153" spans="1:33" ht="409.5" hidden="1" customHeight="1" x14ac:dyDescent="0.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27"/>
    </row>
    <row r="154" spans="1:33" x14ac:dyDescent="0.25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</row>
    <row r="155" spans="1:33" x14ac:dyDescent="0.2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</row>
    <row r="156" spans="1:33" x14ac:dyDescent="0.25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</row>
    <row r="157" spans="1:33" x14ac:dyDescent="0.25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</row>
    <row r="158" spans="1:33" x14ac:dyDescent="0.25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</row>
    <row r="159" spans="1:33" x14ac:dyDescent="0.25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</row>
    <row r="160" spans="1:33" x14ac:dyDescent="0.25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</row>
    <row r="161" spans="1:33" x14ac:dyDescent="0.25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</row>
    <row r="162" spans="1:33" x14ac:dyDescent="0.25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</row>
    <row r="163" spans="1:33" x14ac:dyDescent="0.25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</row>
    <row r="164" spans="1:33" x14ac:dyDescent="0.25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</row>
    <row r="165" spans="1:33" x14ac:dyDescent="0.2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</row>
    <row r="166" spans="1:33" x14ac:dyDescent="0.25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</row>
    <row r="167" spans="1:33" x14ac:dyDescent="0.25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</row>
    <row r="168" spans="1:33" x14ac:dyDescent="0.25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</row>
    <row r="169" spans="1:33" x14ac:dyDescent="0.25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</row>
    <row r="170" spans="1:33" x14ac:dyDescent="0.25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</row>
    <row r="171" spans="1:33" x14ac:dyDescent="0.25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</row>
    <row r="172" spans="1:33" x14ac:dyDescent="0.25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</row>
    <row r="173" spans="1:33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</sheetData>
  <sheetProtection selectLockedCells="1" selectUnlockedCells="1"/>
  <mergeCells count="356">
    <mergeCell ref="AE6:AF6"/>
    <mergeCell ref="G6:P6"/>
    <mergeCell ref="G8:P8"/>
    <mergeCell ref="A6:B6"/>
    <mergeCell ref="C6:F6"/>
    <mergeCell ref="R6:V6"/>
    <mergeCell ref="X6:AD6"/>
    <mergeCell ref="A1:AF1"/>
    <mergeCell ref="AJ1:BO1"/>
    <mergeCell ref="A2:AE2"/>
    <mergeCell ref="A3:AF3"/>
    <mergeCell ref="A4:AF4"/>
    <mergeCell ref="A5:AF5"/>
    <mergeCell ref="A9:AF9"/>
    <mergeCell ref="A10:F10"/>
    <mergeCell ref="G10:AD10"/>
    <mergeCell ref="AE10:AF10"/>
    <mergeCell ref="A7:AF7"/>
    <mergeCell ref="A8:B8"/>
    <mergeCell ref="C8:F8"/>
    <mergeCell ref="R8:V8"/>
    <mergeCell ref="W8:AD8"/>
    <mergeCell ref="AE8:AF8"/>
    <mergeCell ref="A11:AF11"/>
    <mergeCell ref="A12:I13"/>
    <mergeCell ref="J12:AD13"/>
    <mergeCell ref="AE12:AF12"/>
    <mergeCell ref="A14:AF15"/>
    <mergeCell ref="A16:B16"/>
    <mergeCell ref="C16:F16"/>
    <mergeCell ref="H16:P16"/>
    <mergeCell ref="R16:V16"/>
    <mergeCell ref="X16:AD16"/>
    <mergeCell ref="AE16:AF16"/>
    <mergeCell ref="AH16:AO16"/>
    <mergeCell ref="A17:AF17"/>
    <mergeCell ref="A18:B18"/>
    <mergeCell ref="C18:J18"/>
    <mergeCell ref="L18:Q18"/>
    <mergeCell ref="S18:AF18"/>
    <mergeCell ref="A19:AF19"/>
    <mergeCell ref="B20:K20"/>
    <mergeCell ref="L20:U20"/>
    <mergeCell ref="V20:AE20"/>
    <mergeCell ref="AH20:BM20"/>
    <mergeCell ref="B21:K21"/>
    <mergeCell ref="L21:U21"/>
    <mergeCell ref="V21:AE21"/>
    <mergeCell ref="C22:D22"/>
    <mergeCell ref="G22:I22"/>
    <mergeCell ref="J22:K22"/>
    <mergeCell ref="O22:U22"/>
    <mergeCell ref="Y22:AE22"/>
    <mergeCell ref="B23:K23"/>
    <mergeCell ref="L23:U23"/>
    <mergeCell ref="V23:AE23"/>
    <mergeCell ref="C24:E24"/>
    <mergeCell ref="F24:J24"/>
    <mergeCell ref="O24:U24"/>
    <mergeCell ref="Y24:AE24"/>
    <mergeCell ref="B25:K25"/>
    <mergeCell ref="L25:U25"/>
    <mergeCell ref="V25:AE25"/>
    <mergeCell ref="C26:D26"/>
    <mergeCell ref="F26:J26"/>
    <mergeCell ref="O26:U26"/>
    <mergeCell ref="Y26:AE26"/>
    <mergeCell ref="B27:K27"/>
    <mergeCell ref="L27:U27"/>
    <mergeCell ref="V27:AE27"/>
    <mergeCell ref="C28:D28"/>
    <mergeCell ref="F28:J28"/>
    <mergeCell ref="O28:U28"/>
    <mergeCell ref="Y28:AE28"/>
    <mergeCell ref="B29:K30"/>
    <mergeCell ref="L29:N29"/>
    <mergeCell ref="O29:T29"/>
    <mergeCell ref="V29:X29"/>
    <mergeCell ref="Y29:AD29"/>
    <mergeCell ref="L30:U30"/>
    <mergeCell ref="V30:AE30"/>
    <mergeCell ref="A31:AF31"/>
    <mergeCell ref="A32:K32"/>
    <mergeCell ref="L32:P32"/>
    <mergeCell ref="Q32:Y32"/>
    <mergeCell ref="Z32:AE32"/>
    <mergeCell ref="B33:AD33"/>
    <mergeCell ref="B34:AE34"/>
    <mergeCell ref="B35:AE35"/>
    <mergeCell ref="C36:G36"/>
    <mergeCell ref="I36:P36"/>
    <mergeCell ref="T36:W36"/>
    <mergeCell ref="Z36:AE36"/>
    <mergeCell ref="B37:AE37"/>
    <mergeCell ref="C38:G38"/>
    <mergeCell ref="I38:P38"/>
    <mergeCell ref="T38:W38"/>
    <mergeCell ref="Z38:AE38"/>
    <mergeCell ref="AH38:BK38"/>
    <mergeCell ref="B39:AE39"/>
    <mergeCell ref="C40:G40"/>
    <mergeCell ref="I40:P40"/>
    <mergeCell ref="T40:W40"/>
    <mergeCell ref="Z40:AE40"/>
    <mergeCell ref="B41:AE41"/>
    <mergeCell ref="C42:I42"/>
    <mergeCell ref="K42:AD42"/>
    <mergeCell ref="C43:AD43"/>
    <mergeCell ref="AH43:BM43"/>
    <mergeCell ref="B44:AE44"/>
    <mergeCell ref="AI44:BJ44"/>
    <mergeCell ref="AH45:BK45"/>
    <mergeCell ref="AI46:BJ46"/>
    <mergeCell ref="AH47:BK49"/>
    <mergeCell ref="B45:AE49"/>
    <mergeCell ref="B51:AE51"/>
    <mergeCell ref="B52:AE52"/>
    <mergeCell ref="A53:A55"/>
    <mergeCell ref="B53:F54"/>
    <mergeCell ref="G53:G55"/>
    <mergeCell ref="M53:M55"/>
    <mergeCell ref="N53:R54"/>
    <mergeCell ref="H54:L54"/>
    <mergeCell ref="S53:S55"/>
    <mergeCell ref="AA53:AA55"/>
    <mergeCell ref="AB53:AE54"/>
    <mergeCell ref="AF53:AF54"/>
    <mergeCell ref="B55:F55"/>
    <mergeCell ref="H55:L55"/>
    <mergeCell ref="N55:R55"/>
    <mergeCell ref="T55:Z55"/>
    <mergeCell ref="T53:Z54"/>
    <mergeCell ref="H53:L53"/>
    <mergeCell ref="A56:AF56"/>
    <mergeCell ref="A57:J57"/>
    <mergeCell ref="L57:AF57"/>
    <mergeCell ref="A58:AF58"/>
    <mergeCell ref="C59:T59"/>
    <mergeCell ref="V59:AF59"/>
    <mergeCell ref="A60:AF63"/>
    <mergeCell ref="A64:AF64"/>
    <mergeCell ref="A65:B65"/>
    <mergeCell ref="C65:D65"/>
    <mergeCell ref="F65:O65"/>
    <mergeCell ref="P65:U65"/>
    <mergeCell ref="V65:AF65"/>
    <mergeCell ref="A66:AF66"/>
    <mergeCell ref="AH66:BM68"/>
    <mergeCell ref="A67:B67"/>
    <mergeCell ref="C67:I67"/>
    <mergeCell ref="J67:O67"/>
    <mergeCell ref="P67:AF67"/>
    <mergeCell ref="A68:AF68"/>
    <mergeCell ref="A69:B69"/>
    <mergeCell ref="C69:F69"/>
    <mergeCell ref="H69:O69"/>
    <mergeCell ref="P69:AF69"/>
    <mergeCell ref="A70:P72"/>
    <mergeCell ref="Q70:Q72"/>
    <mergeCell ref="R70:R72"/>
    <mergeCell ref="S70:S72"/>
    <mergeCell ref="T70:AF72"/>
    <mergeCell ref="A73:B73"/>
    <mergeCell ref="C73:G73"/>
    <mergeCell ref="I73:R73"/>
    <mergeCell ref="S73:T73"/>
    <mergeCell ref="V73:AF73"/>
    <mergeCell ref="A74:AF74"/>
    <mergeCell ref="A75:B76"/>
    <mergeCell ref="C75:N76"/>
    <mergeCell ref="O75:O76"/>
    <mergeCell ref="P75:AE76"/>
    <mergeCell ref="AF75:AF76"/>
    <mergeCell ref="A77:AF77"/>
    <mergeCell ref="A78:B78"/>
    <mergeCell ref="C78:M78"/>
    <mergeCell ref="N78:S78"/>
    <mergeCell ref="V78:AF78"/>
    <mergeCell ref="A79:AF79"/>
    <mergeCell ref="A80:B81"/>
    <mergeCell ref="C80:M81"/>
    <mergeCell ref="N80:AE81"/>
    <mergeCell ref="AF80:AF81"/>
    <mergeCell ref="A82:AF82"/>
    <mergeCell ref="A83:B83"/>
    <mergeCell ref="C83:O83"/>
    <mergeCell ref="P83:AE83"/>
    <mergeCell ref="A84:AF84"/>
    <mergeCell ref="A85:E86"/>
    <mergeCell ref="G85:M86"/>
    <mergeCell ref="O85:AF86"/>
    <mergeCell ref="AH86:AH87"/>
    <mergeCell ref="A87:E87"/>
    <mergeCell ref="F87:N87"/>
    <mergeCell ref="O87:Z87"/>
    <mergeCell ref="AA87:AF87"/>
    <mergeCell ref="A88:AF88"/>
    <mergeCell ref="A89:E90"/>
    <mergeCell ref="G89:M90"/>
    <mergeCell ref="O89:AF90"/>
    <mergeCell ref="A91:E92"/>
    <mergeCell ref="G91:M92"/>
    <mergeCell ref="O91:AF92"/>
    <mergeCell ref="A93:E93"/>
    <mergeCell ref="F93:N93"/>
    <mergeCell ref="O93:Z93"/>
    <mergeCell ref="AA93:AF93"/>
    <mergeCell ref="A94:AF94"/>
    <mergeCell ref="A95:P97"/>
    <mergeCell ref="Q95:Q97"/>
    <mergeCell ref="R95:R97"/>
    <mergeCell ref="S95:S97"/>
    <mergeCell ref="T95:AF97"/>
    <mergeCell ref="A98:B98"/>
    <mergeCell ref="C98:K98"/>
    <mergeCell ref="L98:P98"/>
    <mergeCell ref="Q98:R98"/>
    <mergeCell ref="S98:Z98"/>
    <mergeCell ref="AA98:AE98"/>
    <mergeCell ref="A99:AF99"/>
    <mergeCell ref="A100:B100"/>
    <mergeCell ref="C100:N100"/>
    <mergeCell ref="P100:R100"/>
    <mergeCell ref="T100:W100"/>
    <mergeCell ref="Y100:AF100"/>
    <mergeCell ref="A101:AF101"/>
    <mergeCell ref="A102:B102"/>
    <mergeCell ref="C102:R102"/>
    <mergeCell ref="T102:W102"/>
    <mergeCell ref="Y102:AF102"/>
    <mergeCell ref="A103:AF103"/>
    <mergeCell ref="A104:B104"/>
    <mergeCell ref="C104:Q104"/>
    <mergeCell ref="R104:AE104"/>
    <mergeCell ref="AI104:AI105"/>
    <mergeCell ref="A105:AF105"/>
    <mergeCell ref="A106:B106"/>
    <mergeCell ref="C106:O106"/>
    <mergeCell ref="P106:AE106"/>
    <mergeCell ref="A107:AF107"/>
    <mergeCell ref="A108:B108"/>
    <mergeCell ref="C108:P108"/>
    <mergeCell ref="Q108:AE108"/>
    <mergeCell ref="A109:AF109"/>
    <mergeCell ref="A110:B110"/>
    <mergeCell ref="C110:I110"/>
    <mergeCell ref="J110:AE110"/>
    <mergeCell ref="A111:AF111"/>
    <mergeCell ref="A112:B112"/>
    <mergeCell ref="C112:J112"/>
    <mergeCell ref="K112:AE112"/>
    <mergeCell ref="A113:AF113"/>
    <mergeCell ref="A114:B114"/>
    <mergeCell ref="C114:K114"/>
    <mergeCell ref="L114:AE114"/>
    <mergeCell ref="A115:AF115"/>
    <mergeCell ref="A116:B116"/>
    <mergeCell ref="C116:Q116"/>
    <mergeCell ref="R116:AE116"/>
    <mergeCell ref="A117:AF117"/>
    <mergeCell ref="A118:B118"/>
    <mergeCell ref="C118:Q118"/>
    <mergeCell ref="R118:AE118"/>
    <mergeCell ref="L126:S127"/>
    <mergeCell ref="U126:Y127"/>
    <mergeCell ref="AA126:AF127"/>
    <mergeCell ref="A119:AF120"/>
    <mergeCell ref="A121:P123"/>
    <mergeCell ref="Q121:Q123"/>
    <mergeCell ref="R121:R123"/>
    <mergeCell ref="S121:S123"/>
    <mergeCell ref="T121:AF123"/>
    <mergeCell ref="A124:B124"/>
    <mergeCell ref="C124:K124"/>
    <mergeCell ref="L124:AE124"/>
    <mergeCell ref="A125:AF125"/>
    <mergeCell ref="A126:C127"/>
    <mergeCell ref="E126:J127"/>
    <mergeCell ref="AE128:AF130"/>
    <mergeCell ref="G129:J130"/>
    <mergeCell ref="V130:AD130"/>
    <mergeCell ref="A128:B130"/>
    <mergeCell ref="C128:F130"/>
    <mergeCell ref="A133:B135"/>
    <mergeCell ref="C133:L133"/>
    <mergeCell ref="N133:R135"/>
    <mergeCell ref="T133:W135"/>
    <mergeCell ref="Y133:AA135"/>
    <mergeCell ref="AC133:AE135"/>
    <mergeCell ref="AF133:AF135"/>
    <mergeCell ref="C134:L135"/>
    <mergeCell ref="M134:M135"/>
    <mergeCell ref="S134:S135"/>
    <mergeCell ref="X134:X135"/>
    <mergeCell ref="AB134:AB135"/>
    <mergeCell ref="G128:J128"/>
    <mergeCell ref="K128:Q130"/>
    <mergeCell ref="R128:U130"/>
    <mergeCell ref="V128:AD129"/>
    <mergeCell ref="AF136:AF138"/>
    <mergeCell ref="C137:C138"/>
    <mergeCell ref="L137:L138"/>
    <mergeCell ref="Q137:Q138"/>
    <mergeCell ref="W137:W138"/>
    <mergeCell ref="AA137:AA138"/>
    <mergeCell ref="AB137:AE138"/>
    <mergeCell ref="A131:B132"/>
    <mergeCell ref="C131:F132"/>
    <mergeCell ref="G131:J131"/>
    <mergeCell ref="K131:AF132"/>
    <mergeCell ref="G132:J132"/>
    <mergeCell ref="M140:M141"/>
    <mergeCell ref="S140:S141"/>
    <mergeCell ref="X140:X141"/>
    <mergeCell ref="AC140:AE141"/>
    <mergeCell ref="A136:B138"/>
    <mergeCell ref="D136:F138"/>
    <mergeCell ref="H136:K138"/>
    <mergeCell ref="M136:P138"/>
    <mergeCell ref="R136:V138"/>
    <mergeCell ref="X136:Z138"/>
    <mergeCell ref="AB136:AE136"/>
    <mergeCell ref="D142:F143"/>
    <mergeCell ref="H142:J143"/>
    <mergeCell ref="L142:N143"/>
    <mergeCell ref="P142:U143"/>
    <mergeCell ref="W142:Z143"/>
    <mergeCell ref="AC139:AE139"/>
    <mergeCell ref="A148:B149"/>
    <mergeCell ref="C148:AF149"/>
    <mergeCell ref="AA142:AE142"/>
    <mergeCell ref="AF142:AF143"/>
    <mergeCell ref="AA143:AE143"/>
    <mergeCell ref="A144:B145"/>
    <mergeCell ref="C144:Q145"/>
    <mergeCell ref="R144:AE144"/>
    <mergeCell ref="R145:AF145"/>
    <mergeCell ref="A142:B143"/>
    <mergeCell ref="A139:B141"/>
    <mergeCell ref="C139:F141"/>
    <mergeCell ref="H139:L141"/>
    <mergeCell ref="N139:R141"/>
    <mergeCell ref="T139:W141"/>
    <mergeCell ref="Y139:AB141"/>
    <mergeCell ref="AF139:AF141"/>
    <mergeCell ref="G140:G141"/>
    <mergeCell ref="A150:B152"/>
    <mergeCell ref="C150:AE152"/>
    <mergeCell ref="AF150:AF152"/>
    <mergeCell ref="A153:AF153"/>
    <mergeCell ref="A154:AG172"/>
    <mergeCell ref="A146:B147"/>
    <mergeCell ref="C146:K147"/>
    <mergeCell ref="L146:AE146"/>
    <mergeCell ref="AF146:AF147"/>
    <mergeCell ref="L147:AE147"/>
  </mergeCells>
  <pageMargins left="0.45" right="0" top="0.75" bottom="0.25" header="0.51180555555555551" footer="0.51180555555555551"/>
  <pageSetup scale="40" firstPageNumber="0" orientation="portrait" horizontalDpi="300" verticalDpi="300" r:id="rId1"/>
  <headerFooter alignWithMargins="0"/>
  <rowBreaks count="1" manualBreakCount="1">
    <brk id="6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G25" sqref="G25"/>
    </sheetView>
  </sheetViews>
  <sheetFormatPr defaultRowHeight="13.5" x14ac:dyDescent="0.25"/>
  <cols>
    <col min="1" max="1" width="8.85546875" style="34" customWidth="1"/>
    <col min="2" max="26" width="9.140625" style="36" customWidth="1"/>
    <col min="27" max="27" width="8.85546875" style="36" customWidth="1"/>
  </cols>
  <sheetData>
    <row r="1" spans="2:27" x14ac:dyDescent="0.25">
      <c r="B1" s="35" t="s">
        <v>124</v>
      </c>
      <c r="C1" s="35" t="s">
        <v>125</v>
      </c>
      <c r="D1" s="35" t="s">
        <v>126</v>
      </c>
      <c r="E1" s="35" t="s">
        <v>127</v>
      </c>
      <c r="F1" s="35" t="s">
        <v>128</v>
      </c>
      <c r="G1" s="35" t="s">
        <v>129</v>
      </c>
      <c r="H1" s="35" t="s">
        <v>130</v>
      </c>
      <c r="I1" s="35" t="s">
        <v>131</v>
      </c>
      <c r="J1" s="35" t="s">
        <v>132</v>
      </c>
      <c r="K1" s="35" t="s">
        <v>133</v>
      </c>
      <c r="L1" s="35" t="s">
        <v>124</v>
      </c>
      <c r="M1" s="35" t="s">
        <v>125</v>
      </c>
      <c r="N1" s="35" t="s">
        <v>134</v>
      </c>
      <c r="O1" s="35" t="s">
        <v>126</v>
      </c>
      <c r="P1" s="35" t="s">
        <v>135</v>
      </c>
      <c r="Q1" s="35" t="s">
        <v>136</v>
      </c>
      <c r="R1" s="35" t="s">
        <v>137</v>
      </c>
      <c r="S1" s="35" t="s">
        <v>127</v>
      </c>
      <c r="T1" s="35"/>
      <c r="U1" s="35" t="s">
        <v>133</v>
      </c>
      <c r="V1" s="35" t="s">
        <v>138</v>
      </c>
      <c r="W1" s="35"/>
      <c r="X1" s="35" t="s">
        <v>316</v>
      </c>
      <c r="Y1" s="35" t="s">
        <v>327</v>
      </c>
      <c r="Z1" s="35" t="s">
        <v>331</v>
      </c>
      <c r="AA1" s="35" t="s">
        <v>334</v>
      </c>
    </row>
    <row r="2" spans="2:27" x14ac:dyDescent="0.25">
      <c r="B2" s="35" t="s">
        <v>139</v>
      </c>
      <c r="C2" s="35" t="s">
        <v>140</v>
      </c>
      <c r="D2" s="35" t="s">
        <v>141</v>
      </c>
      <c r="E2" s="35" t="s">
        <v>142</v>
      </c>
      <c r="F2" s="35" t="s">
        <v>143</v>
      </c>
      <c r="G2" s="35" t="s">
        <v>144</v>
      </c>
      <c r="H2" s="35" t="s">
        <v>145</v>
      </c>
      <c r="I2" s="35" t="s">
        <v>146</v>
      </c>
      <c r="J2" s="35" t="s">
        <v>147</v>
      </c>
      <c r="K2" s="35" t="s">
        <v>148</v>
      </c>
      <c r="L2" s="35" t="s">
        <v>139</v>
      </c>
      <c r="M2" s="35" t="s">
        <v>140</v>
      </c>
      <c r="N2" s="35" t="s">
        <v>149</v>
      </c>
      <c r="O2" s="35" t="s">
        <v>141</v>
      </c>
      <c r="P2" s="35" t="s">
        <v>150</v>
      </c>
      <c r="Q2" s="35" t="s">
        <v>151</v>
      </c>
      <c r="R2" s="35" t="s">
        <v>152</v>
      </c>
      <c r="S2" s="35" t="s">
        <v>142</v>
      </c>
      <c r="T2" s="35"/>
      <c r="U2" s="35" t="s">
        <v>148</v>
      </c>
      <c r="V2" s="35" t="s">
        <v>153</v>
      </c>
      <c r="W2" s="35"/>
      <c r="X2" s="35" t="s">
        <v>317</v>
      </c>
      <c r="Y2" s="35" t="s">
        <v>328</v>
      </c>
      <c r="Z2" s="35" t="s">
        <v>332</v>
      </c>
      <c r="AA2" s="35" t="s">
        <v>335</v>
      </c>
    </row>
    <row r="3" spans="2:27" x14ac:dyDescent="0.25">
      <c r="B3" s="35" t="s">
        <v>154</v>
      </c>
      <c r="C3" s="35" t="s">
        <v>155</v>
      </c>
      <c r="D3" s="35" t="s">
        <v>156</v>
      </c>
      <c r="E3" s="35" t="s">
        <v>157</v>
      </c>
      <c r="F3" s="35" t="s">
        <v>158</v>
      </c>
      <c r="G3" s="35" t="s">
        <v>159</v>
      </c>
      <c r="L3" s="35" t="s">
        <v>154</v>
      </c>
      <c r="M3" s="35" t="s">
        <v>155</v>
      </c>
      <c r="N3" s="35" t="s">
        <v>160</v>
      </c>
      <c r="O3" s="35" t="s">
        <v>156</v>
      </c>
      <c r="P3" s="35" t="s">
        <v>161</v>
      </c>
      <c r="Q3" s="35" t="s">
        <v>162</v>
      </c>
      <c r="R3" s="35" t="s">
        <v>163</v>
      </c>
      <c r="S3" s="35" t="s">
        <v>157</v>
      </c>
      <c r="T3" s="35"/>
      <c r="U3" s="35"/>
      <c r="V3" s="35"/>
      <c r="W3" s="35"/>
      <c r="X3" s="35" t="s">
        <v>318</v>
      </c>
      <c r="Y3" s="35" t="s">
        <v>329</v>
      </c>
      <c r="Z3" s="35" t="s">
        <v>333</v>
      </c>
      <c r="AA3" s="35" t="s">
        <v>336</v>
      </c>
    </row>
    <row r="4" spans="2:27" x14ac:dyDescent="0.25">
      <c r="B4" s="35" t="s">
        <v>164</v>
      </c>
      <c r="C4" s="35" t="s">
        <v>165</v>
      </c>
      <c r="D4" s="35" t="s">
        <v>166</v>
      </c>
      <c r="E4" s="35" t="s">
        <v>167</v>
      </c>
      <c r="G4" s="35" t="s">
        <v>168</v>
      </c>
      <c r="L4" s="35" t="s">
        <v>164</v>
      </c>
      <c r="M4" s="35" t="s">
        <v>165</v>
      </c>
      <c r="N4" s="35" t="s">
        <v>169</v>
      </c>
      <c r="O4" s="35" t="s">
        <v>166</v>
      </c>
      <c r="P4" s="35" t="s">
        <v>170</v>
      </c>
      <c r="Q4" s="35"/>
      <c r="R4" s="35" t="s">
        <v>171</v>
      </c>
      <c r="S4" s="35" t="s">
        <v>167</v>
      </c>
      <c r="T4" s="35"/>
      <c r="U4" s="35"/>
      <c r="V4" s="35"/>
      <c r="W4" s="35"/>
      <c r="X4" s="35" t="s">
        <v>319</v>
      </c>
      <c r="Y4" s="35" t="s">
        <v>330</v>
      </c>
    </row>
    <row r="5" spans="2:27" x14ac:dyDescent="0.25">
      <c r="B5" s="35" t="s">
        <v>172</v>
      </c>
      <c r="C5" s="35" t="s">
        <v>173</v>
      </c>
      <c r="D5" s="35" t="s">
        <v>174</v>
      </c>
      <c r="E5" s="35" t="s">
        <v>175</v>
      </c>
      <c r="G5" s="35" t="s">
        <v>176</v>
      </c>
      <c r="L5" s="35" t="s">
        <v>172</v>
      </c>
      <c r="M5" s="35" t="s">
        <v>173</v>
      </c>
      <c r="N5" s="35"/>
      <c r="O5" s="35" t="s">
        <v>174</v>
      </c>
      <c r="P5" s="35" t="s">
        <v>177</v>
      </c>
      <c r="Q5" s="35"/>
      <c r="R5" s="35"/>
      <c r="S5" s="35" t="s">
        <v>175</v>
      </c>
      <c r="T5" s="35"/>
      <c r="U5" s="35"/>
      <c r="V5" s="35"/>
      <c r="W5" s="35"/>
      <c r="X5" s="35" t="s">
        <v>320</v>
      </c>
    </row>
    <row r="6" spans="2:27" x14ac:dyDescent="0.25">
      <c r="C6" s="35" t="s">
        <v>178</v>
      </c>
      <c r="E6" s="35" t="s">
        <v>156</v>
      </c>
      <c r="L6" s="35"/>
      <c r="M6" s="35" t="s">
        <v>178</v>
      </c>
      <c r="N6" s="35"/>
      <c r="O6" s="35"/>
      <c r="P6" s="35" t="s">
        <v>179</v>
      </c>
      <c r="Q6" s="35"/>
      <c r="R6" s="35"/>
      <c r="S6" s="35" t="s">
        <v>156</v>
      </c>
      <c r="T6" s="35"/>
      <c r="U6" s="35"/>
      <c r="V6" s="35"/>
      <c r="W6" s="35"/>
      <c r="X6" s="35" t="s">
        <v>321</v>
      </c>
    </row>
    <row r="7" spans="2:27" x14ac:dyDescent="0.25">
      <c r="C7" s="35"/>
      <c r="E7" s="35"/>
      <c r="L7" s="35"/>
      <c r="M7" s="35"/>
      <c r="N7" s="35"/>
      <c r="O7" s="35"/>
      <c r="P7" s="35" t="s">
        <v>180</v>
      </c>
      <c r="Q7" s="35"/>
      <c r="R7" s="35"/>
      <c r="S7" s="35" t="s">
        <v>181</v>
      </c>
      <c r="T7" s="35"/>
      <c r="U7" s="35"/>
      <c r="V7" s="35"/>
      <c r="W7" s="35"/>
      <c r="X7" s="35" t="s">
        <v>322</v>
      </c>
    </row>
    <row r="8" spans="2:27" x14ac:dyDescent="0.25">
      <c r="C8" s="35"/>
      <c r="E8" s="35"/>
      <c r="L8" s="35"/>
      <c r="M8" s="35"/>
      <c r="N8" s="35"/>
      <c r="O8" s="35"/>
      <c r="P8" s="35" t="s">
        <v>182</v>
      </c>
      <c r="Q8" s="35"/>
      <c r="R8" s="35" t="s">
        <v>131</v>
      </c>
      <c r="S8" s="35"/>
      <c r="T8" s="35"/>
      <c r="U8" s="35"/>
      <c r="V8" s="35"/>
      <c r="W8" s="35"/>
      <c r="X8" s="35" t="s">
        <v>323</v>
      </c>
    </row>
    <row r="9" spans="2:27" x14ac:dyDescent="0.25">
      <c r="E9" s="35" t="s">
        <v>181</v>
      </c>
      <c r="L9" s="35" t="s">
        <v>183</v>
      </c>
      <c r="M9" s="35"/>
      <c r="N9" s="35" t="s">
        <v>132</v>
      </c>
      <c r="O9" s="35"/>
      <c r="P9" s="35" t="s">
        <v>184</v>
      </c>
      <c r="Q9" s="35"/>
      <c r="R9" s="35" t="s">
        <v>146</v>
      </c>
      <c r="S9" s="35"/>
      <c r="T9" s="35"/>
      <c r="U9" s="35"/>
      <c r="V9" s="35"/>
      <c r="W9" s="35"/>
      <c r="X9" s="35" t="s">
        <v>324</v>
      </c>
      <c r="Z9" s="35"/>
      <c r="AA9" s="35"/>
    </row>
    <row r="10" spans="2:27" x14ac:dyDescent="0.25">
      <c r="L10" s="35" t="s">
        <v>185</v>
      </c>
      <c r="M10" s="35"/>
      <c r="N10" s="35" t="s">
        <v>147</v>
      </c>
      <c r="O10" s="35"/>
      <c r="P10" s="35" t="s">
        <v>186</v>
      </c>
      <c r="Q10" s="35"/>
      <c r="R10" s="35"/>
      <c r="S10" s="35"/>
      <c r="T10" s="35"/>
      <c r="U10" s="35"/>
      <c r="V10" s="35"/>
      <c r="W10" s="35"/>
      <c r="X10" s="35" t="s">
        <v>325</v>
      </c>
      <c r="Z10" s="35"/>
      <c r="AA10" s="35"/>
    </row>
    <row r="11" spans="2:27" x14ac:dyDescent="0.25">
      <c r="B11" s="35" t="s">
        <v>183</v>
      </c>
      <c r="C11" s="35" t="s">
        <v>135</v>
      </c>
      <c r="L11" s="35"/>
      <c r="M11" s="35"/>
      <c r="N11" s="35"/>
      <c r="O11" s="35"/>
      <c r="P11" s="35" t="s">
        <v>187</v>
      </c>
      <c r="Q11" s="35"/>
      <c r="R11" s="35" t="s">
        <v>188</v>
      </c>
      <c r="S11" s="35"/>
      <c r="T11" s="35"/>
      <c r="U11" s="35"/>
      <c r="V11" s="35"/>
      <c r="W11" s="35"/>
      <c r="X11" s="35" t="s">
        <v>326</v>
      </c>
      <c r="Y11" s="35"/>
    </row>
    <row r="13" spans="2:27" x14ac:dyDescent="0.25">
      <c r="C13" s="35" t="s">
        <v>358</v>
      </c>
      <c r="E13" s="35" t="s">
        <v>309</v>
      </c>
      <c r="F13" s="35" t="s">
        <v>361</v>
      </c>
      <c r="H13" s="35" t="s">
        <v>337</v>
      </c>
      <c r="I13" s="35" t="s">
        <v>347</v>
      </c>
      <c r="J13" s="35" t="s">
        <v>354</v>
      </c>
      <c r="K13" s="35" t="s">
        <v>342</v>
      </c>
    </row>
    <row r="14" spans="2:27" x14ac:dyDescent="0.25">
      <c r="C14" s="35" t="s">
        <v>359</v>
      </c>
      <c r="E14" s="35" t="s">
        <v>310</v>
      </c>
      <c r="F14" s="35" t="s">
        <v>362</v>
      </c>
      <c r="H14" s="35" t="s">
        <v>338</v>
      </c>
      <c r="I14" s="35" t="s">
        <v>348</v>
      </c>
      <c r="J14" s="35" t="s">
        <v>355</v>
      </c>
      <c r="K14" s="35" t="s">
        <v>343</v>
      </c>
    </row>
    <row r="15" spans="2:27" x14ac:dyDescent="0.25">
      <c r="C15" s="35" t="s">
        <v>360</v>
      </c>
      <c r="E15" s="35" t="s">
        <v>311</v>
      </c>
      <c r="F15" s="35" t="s">
        <v>363</v>
      </c>
      <c r="H15" s="35" t="s">
        <v>339</v>
      </c>
      <c r="I15" s="35" t="s">
        <v>349</v>
      </c>
      <c r="J15" s="35" t="s">
        <v>356</v>
      </c>
      <c r="K15" s="35" t="s">
        <v>344</v>
      </c>
    </row>
    <row r="16" spans="2:27" x14ac:dyDescent="0.25">
      <c r="E16" s="35" t="s">
        <v>29</v>
      </c>
      <c r="F16" s="35" t="s">
        <v>364</v>
      </c>
      <c r="H16" s="35" t="s">
        <v>340</v>
      </c>
      <c r="I16" s="35" t="s">
        <v>350</v>
      </c>
      <c r="J16" s="35" t="s">
        <v>357</v>
      </c>
      <c r="K16" s="35" t="s">
        <v>345</v>
      </c>
    </row>
    <row r="17" spans="3:11" x14ac:dyDescent="0.25">
      <c r="C17" s="35" t="s">
        <v>307</v>
      </c>
      <c r="H17" s="35" t="s">
        <v>341</v>
      </c>
      <c r="I17" s="35" t="s">
        <v>351</v>
      </c>
      <c r="K17" s="35" t="s">
        <v>346</v>
      </c>
    </row>
    <row r="18" spans="3:11" x14ac:dyDescent="0.25">
      <c r="C18" s="35" t="s">
        <v>308</v>
      </c>
      <c r="F18" s="35" t="s">
        <v>312</v>
      </c>
      <c r="I18" s="35" t="s">
        <v>352</v>
      </c>
    </row>
    <row r="19" spans="3:11" x14ac:dyDescent="0.25">
      <c r="F19" s="35" t="s">
        <v>313</v>
      </c>
      <c r="I19" s="35" t="s">
        <v>353</v>
      </c>
    </row>
    <row r="20" spans="3:11" x14ac:dyDescent="0.25">
      <c r="F20" s="35" t="s">
        <v>314</v>
      </c>
    </row>
    <row r="21" spans="3:11" x14ac:dyDescent="0.25">
      <c r="F21" s="35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EVR2</vt:lpstr>
      <vt:lpstr>EVR</vt:lpstr>
      <vt:lpstr>DROPDOWN LIST</vt:lpstr>
      <vt:lpstr>__xlnm.Print_Area</vt:lpstr>
      <vt:lpstr>EVR!Print_Area</vt:lpstr>
      <vt:lpstr>'EVR2'!Print_Area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dcterms:created xsi:type="dcterms:W3CDTF">2014-05-05T02:54:10Z</dcterms:created>
  <dcterms:modified xsi:type="dcterms:W3CDTF">2020-02-21T02:29:34Z</dcterms:modified>
</cp:coreProperties>
</file>