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95" windowWidth="15570" windowHeight="9405" activeTab="1"/>
  </bookViews>
  <sheets>
    <sheet name="PDRNTEMP" sheetId="2" r:id="rId1"/>
    <sheet name="PDRN" sheetId="1" r:id="rId2"/>
    <sheet name="DROPDOWNLIST" sheetId="3" state="hidden" r:id="rId3"/>
  </sheets>
  <definedNames>
    <definedName name="_xlnm.Print_Area" localSheetId="1">PDRN!$A$1:$AI$113</definedName>
  </definedNames>
  <calcPr calcId="144525"/>
</workbook>
</file>

<file path=xl/calcChain.xml><?xml version="1.0" encoding="utf-8"?>
<calcChain xmlns="http://schemas.openxmlformats.org/spreadsheetml/2006/main">
  <c r="S105" i="1" l="1"/>
  <c r="S104" i="1"/>
  <c r="S103" i="1"/>
  <c r="C105" i="1"/>
  <c r="C104" i="1"/>
  <c r="C103" i="1"/>
  <c r="W110" i="1" l="1"/>
  <c r="J110" i="1"/>
  <c r="C107" i="1"/>
  <c r="T27" i="1"/>
  <c r="AA25" i="1"/>
  <c r="Y12" i="1"/>
  <c r="Y11" i="1"/>
  <c r="Y10" i="1"/>
  <c r="K33" i="1" l="1"/>
  <c r="K32" i="1"/>
  <c r="S18" i="1" l="1"/>
  <c r="AB107" i="1" l="1"/>
  <c r="Y52" i="1" l="1"/>
  <c r="Q52" i="1"/>
  <c r="Y50" i="1"/>
  <c r="X46" i="1"/>
  <c r="P107" i="1"/>
  <c r="S102" i="1"/>
  <c r="S101" i="1"/>
  <c r="C101" i="1"/>
  <c r="C102" i="1"/>
  <c r="C94" i="1"/>
  <c r="F86" i="1"/>
  <c r="Q86" i="1"/>
  <c r="Q85" i="1"/>
  <c r="Q84" i="1"/>
  <c r="Q83" i="1"/>
  <c r="F85" i="1"/>
  <c r="F84" i="1"/>
  <c r="F83" i="1"/>
  <c r="K78" i="1"/>
  <c r="AC89" i="1"/>
  <c r="V89" i="1"/>
  <c r="N89" i="1"/>
  <c r="G76" i="1"/>
  <c r="I72" i="1"/>
  <c r="G78" i="1"/>
  <c r="AA76" i="1"/>
  <c r="U76" i="1"/>
  <c r="N76" i="1"/>
  <c r="N66" i="1"/>
  <c r="X72" i="1"/>
  <c r="AC69" i="1"/>
  <c r="Y69" i="1"/>
  <c r="T69" i="1"/>
  <c r="N69" i="1"/>
  <c r="AC66" i="1"/>
  <c r="Y66" i="1"/>
  <c r="T66" i="1"/>
  <c r="AC63" i="1"/>
  <c r="V63" i="1"/>
  <c r="N63" i="1"/>
  <c r="AB59" i="1"/>
  <c r="U59" i="1"/>
  <c r="N59" i="1"/>
  <c r="G59" i="1"/>
  <c r="AB57" i="1"/>
  <c r="U57" i="1"/>
  <c r="N57" i="1"/>
  <c r="G57" i="1"/>
  <c r="G52" i="1"/>
  <c r="AB52" i="1"/>
  <c r="T52" i="1"/>
  <c r="M52" i="1"/>
  <c r="AB50" i="1"/>
  <c r="T50" i="1"/>
  <c r="M50" i="1"/>
  <c r="G50" i="1"/>
  <c r="M46" i="1"/>
  <c r="AC44" i="1"/>
  <c r="R46" i="1"/>
  <c r="F25" i="1"/>
  <c r="U42" i="1"/>
  <c r="F44" i="1"/>
  <c r="F42" i="1"/>
  <c r="AC42" i="1"/>
  <c r="L42" i="1"/>
  <c r="AD40" i="1"/>
  <c r="L38" i="1"/>
  <c r="AB38" i="1"/>
  <c r="Z40" i="1"/>
  <c r="S40" i="1"/>
  <c r="N40" i="1"/>
  <c r="J40" i="1"/>
  <c r="F40" i="1"/>
  <c r="W38" i="1"/>
  <c r="P38" i="1"/>
  <c r="I36" i="1"/>
  <c r="S38" i="1"/>
  <c r="U22" i="1"/>
  <c r="AD25" i="1"/>
  <c r="AA29" i="1"/>
  <c r="T29" i="1"/>
  <c r="L29" i="1"/>
  <c r="F29" i="1"/>
  <c r="AA27" i="1"/>
  <c r="L27" i="1"/>
  <c r="F27" i="1"/>
  <c r="T25" i="1"/>
  <c r="L25" i="1"/>
  <c r="M23" i="1" l="1"/>
  <c r="U21" i="1"/>
  <c r="U20" i="1"/>
  <c r="U19" i="1"/>
  <c r="U18" i="1"/>
  <c r="S22" i="1"/>
  <c r="S21" i="1"/>
  <c r="S20" i="1"/>
  <c r="S19" i="1"/>
  <c r="F22" i="1"/>
  <c r="F21" i="1"/>
  <c r="F20" i="1"/>
  <c r="F19" i="1"/>
  <c r="F18" i="1"/>
  <c r="Z16" i="1"/>
  <c r="Z15" i="1"/>
  <c r="X16" i="1"/>
  <c r="X15" i="1"/>
  <c r="S16" i="1"/>
  <c r="S15" i="1"/>
  <c r="H11" i="1" l="1"/>
  <c r="H10" i="1"/>
  <c r="I16" i="1" l="1"/>
  <c r="I15" i="1"/>
</calcChain>
</file>

<file path=xl/sharedStrings.xml><?xml version="1.0" encoding="utf-8"?>
<sst xmlns="http://schemas.openxmlformats.org/spreadsheetml/2006/main" count="446" uniqueCount="410">
  <si>
    <t xml:space="preserve">PERSONAL DATA/RESIDENCE &amp; NEIGHBORHOOD CHECKINGS REPORT </t>
  </si>
  <si>
    <t>(PDRN)</t>
  </si>
  <si>
    <t>BORROWER</t>
  </si>
  <si>
    <t>SPOUSE</t>
  </si>
  <si>
    <t>BORROWER:</t>
  </si>
  <si>
    <t>SPOUSE:</t>
  </si>
  <si>
    <t>REQUESTED BY:</t>
  </si>
  <si>
    <t>P E R S O N A L   D A T A</t>
  </si>
  <si>
    <t>N E I G H B O R H O O D</t>
  </si>
  <si>
    <t>OTHER REMARKS</t>
  </si>
  <si>
    <t>IN HOUSE SUPERVISING C.I</t>
  </si>
  <si>
    <t>CAID HEAD</t>
  </si>
  <si>
    <t>DATE</t>
  </si>
  <si>
    <t>ALIAS/NICKNAME</t>
  </si>
  <si>
    <t>AGE</t>
  </si>
  <si>
    <t>CITIZENSHIP</t>
  </si>
  <si>
    <t>CHILDREN</t>
  </si>
  <si>
    <t>SCHOOL / EMPLOYMENT</t>
  </si>
  <si>
    <t>PROVINCIAL ADDRESS:</t>
  </si>
  <si>
    <t>RESIDENTIAL</t>
  </si>
  <si>
    <t>AGRICULTURAL</t>
  </si>
  <si>
    <t>COMMERCIAL</t>
  </si>
  <si>
    <t>OTHERS</t>
  </si>
  <si>
    <t>HIGH INCOME</t>
  </si>
  <si>
    <t>AVERAGE INCOME</t>
  </si>
  <si>
    <t>MIXED</t>
  </si>
  <si>
    <t>ACCESSIBLE</t>
  </si>
  <si>
    <t>NOT ACCESSIBLE</t>
  </si>
  <si>
    <t>PEACEFUL</t>
  </si>
  <si>
    <t>NOTORIOUS</t>
  </si>
  <si>
    <t>EMPLOYMENT:</t>
  </si>
  <si>
    <t>BUSINESS:</t>
  </si>
  <si>
    <t>LENGTH OF STAY</t>
  </si>
  <si>
    <t>YEARS</t>
  </si>
  <si>
    <t>MONTHS</t>
  </si>
  <si>
    <t>OWNED</t>
  </si>
  <si>
    <t>RENTED</t>
  </si>
  <si>
    <t>USED FREE</t>
  </si>
  <si>
    <t>OWNED BY PARENTS</t>
  </si>
  <si>
    <t>MORTGAGE W/</t>
  </si>
  <si>
    <t>AMOUNT</t>
  </si>
  <si>
    <t>PAYMENT</t>
  </si>
  <si>
    <t>RENTED/LEASED FROM</t>
  </si>
  <si>
    <t>PAYMENT STATUS:</t>
  </si>
  <si>
    <t>PROMPT</t>
  </si>
  <si>
    <t>DELAYED FOR</t>
  </si>
  <si>
    <t>MONTH/S</t>
  </si>
  <si>
    <t>TYPE:</t>
  </si>
  <si>
    <t>BUNGALOW</t>
  </si>
  <si>
    <t>2 STOREY</t>
  </si>
  <si>
    <t>MULTI STOREY</t>
  </si>
  <si>
    <t>LOW COST</t>
  </si>
  <si>
    <t>TOWNHOUSE</t>
  </si>
  <si>
    <t>CONDO</t>
  </si>
  <si>
    <t>storey</t>
  </si>
  <si>
    <t>COM'L BLDG</t>
  </si>
  <si>
    <t>floors</t>
  </si>
  <si>
    <t>doors</t>
  </si>
  <si>
    <t>MAKE:</t>
  </si>
  <si>
    <t>WOODEN</t>
  </si>
  <si>
    <t>CONCRETE</t>
  </si>
  <si>
    <t>1 TO 3 YEARS</t>
  </si>
  <si>
    <t>4 TO 6 YEARS</t>
  </si>
  <si>
    <t>7 TO 10 YEARS</t>
  </si>
  <si>
    <t>&gt; 10 YEARS</t>
  </si>
  <si>
    <t>GENERAL APPEARANCE</t>
  </si>
  <si>
    <t>EXTERIOR</t>
  </si>
  <si>
    <t>INTERIOR</t>
  </si>
  <si>
    <t>GOOD</t>
  </si>
  <si>
    <t>FAIR</t>
  </si>
  <si>
    <t>POOR</t>
  </si>
  <si>
    <t>VERY GOOD</t>
  </si>
  <si>
    <t>LOT AREA:</t>
  </si>
  <si>
    <t>FLOOR AREA:</t>
  </si>
  <si>
    <t>PARKING AREA:</t>
  </si>
  <si>
    <t>WITH GARAGE</t>
  </si>
  <si>
    <t>NO CARPORT</t>
  </si>
  <si>
    <t>ST. PARKING</t>
  </si>
  <si>
    <t>SQ.M</t>
  </si>
  <si>
    <t>VEHICLES OWNED:</t>
  </si>
  <si>
    <t>MAKE</t>
  </si>
  <si>
    <t>LIVING CONDITION</t>
  </si>
  <si>
    <t>INFORMANTS</t>
  </si>
  <si>
    <t>RELATIONSHIP</t>
  </si>
  <si>
    <t>R  E  S  I  D  E  N  C  E</t>
  </si>
  <si>
    <t>RELATION TO SUBJECT</t>
  </si>
  <si>
    <t>PLATE #</t>
  </si>
  <si>
    <t>CCSI</t>
  </si>
  <si>
    <t>ADDRESS:</t>
  </si>
  <si>
    <t>TEL #'S</t>
  </si>
  <si>
    <t>YEAR MODEL</t>
  </si>
  <si>
    <t>NAME OF INFORMANTS</t>
  </si>
  <si>
    <t>Credit Management Division</t>
  </si>
  <si>
    <t>Credit Appraisal &amp; Investigation Department (CAID)</t>
  </si>
  <si>
    <t>NAME OF SERVICE PROVIDER:</t>
  </si>
  <si>
    <t>MIDDLE NAME</t>
  </si>
  <si>
    <t>ABOVE AVG. INCOME</t>
  </si>
  <si>
    <t>SOURCE OF INCOME</t>
  </si>
  <si>
    <t>CREDIT INVESTIGATOR</t>
  </si>
  <si>
    <t>ACCOUNT OFFICER</t>
  </si>
  <si>
    <t>LABEL||pt=A:1||val=PDRN REPORT</t>
  </si>
  <si>
    <t>LABEL||pt=A:2||val=PERSONAL DATA</t>
  </si>
  <si>
    <t>LABEL||pt=A:3||val=REQUESTED BY</t>
  </si>
  <si>
    <t>INPUT||pt=C:3||val=</t>
  </si>
  <si>
    <t>INPUT||pt=C:4||val=</t>
  </si>
  <si>
    <t>INPUT||pt=C:5||val=</t>
  </si>
  <si>
    <t>LABEL||pt=A:6||val=SUBJECT PERSONAL DATA</t>
  </si>
  <si>
    <t>LABEL||pt=A:7||val=LAST</t>
  </si>
  <si>
    <t>LABEL||pt=A:8||val=FIRST</t>
  </si>
  <si>
    <t>LABEL||pt=A:9||val=MIDDLE</t>
  </si>
  <si>
    <t>LABEL||pt=A:10||val=NICKNAME</t>
  </si>
  <si>
    <t>INPUT||pt=B:7||val=</t>
  </si>
  <si>
    <t>INPUT||pt=B:8||val=</t>
  </si>
  <si>
    <t>INPUT||pt=B:9||val=</t>
  </si>
  <si>
    <t>INPUT||pt=B:10||val=</t>
  </si>
  <si>
    <t>LABEL||pt=D:10||val=AGE</t>
  </si>
  <si>
    <t>INPUT||pt=E:10||val=</t>
  </si>
  <si>
    <t>LABEL||pt=A:11||val=CITIZENSHIP</t>
  </si>
  <si>
    <t>INPUT||pt=B:11||val=</t>
  </si>
  <si>
    <t>BLANK||pt=D:11||val=</t>
  </si>
  <si>
    <t>LABEL||pt=A:12||val=SPOUSE INFORMATION</t>
  </si>
  <si>
    <t>LABEL||pt=A:13||val=LAST</t>
  </si>
  <si>
    <t>LABEL||pt=A:14||val=FIRST</t>
  </si>
  <si>
    <t>LABEL||pt=A:15||val=MIDDLE</t>
  </si>
  <si>
    <t>LABEL||pt=A:16||val=NICKNAME</t>
  </si>
  <si>
    <t>LABEL||pt=A:17||val=CITIZENSHIP</t>
  </si>
  <si>
    <t>LABEL||pt=D:16||val=AGE</t>
  </si>
  <si>
    <t>INPUT||pt=B:13||val=</t>
  </si>
  <si>
    <t>INPUT||pt=B:14||val=</t>
  </si>
  <si>
    <t>INPUT||pt=B:15||val=</t>
  </si>
  <si>
    <t>INPUT||pt=B:16||val=</t>
  </si>
  <si>
    <t>INPUT||pt=B:17||val=</t>
  </si>
  <si>
    <t>INPUT||pt=A:16||val=</t>
  </si>
  <si>
    <t>BLANK||pt=D:17||val=</t>
  </si>
  <si>
    <t>LABEL||pt=A:18||val=DEPENDENTS</t>
  </si>
  <si>
    <t>LABEL||pt=A:19||val=NAME OF DEPENDENT</t>
  </si>
  <si>
    <t>INPUT||pt=C:19||val=</t>
  </si>
  <si>
    <t>LABEL||pt=A:20||val=SCHOOL/EMPLOYMENT</t>
  </si>
  <si>
    <t>INPUT||pt=C:20||val=</t>
  </si>
  <si>
    <t>LABEL||pt=E:20||val=AGE</t>
  </si>
  <si>
    <t>INPUT||pt=F:20||val=</t>
  </si>
  <si>
    <t>LABEL||pt=A:21||val=NAME OF DEPENDENT</t>
  </si>
  <si>
    <t>LABEL||pt=A:22||val=SCHOOL/EMPLOYMENT</t>
  </si>
  <si>
    <t>LABEL||pt=E:22||val=AGE</t>
  </si>
  <si>
    <t>LABEL||pt=A:23||val=NAME OF DEPENDENT</t>
  </si>
  <si>
    <t>LABEL||pt=A:24||val=SCHOOL/EMPLOYMENT</t>
  </si>
  <si>
    <t>LABEL||pt=E:24||val=AGE</t>
  </si>
  <si>
    <t>INPUT||pt=C:21||val=</t>
  </si>
  <si>
    <t>INPUT||pt=C:22||val=</t>
  </si>
  <si>
    <t>INPUT||pt=F:22||val=</t>
  </si>
  <si>
    <t>INPUT||pt=C:23||val=</t>
  </si>
  <si>
    <t>INPUT||pt=C:24||val=</t>
  </si>
  <si>
    <t>INPUT||pt=F:24||val=</t>
  </si>
  <si>
    <t>LABEL||pt=A:25||val=NAME OF DEPENDENT</t>
  </si>
  <si>
    <t>INPUT||pt=C:25||val=</t>
  </si>
  <si>
    <t>INPUT||pt=C:26||val=</t>
  </si>
  <si>
    <t>LABEL||pt=E:26||val=AGE</t>
  </si>
  <si>
    <t>INPUT||pt=F:26||val=</t>
  </si>
  <si>
    <t>LABEL||pt=A:27||val=NAME OF DEPENDENT</t>
  </si>
  <si>
    <t>LABEL||pt=A:28||val=SCHOOL/EMPLOYMENT</t>
  </si>
  <si>
    <t>LABEL||pt=E:28||val=AGE</t>
  </si>
  <si>
    <t>LABEL||pt=A:29||val=PROVINCIAL ADDRESS</t>
  </si>
  <si>
    <t>INPUT||pt=C:29||val=</t>
  </si>
  <si>
    <t>LABEL||pt=A:30||val=NEIGHBORHOOD</t>
  </si>
  <si>
    <t>LABEL||pt=A:31||val=TYPE OF NEIGHBORHOOD</t>
  </si>
  <si>
    <t>LABEL||pt=E:31||val=IF OTHERS</t>
  </si>
  <si>
    <t>INPUT||pt=F:31||val=</t>
  </si>
  <si>
    <t>LABEL||pt=A:32||val=INCOME</t>
  </si>
  <si>
    <t>BLANK||pt=E:32||val=</t>
  </si>
  <si>
    <t>LABEL||pt=A:33||val=ACCESSIBILITY</t>
  </si>
  <si>
    <t>LABEL||pt=A:34||val=EMPLOYMENT</t>
  </si>
  <si>
    <t>INPUT||pt=A:35||val=</t>
  </si>
  <si>
    <t>LABEL||pt=A:35||val=BUSINESS</t>
  </si>
  <si>
    <t>INPUT||pt=C:35||val=</t>
  </si>
  <si>
    <t>LABEL||pt=A:36||val=RESIDENCE</t>
  </si>
  <si>
    <t>LABEL||pt=A:37||val=COMPLETE ADDRESS</t>
  </si>
  <si>
    <t>INPUT||pt=C:37||val=</t>
  </si>
  <si>
    <t>LABEL||pt=A:38||val=LENGTH OF RESIDENCY</t>
  </si>
  <si>
    <t>INPUT||pt=C:38||val=</t>
  </si>
  <si>
    <t>LABEL||pt=D:38||val=YEARS</t>
  </si>
  <si>
    <t>INPUT||pt=E:38||val=</t>
  </si>
  <si>
    <t>LABEL||pt=F:38||val=MONTHS</t>
  </si>
  <si>
    <t>LABEL||pt=A:39||val=TEL NO'S.</t>
  </si>
  <si>
    <t>INPUT||pt=B:39||val=</t>
  </si>
  <si>
    <t>BLANK||pt=E:39||val=</t>
  </si>
  <si>
    <t>LABEL||pt=A:40||val=OWNERSHIP</t>
  </si>
  <si>
    <t>LABEL||pt=E:40||val=IF OTHERS</t>
  </si>
  <si>
    <t>INPUT||pt=F:40||val=</t>
  </si>
  <si>
    <t>LABEL||pt=A:41||val=MORTGAGED WITH</t>
  </si>
  <si>
    <t>BLANK||pt=E:41||val=</t>
  </si>
  <si>
    <t>LABEL||pt=A:42||val=MONTHLY AMORT.</t>
  </si>
  <si>
    <t>INPUT||pt=C:42||val=</t>
  </si>
  <si>
    <t>LABEL||pt=D:42||val=PAYMENT</t>
  </si>
  <si>
    <t>INPUT||pt=E:42||val=</t>
  </si>
  <si>
    <t>LABEL||pt=A:43||val=RENTED/LEASED FROM</t>
  </si>
  <si>
    <t>INPUT||pt=C:43||val=</t>
  </si>
  <si>
    <t>INPUT||pt=C:41||val=</t>
  </si>
  <si>
    <t>LABEL||pt=E:43||val=PAYMENT</t>
  </si>
  <si>
    <t>INPUT||pt=F:43||val=</t>
  </si>
  <si>
    <t>LABEL||pt=A:44||val=PAYMENT STATUS</t>
  </si>
  <si>
    <t>BLANK||pt=E44||val=</t>
  </si>
  <si>
    <t>LABEL||pt=A:45||val=DELAYED FOR</t>
  </si>
  <si>
    <t>INPUT||pt=C:45||val=</t>
  </si>
  <si>
    <t>LABEL||pt=D:45||val=MONTH/S</t>
  </si>
  <si>
    <t>LABEL||pt=A:46||val=TYPE OF HOUSE</t>
  </si>
  <si>
    <t>INPUT||pt=F:46||val=</t>
  </si>
  <si>
    <t>LABEL||pt=E:46||val=IF CONDO HOW MANY DOORS? IF MULTI STORY HOW MANY FLOORS</t>
  </si>
  <si>
    <t>LABEL||pt=A:47||val=MAKE</t>
  </si>
  <si>
    <t>LABEL||pt=D:47||val=AGE</t>
  </si>
  <si>
    <t>LABEL||pt=A:48||val=GENERAL APPEARANCE</t>
  </si>
  <si>
    <t>BLANK||pt=F:48||val=</t>
  </si>
  <si>
    <t>BLANK||pt=F:49||val=</t>
  </si>
  <si>
    <t>BLANK||pt=F:50||val=</t>
  </si>
  <si>
    <t>LABEL||pt=A:49||val=EXTERIOR</t>
  </si>
  <si>
    <t>LABEL||pt=A:50||val=INTERIOR</t>
  </si>
  <si>
    <t>LABEL||pt=A:51||val=LOT AREA</t>
  </si>
  <si>
    <t>INPUT||pt=A:51||val=</t>
  </si>
  <si>
    <t>LABEL||pt=D:51||val=FLOOR AREA</t>
  </si>
  <si>
    <t>INPUT||pt=F:51||val=</t>
  </si>
  <si>
    <t>LABEL||pt=A:52||val=GARAGE</t>
  </si>
  <si>
    <t>LABEL||pt=D:52||val=IF OTHERS</t>
  </si>
  <si>
    <t>INPUT||pt=E:52||val=</t>
  </si>
  <si>
    <t>LABEL||pt=A:53||val=LIVING CONDITION</t>
  </si>
  <si>
    <t>INPUT||pt=F:53||val=</t>
  </si>
  <si>
    <t>BLANK||pt=A:54||val=</t>
  </si>
  <si>
    <t>LABEL||pt=A:55||val=MAKE</t>
  </si>
  <si>
    <t>INPUT||pt=B:55||val=</t>
  </si>
  <si>
    <t>LABEL||pt=D:55||val=YEAR/MODEL</t>
  </si>
  <si>
    <t>INPUT||pt=F:55||val=</t>
  </si>
  <si>
    <t>INPUT||pt=B:56||val=</t>
  </si>
  <si>
    <t>INPUT||pt=B:57||val=</t>
  </si>
  <si>
    <t>INPUT||pt=B:58||val=</t>
  </si>
  <si>
    <t>INPUT||pt=B:59||val=</t>
  </si>
  <si>
    <t>INPUT||pt=B:60||val=</t>
  </si>
  <si>
    <t>INPUT||pt=B:61||val=</t>
  </si>
  <si>
    <t>INPUT||pt=B:62||val=</t>
  </si>
  <si>
    <t>BLANK||pt=D:56||val=</t>
  </si>
  <si>
    <t>LABEL||pt=A:56||val=PLATE #</t>
  </si>
  <si>
    <t>LABEL||pt=A:57||val=MAKE</t>
  </si>
  <si>
    <t>LABEL||pt=A:58||val=PLATE #</t>
  </si>
  <si>
    <t>LABEL||pt=A:59||val=MAKE</t>
  </si>
  <si>
    <t>LABEL||pt=A:60||val=PLATE #</t>
  </si>
  <si>
    <t>LABEL||pt=A:61||val=MAKE</t>
  </si>
  <si>
    <t>LABEL||pt=A:62||val=PLATE #</t>
  </si>
  <si>
    <t>LABEL||pt=D:57||val=YEAR/MODEL</t>
  </si>
  <si>
    <t>INPUT||pt=F:57||val=</t>
  </si>
  <si>
    <t>BLANK||pt=D:58||val=</t>
  </si>
  <si>
    <t>LABEL||pt=D:59||val=YEAR/MODEL</t>
  </si>
  <si>
    <t>LABEL||pt=F:59||val=</t>
  </si>
  <si>
    <t>BLANK||pt=D:60||val=</t>
  </si>
  <si>
    <t>LABEL||pt=D:61||val=YEAR/MODEL</t>
  </si>
  <si>
    <t>INPUT||pt=F:61||val=</t>
  </si>
  <si>
    <t>BLANK||pt=D:62||val=</t>
  </si>
  <si>
    <t>LABEL||pt=A:63||val=REMARKS</t>
  </si>
  <si>
    <t>INPUT||pt=A:64||val=</t>
  </si>
  <si>
    <t>LABEL||pt=A:71||val=NAME OF INFORMANT</t>
  </si>
  <si>
    <t>INPUT||pt=C:71||val=</t>
  </si>
  <si>
    <t>LABEL||pt=A:72||val=RELATION TO SUBJECT</t>
  </si>
  <si>
    <t>INPUT||pt=C:72||val=</t>
  </si>
  <si>
    <t>BLANK||pt=A:74||val=NAME OF INFORMANT</t>
  </si>
  <si>
    <t>INPUT||pt=C:74||val=</t>
  </si>
  <si>
    <t>LABEL||pt=A:75||val=RELATION TO SUBJECT</t>
  </si>
  <si>
    <t>INPUT||pt=C:75||val=</t>
  </si>
  <si>
    <t>LABEL||pt=A:77||val=NAME OF INFORMANT</t>
  </si>
  <si>
    <t>INPUT||pt=C:77||val=</t>
  </si>
  <si>
    <t>INPUT||pt=C:78||val=</t>
  </si>
  <si>
    <t>LABEL||pt=A:80||val=NAME OF INFORMANT</t>
  </si>
  <si>
    <t>INPUT||pt=C:80||val=</t>
  </si>
  <si>
    <t>LABEL||pt=A:81||val=RELATION TO SUBJECT</t>
  </si>
  <si>
    <t>LABEL||pt=A:83||val=NAME OF INFORMANT</t>
  </si>
  <si>
    <t>INPUT||pt=C:81||val=</t>
  </si>
  <si>
    <t>INPUT||pt=C:83||val=</t>
  </si>
  <si>
    <t>LABEL||pt=A:84||val=RELATION TO SUBJECT</t>
  </si>
  <si>
    <t>LABEL||pt=C:84||val=</t>
  </si>
  <si>
    <t>LABEL||pt=A:86||val=IN HOUSE SUPERVISING CI</t>
  </si>
  <si>
    <t>INPUT||pt=A:86||val=</t>
  </si>
  <si>
    <t>LABEL||pt=A:87||val=CAID HEAD</t>
  </si>
  <si>
    <t>INPUT||pt=B:87||val=</t>
  </si>
  <si>
    <t>LABEL||pt=A:88||val=CREDIT INVESTIGATOR</t>
  </si>
  <si>
    <t>INPUT||pt=C:88||val=</t>
  </si>
  <si>
    <t>LABEL||pt=A:89||val=ACCOUNT OFFICER</t>
  </si>
  <si>
    <t>INPUT||pt=C:89||val=</t>
  </si>
  <si>
    <t>LABEL||pt=A:90||val=DATE</t>
  </si>
  <si>
    <t>BLANK||pt=E:90||val=</t>
  </si>
  <si>
    <t>SELECT||pt=B:90||val=1</t>
  </si>
  <si>
    <t>SELECT||pt=B:90||val=2</t>
  </si>
  <si>
    <t>SELECT||pt=B:90||val=3</t>
  </si>
  <si>
    <t>SELECT||pt=B:90||val=4</t>
  </si>
  <si>
    <t>SELECT||pt=B:90||val=5</t>
  </si>
  <si>
    <t>SELECT||pt=B:90||val=6</t>
  </si>
  <si>
    <t>SELECT||pt=B:90||val=7</t>
  </si>
  <si>
    <t>SELECT||pt=B:90||val=8</t>
  </si>
  <si>
    <t>SELECT||pt=B:90||val=9</t>
  </si>
  <si>
    <t>SELECT||pt=B:90||val=10</t>
  </si>
  <si>
    <t>SELECT||pt=B:90||val=11</t>
  </si>
  <si>
    <t>SELECT||pt=B:90||val=12</t>
  </si>
  <si>
    <t>LABEL||pt=C:90||val=1</t>
  </si>
  <si>
    <t>SELECT||pt=C:90||val=1</t>
  </si>
  <si>
    <t>SELECT||pt=C:90||val=2</t>
  </si>
  <si>
    <t>SELECT||pt=C:90||val=3</t>
  </si>
  <si>
    <t>SELECT||pt=C:90||val=4</t>
  </si>
  <si>
    <t>SELECT||pt=C:90||val=5</t>
  </si>
  <si>
    <t>SELECT||pt=C:90||val=6</t>
  </si>
  <si>
    <t>SELECT||pt=C:90||val=7</t>
  </si>
  <si>
    <t>SELECT||pt=C:90||val=8</t>
  </si>
  <si>
    <t>SELECT||pt=C:90||val=9</t>
  </si>
  <si>
    <t>SELECT||pt=C:90||val=10</t>
  </si>
  <si>
    <t>SELECT||pt=C:90||val=11</t>
  </si>
  <si>
    <t>SELECT||pt=C:90||val=12</t>
  </si>
  <si>
    <t>SELECT||pt=C:90||val=13</t>
  </si>
  <si>
    <t>SELECT||pt=C:90||val=14</t>
  </si>
  <si>
    <t>SELECT||pt=C:90||val=15</t>
  </si>
  <si>
    <t>SELECT||pt=C:90||val=16</t>
  </si>
  <si>
    <t>SELECT||pt=C:90||val=17</t>
  </si>
  <si>
    <t>SELECT||pt=C:90||val=18</t>
  </si>
  <si>
    <t>SELECT||pt=C:90||val=19</t>
  </si>
  <si>
    <t>SELECT||pt=C:90||val=20</t>
  </si>
  <si>
    <t>SELECT||pt=C:90||val=21</t>
  </si>
  <si>
    <t>SELECT||pt=C:90||val=22</t>
  </si>
  <si>
    <t>SELECT||pt=C:90||val=23</t>
  </si>
  <si>
    <t>SELECT||pt=C:90||val=24</t>
  </si>
  <si>
    <t>SELECT||pt=C:90||val=25</t>
  </si>
  <si>
    <t>SELECT||pt=C:90||val=26</t>
  </si>
  <si>
    <t>SELECT||pt=C:90||val=27</t>
  </si>
  <si>
    <t>SELECT||pt=C:90||val=28</t>
  </si>
  <si>
    <t>SELECT||pt=C:90||val=29</t>
  </si>
  <si>
    <t>SELECT||pt=C:90||val=30</t>
  </si>
  <si>
    <t>SELECT||pt=C:90||val=31</t>
  </si>
  <si>
    <t>SELECT||pt=D:90||val=2018</t>
  </si>
  <si>
    <t>SELECT||pt=D:90||val=2019</t>
  </si>
  <si>
    <t>SELECT||pt=D:90||val=2020</t>
  </si>
  <si>
    <t>SELECT||pt=D:90||val=2021</t>
  </si>
  <si>
    <t>SELECT||pt=D:90||val=2022</t>
  </si>
  <si>
    <t>SELECT||pt=D:90||val=2023</t>
  </si>
  <si>
    <t>SELECT||pt=D:90||val=2024</t>
  </si>
  <si>
    <t>SELECT||pt=D:90||val=2025</t>
  </si>
  <si>
    <t>SELECT||pt=D:90||val=2026</t>
  </si>
  <si>
    <t>SELECT||pt=D:90||val=2027</t>
  </si>
  <si>
    <t>SELECT||pt=D:90||val=2028</t>
  </si>
  <si>
    <t>SELECT||pt=D:90||val=2029</t>
  </si>
  <si>
    <t>SELECT||pt=D:90||val=2030</t>
  </si>
  <si>
    <t>SELECT||pt=D:90||val=2031</t>
  </si>
  <si>
    <t>SELECT||pt=D:90||val=2032</t>
  </si>
  <si>
    <t>SELECT||pt=D:90||val=2033</t>
  </si>
  <si>
    <t>SELECT||pt=D:90||val=2034</t>
  </si>
  <si>
    <t>SELECT||pt=C:31||val=RESIDENTIAL</t>
  </si>
  <si>
    <t>SELECT||pt=C:31||val=AGRICULTURAL</t>
  </si>
  <si>
    <t>SELECT||pt=C:31||val=COMMERCIAL</t>
  </si>
  <si>
    <t>SELECT||pt=C:31||val=MIXED</t>
  </si>
  <si>
    <t>SELECT||pt=B:32||val=HIGH INCOME</t>
  </si>
  <si>
    <t>SELECT||pt=B:32||val=AVERAGE INCOME</t>
  </si>
  <si>
    <t>SELECT||pt=B:32||val=ABOVE AVG INCOME</t>
  </si>
  <si>
    <t>SELECT||pt=B:32||val=MIXED</t>
  </si>
  <si>
    <t>SELECT||pt=C:33||val=ACCESSIBLE</t>
  </si>
  <si>
    <t>SELECT||pt=C:33||val=NOT ACCESSIBLE</t>
  </si>
  <si>
    <t>SELECT||pt=E:33||val=PEACEFUL</t>
  </si>
  <si>
    <t>SELECT||pt=E:33||val=NOTORIOUS</t>
  </si>
  <si>
    <t>SELECT||pt=C:40||val=OWNED</t>
  </si>
  <si>
    <t>SELECT||pt=C:40||val=RENTED</t>
  </si>
  <si>
    <t>SELECT||pt=C:40||val=USED FREE</t>
  </si>
  <si>
    <t>SELECT||pt=C:40||val=OWNED BY PARENTS</t>
  </si>
  <si>
    <t>SELECT||pt=C:40||val=OTHERS</t>
  </si>
  <si>
    <t>SELECT||pt=C:44||val=PROMPT</t>
  </si>
  <si>
    <t>SELECT||pt=C:44||val=DELAYED FOR</t>
  </si>
  <si>
    <t>SELECT||pt=C:46||val=BUNGALOW</t>
  </si>
  <si>
    <t>SELECT||pt=C:46||val=2 STOREY</t>
  </si>
  <si>
    <t>SELECT||pt=C:46||val=TOWNHOUSE</t>
  </si>
  <si>
    <t>SELECT||pt=C:46||val=LOW COST</t>
  </si>
  <si>
    <t>SELECT||pt=C:46||val=MULTI STOREY</t>
  </si>
  <si>
    <t>SELECT||pt=C:46||val=CONDOMINIUM</t>
  </si>
  <si>
    <t>SELECT||pt=C:46||val=COMMERCIAL BUILDING</t>
  </si>
  <si>
    <t>SELECT||pt=C:46||val=OTHERS</t>
  </si>
  <si>
    <t>SELECT||pt=B:47||val=WOODEN</t>
  </si>
  <si>
    <t>SELECT||pt=B:47||val=CONCRETE</t>
  </si>
  <si>
    <t>SELECT||pt=B:47||val=MIXED</t>
  </si>
  <si>
    <t>SELECT||pt=B:47||val=OTHERS</t>
  </si>
  <si>
    <t>SELECT||pt=E:47||val=1 TO 3 YEARS</t>
  </si>
  <si>
    <t>SELECT||pt=E:47||val=4 TO 6 YEARS</t>
  </si>
  <si>
    <t>SELECT||pt=E:47||val=7 TO 10 YEARS</t>
  </si>
  <si>
    <t>SELECT||pt=E:47||val=&gt; 10 YEARS</t>
  </si>
  <si>
    <t>SELECT||pt=C:48||val=GOOD</t>
  </si>
  <si>
    <t>SELECT||pt=C:48||val=FAIR</t>
  </si>
  <si>
    <t>SELECT||pt=C:48||val=POOR</t>
  </si>
  <si>
    <t>SELECT||pt=C:49||val=VERY GOOD</t>
  </si>
  <si>
    <t>SELECT||pt=C:49||val=GOOD</t>
  </si>
  <si>
    <t>SELECT||pt=C:49||val=FAIR</t>
  </si>
  <si>
    <t>SELECT||pt=C:49||val=POOR</t>
  </si>
  <si>
    <t>SELECT||pt=C:50||val=VERY GOOD</t>
  </si>
  <si>
    <t>SELECT||pt=C:50||val=GOOD</t>
  </si>
  <si>
    <t>SELECT||pt=C:50||val=FAIR</t>
  </si>
  <si>
    <t>SELECT||pt=C:50||val=POOR</t>
  </si>
  <si>
    <t>SELECT||pt=B:52||val=WITH GARAGE</t>
  </si>
  <si>
    <t>SELECT||pt=B:52||val=NO CARPORT</t>
  </si>
  <si>
    <t>SELECT||pt=B:52||val=RENTED</t>
  </si>
  <si>
    <t>SELECT||pt=B:52||val=STREET PARKING</t>
  </si>
  <si>
    <t>SELECT||pt=B:52||val=OTHERS</t>
  </si>
  <si>
    <t>SELECT||pt=C:53||val=GOOD</t>
  </si>
  <si>
    <t>SELECT||pt=C:53||val=FAIR</t>
  </si>
  <si>
    <t>SELECT||pt=C:53||val=POOR</t>
  </si>
  <si>
    <t>INPUT||pt=C:27||val=</t>
  </si>
  <si>
    <t>INPUT||pt=C:28||val=</t>
  </si>
  <si>
    <t>INPUT||pt=F:28||val=</t>
  </si>
  <si>
    <t>LABEL||pt=A:26||val=SCHOOL/EMPLOYMENT</t>
  </si>
  <si>
    <t>BLANK||pt=A:45||val=</t>
  </si>
  <si>
    <t>LABEL||pt=A:70||val=INFORMANT(1)</t>
  </si>
  <si>
    <t>LABEL||pt=A:73||val=INFORMANT(2)</t>
  </si>
  <si>
    <t>LABEL||pt=A:76||val=INFORMANT(3)</t>
  </si>
  <si>
    <t>LABEL||pt=A:79||val=INFORMANT(4)</t>
  </si>
  <si>
    <t>LABEL||pt=A:82||val=INFORMANT(5)</t>
  </si>
  <si>
    <t>LABEL||pt=A:85||val=FCI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</si>
</sst>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7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7" xfId="0" applyFont="1" applyFill="1" applyBorder="1" applyAlignment="1"/>
    <xf numFmtId="0" fontId="1" fillId="2" borderId="9" xfId="0" applyFont="1" applyFill="1" applyBorder="1" applyAlignment="1"/>
    <xf numFmtId="0" fontId="1" fillId="0" borderId="0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8" xfId="0" applyFont="1" applyBorder="1"/>
    <xf numFmtId="0" fontId="1" fillId="2" borderId="8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0" fontId="4" fillId="0" borderId="10" xfId="0" applyNumberFormat="1" applyFont="1" applyBorder="1" applyAlignment="1" applyProtection="1">
      <alignment horizontal="left" vertical="top" wrapText="1"/>
      <protection locked="0"/>
    </xf>
    <xf numFmtId="0" fontId="4" fillId="2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10" xfId="0" applyNumberFormat="1" applyFont="1" applyFill="1" applyBorder="1" applyAlignment="1" applyProtection="1">
      <alignment horizontal="left" vertical="top" wrapText="1"/>
      <protection locked="0"/>
    </xf>
    <xf numFmtId="0" fontId="4" fillId="0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1" xfId="0" applyNumberFormat="1" applyFont="1" applyFill="1" applyBorder="1" applyAlignment="1" applyProtection="1">
      <alignment horizontal="left" vertical="top" wrapText="1"/>
      <protection locked="0"/>
    </xf>
    <xf numFmtId="0" fontId="4" fillId="5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4" fillId="5" borderId="10" xfId="0" applyNumberFormat="1" applyFont="1" applyFill="1" applyBorder="1" applyAlignment="1">
      <alignment horizontal="left" vertical="top" wrapText="1"/>
    </xf>
    <xf numFmtId="0" fontId="4" fillId="5" borderId="12" xfId="0" applyNumberFormat="1" applyFont="1" applyFill="1" applyBorder="1" applyAlignment="1">
      <alignment horizontal="left" vertical="top" wrapText="1"/>
    </xf>
    <xf numFmtId="0" fontId="4" fillId="6" borderId="10" xfId="0" applyNumberFormat="1" applyFont="1" applyFill="1" applyBorder="1" applyAlignment="1" applyProtection="1">
      <alignment horizontal="left" vertical="top" wrapText="1"/>
      <protection locked="0"/>
    </xf>
    <xf numFmtId="0" fontId="4" fillId="6" borderId="11" xfId="0" applyNumberFormat="1" applyFont="1" applyFill="1" applyBorder="1" applyAlignment="1" applyProtection="1">
      <alignment horizontal="left" vertical="top" wrapText="1"/>
      <protection locked="0"/>
    </xf>
    <xf numFmtId="0" fontId="4" fillId="6" borderId="12" xfId="0" applyNumberFormat="1" applyFont="1" applyFill="1" applyBorder="1" applyAlignment="1" applyProtection="1">
      <alignment horizontal="left" vertical="top" wrapText="1"/>
      <protection locked="0"/>
    </xf>
    <xf numFmtId="0" fontId="4" fillId="0" borderId="10" xfId="0" applyNumberFormat="1" applyFont="1" applyBorder="1" applyAlignment="1" applyProtection="1">
      <alignment horizontal="left" vertical="top" wrapText="1"/>
      <protection locked="0"/>
    </xf>
    <xf numFmtId="0" fontId="4" fillId="0" borderId="11" xfId="0" applyNumberFormat="1" applyFont="1" applyBorder="1" applyAlignment="1" applyProtection="1">
      <alignment horizontal="left" vertical="top" wrapText="1"/>
      <protection locked="0"/>
    </xf>
    <xf numFmtId="0" fontId="4" fillId="0" borderId="12" xfId="0" applyNumberFormat="1" applyFont="1" applyBorder="1" applyAlignment="1" applyProtection="1">
      <alignment horizontal="left" vertical="top" wrapText="1"/>
      <protection locked="0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0" fontId="4" fillId="5" borderId="10" xfId="0" applyNumberFormat="1" applyFont="1" applyFill="1" applyBorder="1" applyAlignment="1" applyProtection="1">
      <alignment horizontal="left" vertical="top" wrapText="1"/>
    </xf>
    <xf numFmtId="0" fontId="4" fillId="5" borderId="1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  <protection locked="0"/>
    </xf>
    <xf numFmtId="0" fontId="4" fillId="0" borderId="3" xfId="0" applyNumberFormat="1" applyFont="1" applyFill="1" applyBorder="1" applyAlignment="1" applyProtection="1">
      <alignment horizontal="left" vertical="top" wrapText="1"/>
      <protection locked="0"/>
    </xf>
    <xf numFmtId="0" fontId="4" fillId="0" borderId="4" xfId="0" applyNumberFormat="1" applyFont="1" applyFill="1" applyBorder="1" applyAlignment="1" applyProtection="1">
      <alignment horizontal="left" vertical="top" wrapText="1"/>
      <protection locked="0"/>
    </xf>
    <xf numFmtId="0" fontId="4" fillId="0" borderId="5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NumberFormat="1" applyFont="1" applyFill="1" applyBorder="1" applyAlignment="1" applyProtection="1">
      <alignment horizontal="left" vertical="top" wrapText="1"/>
      <protection locked="0"/>
    </xf>
    <xf numFmtId="0" fontId="4" fillId="0" borderId="6" xfId="0" applyNumberFormat="1" applyFont="1" applyFill="1" applyBorder="1" applyAlignment="1" applyProtection="1">
      <alignment horizontal="left" vertical="top" wrapText="1"/>
      <protection locked="0"/>
    </xf>
    <xf numFmtId="0" fontId="4" fillId="0" borderId="7" xfId="0" applyNumberFormat="1" applyFont="1" applyFill="1" applyBorder="1" applyAlignment="1" applyProtection="1">
      <alignment horizontal="left" vertical="top" wrapText="1"/>
      <protection locked="0"/>
    </xf>
    <xf numFmtId="0" fontId="4" fillId="0" borderId="8" xfId="0" applyNumberFormat="1" applyFont="1" applyFill="1" applyBorder="1" applyAlignment="1" applyProtection="1">
      <alignment horizontal="left" vertical="top" wrapText="1"/>
      <protection locked="0"/>
    </xf>
    <xf numFmtId="0" fontId="4" fillId="0" borderId="9" xfId="0" applyNumberFormat="1" applyFont="1" applyFill="1" applyBorder="1" applyAlignment="1" applyProtection="1">
      <alignment horizontal="left" vertical="top" wrapText="1"/>
      <protection locked="0"/>
    </xf>
    <xf numFmtId="0" fontId="4" fillId="0" borderId="10" xfId="0" applyNumberFormat="1" applyFont="1" applyFill="1" applyBorder="1" applyAlignment="1" applyProtection="1">
      <alignment horizontal="left" vertical="top" wrapText="1"/>
      <protection locked="0"/>
    </xf>
    <xf numFmtId="0" fontId="4" fillId="0" borderId="11" xfId="0" applyNumberFormat="1" applyFont="1" applyFill="1" applyBorder="1" applyAlignment="1" applyProtection="1">
      <alignment horizontal="left" vertical="top" wrapText="1"/>
      <protection locked="0"/>
    </xf>
    <xf numFmtId="0" fontId="4" fillId="0" borderId="12" xfId="0" applyNumberFormat="1" applyFont="1" applyFill="1" applyBorder="1" applyAlignment="1" applyProtection="1">
      <alignment horizontal="left" vertical="top" wrapText="1"/>
      <protection locked="0"/>
    </xf>
    <xf numFmtId="0" fontId="4" fillId="5" borderId="1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175845</xdr:colOff>
      <xdr:row>1</xdr:row>
      <xdr:rowOff>95251</xdr:rowOff>
    </xdr:from>
    <xdr:to>
      <xdr:col>21</xdr:col>
      <xdr:colOff>914</xdr:colOff>
      <xdr:row>3</xdr:row>
      <xdr:rowOff>32667</xdr:rowOff>
    </xdr:to>
    <xdr:pic>
      <xdr:nvPicPr>
        <xdr:cNvPr id="4" name="Picture 7" descr="http://siva-ph.jsstatic.com/logo/75278_banner_0_91857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57095" y="249116"/>
          <a:ext cx="1285875" cy="184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0"/>
  <sheetViews>
    <sheetView view="pageBreakPreview" zoomScale="115" zoomScaleNormal="100" zoomScaleSheetLayoutView="115" workbookViewId="0">
      <selection sqref="A1:F1"/>
    </sheetView>
  </sheetViews>
  <sheetFormatPr defaultColWidth="9.140625" defaultRowHeight="30" customHeight="1" x14ac:dyDescent="0.25"/>
  <cols>
    <col min="1" max="1" width="10" style="52" customWidth="1"/>
    <col min="2" max="2" width="10.5703125" style="52" customWidth="1"/>
    <col min="3" max="16384" width="9.140625" style="52"/>
  </cols>
  <sheetData>
    <row r="1" spans="1:6" ht="15" customHeight="1" x14ac:dyDescent="0.25">
      <c r="A1" s="88" t="s">
        <v>100</v>
      </c>
      <c r="B1" s="88"/>
      <c r="C1" s="88"/>
      <c r="D1" s="88"/>
      <c r="E1" s="88"/>
      <c r="F1" s="88"/>
    </row>
    <row r="2" spans="1:6" ht="15" customHeight="1" x14ac:dyDescent="0.25">
      <c r="A2" s="63" t="s">
        <v>101</v>
      </c>
      <c r="B2" s="63"/>
      <c r="C2" s="63"/>
      <c r="D2" s="63"/>
      <c r="E2" s="63"/>
      <c r="F2" s="63"/>
    </row>
    <row r="3" spans="1:6" ht="30" customHeight="1" x14ac:dyDescent="0.25">
      <c r="A3" s="89" t="s">
        <v>102</v>
      </c>
      <c r="B3" s="90"/>
      <c r="C3" s="72" t="s">
        <v>103</v>
      </c>
      <c r="D3" s="72"/>
      <c r="E3" s="72"/>
      <c r="F3" s="72"/>
    </row>
    <row r="4" spans="1:6" ht="30" customHeight="1" x14ac:dyDescent="0.25">
      <c r="A4" s="91"/>
      <c r="B4" s="92"/>
      <c r="C4" s="72" t="s">
        <v>104</v>
      </c>
      <c r="D4" s="72"/>
      <c r="E4" s="72"/>
      <c r="F4" s="72"/>
    </row>
    <row r="5" spans="1:6" ht="30" customHeight="1" x14ac:dyDescent="0.25">
      <c r="A5" s="93"/>
      <c r="B5" s="94"/>
      <c r="C5" s="72" t="s">
        <v>105</v>
      </c>
      <c r="D5" s="72"/>
      <c r="E5" s="72"/>
      <c r="F5" s="72"/>
    </row>
    <row r="6" spans="1:6" ht="15" customHeight="1" x14ac:dyDescent="0.25">
      <c r="A6" s="63" t="s">
        <v>106</v>
      </c>
      <c r="B6" s="63"/>
      <c r="C6" s="63"/>
      <c r="D6" s="63"/>
      <c r="E6" s="63"/>
      <c r="F6" s="63"/>
    </row>
    <row r="7" spans="1:6" ht="30" customHeight="1" x14ac:dyDescent="0.25">
      <c r="A7" s="53" t="s">
        <v>107</v>
      </c>
      <c r="B7" s="72" t="s">
        <v>111</v>
      </c>
      <c r="C7" s="72"/>
      <c r="D7" s="72"/>
      <c r="E7" s="72"/>
      <c r="F7" s="72"/>
    </row>
    <row r="8" spans="1:6" ht="30" customHeight="1" x14ac:dyDescent="0.25">
      <c r="A8" s="53" t="s">
        <v>108</v>
      </c>
      <c r="B8" s="72" t="s">
        <v>112</v>
      </c>
      <c r="C8" s="72"/>
      <c r="D8" s="72"/>
      <c r="E8" s="72"/>
      <c r="F8" s="72"/>
    </row>
    <row r="9" spans="1:6" ht="30" customHeight="1" x14ac:dyDescent="0.25">
      <c r="A9" s="53" t="s">
        <v>109</v>
      </c>
      <c r="B9" s="72" t="s">
        <v>113</v>
      </c>
      <c r="C9" s="72"/>
      <c r="D9" s="72"/>
      <c r="E9" s="72"/>
      <c r="F9" s="72"/>
    </row>
    <row r="10" spans="1:6" ht="30" customHeight="1" x14ac:dyDescent="0.25">
      <c r="A10" s="53" t="s">
        <v>110</v>
      </c>
      <c r="B10" s="72" t="s">
        <v>114</v>
      </c>
      <c r="C10" s="72"/>
      <c r="D10" s="53" t="s">
        <v>115</v>
      </c>
      <c r="E10" s="72" t="s">
        <v>116</v>
      </c>
      <c r="F10" s="72"/>
    </row>
    <row r="11" spans="1:6" ht="30" customHeight="1" x14ac:dyDescent="0.25">
      <c r="A11" s="53" t="s">
        <v>117</v>
      </c>
      <c r="B11" s="69" t="s">
        <v>118</v>
      </c>
      <c r="C11" s="71"/>
      <c r="D11" s="64" t="s">
        <v>119</v>
      </c>
      <c r="E11" s="87"/>
      <c r="F11" s="65"/>
    </row>
    <row r="12" spans="1:6" ht="15" customHeight="1" x14ac:dyDescent="0.25">
      <c r="A12" s="63" t="s">
        <v>120</v>
      </c>
      <c r="B12" s="63"/>
      <c r="C12" s="63"/>
      <c r="D12" s="63"/>
      <c r="E12" s="63"/>
      <c r="F12" s="63"/>
    </row>
    <row r="13" spans="1:6" ht="30" customHeight="1" x14ac:dyDescent="0.25">
      <c r="A13" s="53" t="s">
        <v>121</v>
      </c>
      <c r="B13" s="72" t="s">
        <v>127</v>
      </c>
      <c r="C13" s="72"/>
      <c r="D13" s="72"/>
      <c r="E13" s="72"/>
      <c r="F13" s="72"/>
    </row>
    <row r="14" spans="1:6" ht="30" customHeight="1" x14ac:dyDescent="0.25">
      <c r="A14" s="53" t="s">
        <v>122</v>
      </c>
      <c r="B14" s="72" t="s">
        <v>128</v>
      </c>
      <c r="C14" s="72"/>
      <c r="D14" s="72"/>
      <c r="E14" s="72"/>
      <c r="F14" s="72"/>
    </row>
    <row r="15" spans="1:6" ht="30" customHeight="1" x14ac:dyDescent="0.25">
      <c r="A15" s="53" t="s">
        <v>123</v>
      </c>
      <c r="B15" s="72" t="s">
        <v>129</v>
      </c>
      <c r="C15" s="72"/>
      <c r="D15" s="72"/>
      <c r="E15" s="72"/>
      <c r="F15" s="72"/>
    </row>
    <row r="16" spans="1:6" ht="30" customHeight="1" x14ac:dyDescent="0.25">
      <c r="A16" s="53" t="s">
        <v>124</v>
      </c>
      <c r="B16" s="72" t="s">
        <v>130</v>
      </c>
      <c r="C16" s="72"/>
      <c r="D16" s="53" t="s">
        <v>126</v>
      </c>
      <c r="E16" s="69" t="s">
        <v>132</v>
      </c>
      <c r="F16" s="71"/>
    </row>
    <row r="17" spans="1:6" ht="30" customHeight="1" x14ac:dyDescent="0.25">
      <c r="A17" s="53" t="s">
        <v>125</v>
      </c>
      <c r="B17" s="72" t="s">
        <v>131</v>
      </c>
      <c r="C17" s="72"/>
      <c r="D17" s="64" t="s">
        <v>133</v>
      </c>
      <c r="E17" s="87"/>
      <c r="F17" s="65"/>
    </row>
    <row r="18" spans="1:6" ht="15" customHeight="1" x14ac:dyDescent="0.25">
      <c r="A18" s="63" t="s">
        <v>134</v>
      </c>
      <c r="B18" s="63"/>
      <c r="C18" s="63"/>
      <c r="D18" s="63"/>
      <c r="E18" s="63"/>
      <c r="F18" s="63"/>
    </row>
    <row r="19" spans="1:6" ht="30" customHeight="1" x14ac:dyDescent="0.25">
      <c r="A19" s="62" t="s">
        <v>135</v>
      </c>
      <c r="B19" s="62"/>
      <c r="C19" s="72" t="s">
        <v>136</v>
      </c>
      <c r="D19" s="72"/>
      <c r="E19" s="72"/>
      <c r="F19" s="72"/>
    </row>
    <row r="20" spans="1:6" ht="30" customHeight="1" x14ac:dyDescent="0.25">
      <c r="A20" s="62" t="s">
        <v>137</v>
      </c>
      <c r="B20" s="62"/>
      <c r="C20" s="72" t="s">
        <v>138</v>
      </c>
      <c r="D20" s="72"/>
      <c r="E20" s="53" t="s">
        <v>139</v>
      </c>
      <c r="F20" s="54" t="s">
        <v>140</v>
      </c>
    </row>
    <row r="21" spans="1:6" ht="30" customHeight="1" x14ac:dyDescent="0.25">
      <c r="A21" s="62" t="s">
        <v>141</v>
      </c>
      <c r="B21" s="62"/>
      <c r="C21" s="72" t="s">
        <v>147</v>
      </c>
      <c r="D21" s="72"/>
      <c r="E21" s="72"/>
      <c r="F21" s="72"/>
    </row>
    <row r="22" spans="1:6" ht="30" customHeight="1" x14ac:dyDescent="0.25">
      <c r="A22" s="62" t="s">
        <v>142</v>
      </c>
      <c r="B22" s="62"/>
      <c r="C22" s="72" t="s">
        <v>148</v>
      </c>
      <c r="D22" s="72"/>
      <c r="E22" s="53" t="s">
        <v>143</v>
      </c>
      <c r="F22" s="54" t="s">
        <v>149</v>
      </c>
    </row>
    <row r="23" spans="1:6" ht="30" customHeight="1" x14ac:dyDescent="0.25">
      <c r="A23" s="62" t="s">
        <v>144</v>
      </c>
      <c r="B23" s="62"/>
      <c r="C23" s="69" t="s">
        <v>150</v>
      </c>
      <c r="D23" s="70"/>
      <c r="E23" s="70"/>
      <c r="F23" s="71"/>
    </row>
    <row r="24" spans="1:6" ht="30" customHeight="1" x14ac:dyDescent="0.25">
      <c r="A24" s="62" t="s">
        <v>145</v>
      </c>
      <c r="B24" s="62"/>
      <c r="C24" s="69" t="s">
        <v>151</v>
      </c>
      <c r="D24" s="70"/>
      <c r="E24" s="53" t="s">
        <v>146</v>
      </c>
      <c r="F24" s="55" t="s">
        <v>152</v>
      </c>
    </row>
    <row r="25" spans="1:6" ht="30" customHeight="1" x14ac:dyDescent="0.25">
      <c r="A25" s="62" t="s">
        <v>153</v>
      </c>
      <c r="B25" s="62"/>
      <c r="C25" s="72" t="s">
        <v>154</v>
      </c>
      <c r="D25" s="72"/>
      <c r="E25" s="72"/>
      <c r="F25" s="72"/>
    </row>
    <row r="26" spans="1:6" ht="30" customHeight="1" x14ac:dyDescent="0.25">
      <c r="A26" s="62" t="s">
        <v>402</v>
      </c>
      <c r="B26" s="62"/>
      <c r="C26" s="72" t="s">
        <v>155</v>
      </c>
      <c r="D26" s="72"/>
      <c r="E26" s="53" t="s">
        <v>156</v>
      </c>
      <c r="F26" s="54" t="s">
        <v>157</v>
      </c>
    </row>
    <row r="27" spans="1:6" ht="30" customHeight="1" x14ac:dyDescent="0.25">
      <c r="A27" s="62" t="s">
        <v>158</v>
      </c>
      <c r="B27" s="62"/>
      <c r="C27" s="72" t="s">
        <v>399</v>
      </c>
      <c r="D27" s="72"/>
      <c r="E27" s="72"/>
      <c r="F27" s="72"/>
    </row>
    <row r="28" spans="1:6" ht="30" customHeight="1" x14ac:dyDescent="0.25">
      <c r="A28" s="62" t="s">
        <v>159</v>
      </c>
      <c r="B28" s="62"/>
      <c r="C28" s="72" t="s">
        <v>400</v>
      </c>
      <c r="D28" s="72"/>
      <c r="E28" s="53" t="s">
        <v>160</v>
      </c>
      <c r="F28" s="54" t="s">
        <v>401</v>
      </c>
    </row>
    <row r="29" spans="1:6" ht="30" customHeight="1" x14ac:dyDescent="0.25">
      <c r="A29" s="64" t="s">
        <v>161</v>
      </c>
      <c r="B29" s="65"/>
      <c r="C29" s="69" t="s">
        <v>162</v>
      </c>
      <c r="D29" s="70"/>
      <c r="E29" s="70"/>
      <c r="F29" s="71"/>
    </row>
    <row r="30" spans="1:6" ht="15" customHeight="1" x14ac:dyDescent="0.25">
      <c r="A30" s="63" t="s">
        <v>163</v>
      </c>
      <c r="B30" s="63"/>
      <c r="C30" s="63"/>
      <c r="D30" s="63"/>
      <c r="E30" s="63"/>
      <c r="F30" s="63"/>
    </row>
    <row r="31" spans="1:6" ht="30" customHeight="1" x14ac:dyDescent="0.25">
      <c r="A31" s="62" t="s">
        <v>164</v>
      </c>
      <c r="B31" s="62"/>
      <c r="C31" s="60" t="s">
        <v>345</v>
      </c>
      <c r="D31" s="60"/>
      <c r="E31" s="53" t="s">
        <v>165</v>
      </c>
      <c r="F31" s="56" t="s">
        <v>166</v>
      </c>
    </row>
    <row r="32" spans="1:6" ht="30" customHeight="1" x14ac:dyDescent="0.25">
      <c r="A32" s="53" t="s">
        <v>167</v>
      </c>
      <c r="B32" s="60" t="s">
        <v>349</v>
      </c>
      <c r="C32" s="60"/>
      <c r="D32" s="60"/>
      <c r="E32" s="62" t="s">
        <v>168</v>
      </c>
      <c r="F32" s="62"/>
    </row>
    <row r="33" spans="1:6" ht="30" customHeight="1" x14ac:dyDescent="0.25">
      <c r="A33" s="62" t="s">
        <v>169</v>
      </c>
      <c r="B33" s="62"/>
      <c r="C33" s="60" t="s">
        <v>353</v>
      </c>
      <c r="D33" s="60"/>
      <c r="E33" s="60" t="s">
        <v>355</v>
      </c>
      <c r="F33" s="60"/>
    </row>
    <row r="34" spans="1:6" ht="30" customHeight="1" x14ac:dyDescent="0.25">
      <c r="A34" s="62" t="s">
        <v>170</v>
      </c>
      <c r="B34" s="62"/>
      <c r="C34" s="61" t="s">
        <v>171</v>
      </c>
      <c r="D34" s="61"/>
      <c r="E34" s="61"/>
      <c r="F34" s="61"/>
    </row>
    <row r="35" spans="1:6" ht="30" customHeight="1" x14ac:dyDescent="0.25">
      <c r="A35" s="64" t="s">
        <v>172</v>
      </c>
      <c r="B35" s="65"/>
      <c r="C35" s="84" t="s">
        <v>173</v>
      </c>
      <c r="D35" s="85"/>
      <c r="E35" s="85"/>
      <c r="F35" s="86"/>
    </row>
    <row r="36" spans="1:6" ht="15" customHeight="1" x14ac:dyDescent="0.25">
      <c r="A36" s="63" t="s">
        <v>174</v>
      </c>
      <c r="B36" s="63"/>
      <c r="C36" s="63"/>
      <c r="D36" s="63"/>
      <c r="E36" s="63"/>
      <c r="F36" s="63"/>
    </row>
    <row r="37" spans="1:6" ht="30" customHeight="1" x14ac:dyDescent="0.25">
      <c r="A37" s="62" t="s">
        <v>175</v>
      </c>
      <c r="B37" s="62"/>
      <c r="C37" s="84" t="s">
        <v>176</v>
      </c>
      <c r="D37" s="85"/>
      <c r="E37" s="85"/>
      <c r="F37" s="86"/>
    </row>
    <row r="38" spans="1:6" ht="30" customHeight="1" x14ac:dyDescent="0.25">
      <c r="A38" s="62" t="s">
        <v>177</v>
      </c>
      <c r="B38" s="62"/>
      <c r="C38" s="57" t="s">
        <v>178</v>
      </c>
      <c r="D38" s="53" t="s">
        <v>179</v>
      </c>
      <c r="E38" s="57" t="s">
        <v>180</v>
      </c>
      <c r="F38" s="53" t="s">
        <v>181</v>
      </c>
    </row>
    <row r="39" spans="1:6" ht="30" customHeight="1" x14ac:dyDescent="0.25">
      <c r="A39" s="53" t="s">
        <v>182</v>
      </c>
      <c r="B39" s="61" t="s">
        <v>183</v>
      </c>
      <c r="C39" s="61"/>
      <c r="D39" s="61"/>
      <c r="E39" s="62" t="s">
        <v>184</v>
      </c>
      <c r="F39" s="62"/>
    </row>
    <row r="40" spans="1:6" ht="30" customHeight="1" x14ac:dyDescent="0.25">
      <c r="A40" s="62" t="s">
        <v>185</v>
      </c>
      <c r="B40" s="62"/>
      <c r="C40" s="60" t="s">
        <v>357</v>
      </c>
      <c r="D40" s="60"/>
      <c r="E40" s="53" t="s">
        <v>186</v>
      </c>
      <c r="F40" s="58" t="s">
        <v>187</v>
      </c>
    </row>
    <row r="41" spans="1:6" ht="30" customHeight="1" x14ac:dyDescent="0.25">
      <c r="A41" s="62" t="s">
        <v>188</v>
      </c>
      <c r="B41" s="62"/>
      <c r="C41" s="61" t="s">
        <v>196</v>
      </c>
      <c r="D41" s="61"/>
      <c r="E41" s="64" t="s">
        <v>189</v>
      </c>
      <c r="F41" s="65"/>
    </row>
    <row r="42" spans="1:6" ht="30" customHeight="1" x14ac:dyDescent="0.25">
      <c r="A42" s="62" t="s">
        <v>190</v>
      </c>
      <c r="B42" s="62"/>
      <c r="C42" s="58" t="s">
        <v>191</v>
      </c>
      <c r="D42" s="53" t="s">
        <v>192</v>
      </c>
      <c r="E42" s="61" t="s">
        <v>193</v>
      </c>
      <c r="F42" s="61"/>
    </row>
    <row r="43" spans="1:6" ht="30" customHeight="1" x14ac:dyDescent="0.25">
      <c r="A43" s="62" t="s">
        <v>194</v>
      </c>
      <c r="B43" s="62"/>
      <c r="C43" s="61" t="s">
        <v>195</v>
      </c>
      <c r="D43" s="61"/>
      <c r="E43" s="53" t="s">
        <v>197</v>
      </c>
      <c r="F43" s="58" t="s">
        <v>198</v>
      </c>
    </row>
    <row r="44" spans="1:6" ht="30" customHeight="1" x14ac:dyDescent="0.25">
      <c r="A44" s="62" t="s">
        <v>199</v>
      </c>
      <c r="B44" s="62"/>
      <c r="C44" s="60" t="s">
        <v>362</v>
      </c>
      <c r="D44" s="60"/>
      <c r="E44" s="62" t="s">
        <v>200</v>
      </c>
      <c r="F44" s="62"/>
    </row>
    <row r="45" spans="1:6" ht="30" customHeight="1" x14ac:dyDescent="0.25">
      <c r="A45" s="62" t="s">
        <v>201</v>
      </c>
      <c r="B45" s="62"/>
      <c r="C45" s="54" t="s">
        <v>202</v>
      </c>
      <c r="D45" s="53" t="s">
        <v>203</v>
      </c>
      <c r="E45" s="62" t="s">
        <v>403</v>
      </c>
      <c r="F45" s="62"/>
    </row>
    <row r="46" spans="1:6" ht="30" customHeight="1" x14ac:dyDescent="0.25">
      <c r="A46" s="62" t="s">
        <v>204</v>
      </c>
      <c r="B46" s="62"/>
      <c r="C46" s="60" t="s">
        <v>364</v>
      </c>
      <c r="D46" s="60"/>
      <c r="E46" s="53" t="s">
        <v>206</v>
      </c>
      <c r="F46" s="58" t="s">
        <v>205</v>
      </c>
    </row>
    <row r="47" spans="1:6" ht="30" customHeight="1" x14ac:dyDescent="0.25">
      <c r="A47" s="53" t="s">
        <v>207</v>
      </c>
      <c r="B47" s="60" t="s">
        <v>372</v>
      </c>
      <c r="C47" s="60"/>
      <c r="D47" s="53" t="s">
        <v>208</v>
      </c>
      <c r="E47" s="60" t="s">
        <v>376</v>
      </c>
      <c r="F47" s="60"/>
    </row>
    <row r="48" spans="1:6" ht="30" customHeight="1" x14ac:dyDescent="0.25">
      <c r="A48" s="62" t="s">
        <v>209</v>
      </c>
      <c r="B48" s="62"/>
      <c r="C48" s="60" t="s">
        <v>380</v>
      </c>
      <c r="D48" s="60"/>
      <c r="E48" s="60"/>
      <c r="F48" s="53" t="s">
        <v>210</v>
      </c>
    </row>
    <row r="49" spans="1:6" ht="30" customHeight="1" x14ac:dyDescent="0.25">
      <c r="A49" s="62" t="s">
        <v>213</v>
      </c>
      <c r="B49" s="62"/>
      <c r="C49" s="60" t="s">
        <v>383</v>
      </c>
      <c r="D49" s="60"/>
      <c r="E49" s="60"/>
      <c r="F49" s="53" t="s">
        <v>211</v>
      </c>
    </row>
    <row r="50" spans="1:6" ht="30" customHeight="1" x14ac:dyDescent="0.25">
      <c r="A50" s="62" t="s">
        <v>214</v>
      </c>
      <c r="B50" s="62"/>
      <c r="C50" s="60" t="s">
        <v>387</v>
      </c>
      <c r="D50" s="60"/>
      <c r="E50" s="60"/>
      <c r="F50" s="53" t="s">
        <v>212</v>
      </c>
    </row>
    <row r="51" spans="1:6" ht="30" customHeight="1" x14ac:dyDescent="0.25">
      <c r="A51" s="53" t="s">
        <v>215</v>
      </c>
      <c r="B51" s="61" t="s">
        <v>216</v>
      </c>
      <c r="C51" s="61"/>
      <c r="D51" s="62" t="s">
        <v>217</v>
      </c>
      <c r="E51" s="62"/>
      <c r="F51" s="58" t="s">
        <v>218</v>
      </c>
    </row>
    <row r="52" spans="1:6" ht="30" customHeight="1" x14ac:dyDescent="0.25">
      <c r="A52" s="53" t="s">
        <v>219</v>
      </c>
      <c r="B52" s="60" t="s">
        <v>391</v>
      </c>
      <c r="C52" s="60"/>
      <c r="D52" s="53" t="s">
        <v>220</v>
      </c>
      <c r="E52" s="61" t="s">
        <v>221</v>
      </c>
      <c r="F52" s="61"/>
    </row>
    <row r="53" spans="1:6" ht="30" customHeight="1" x14ac:dyDescent="0.25">
      <c r="A53" s="64" t="s">
        <v>222</v>
      </c>
      <c r="B53" s="65"/>
      <c r="C53" s="66" t="s">
        <v>396</v>
      </c>
      <c r="D53" s="67"/>
      <c r="E53" s="68"/>
      <c r="F53" s="53" t="s">
        <v>223</v>
      </c>
    </row>
    <row r="54" spans="1:6" ht="15" customHeight="1" x14ac:dyDescent="0.25">
      <c r="A54" s="63" t="s">
        <v>224</v>
      </c>
      <c r="B54" s="63"/>
      <c r="C54" s="63"/>
      <c r="D54" s="63"/>
      <c r="E54" s="63"/>
      <c r="F54" s="63"/>
    </row>
    <row r="55" spans="1:6" ht="30" customHeight="1" x14ac:dyDescent="0.25">
      <c r="A55" s="53" t="s">
        <v>225</v>
      </c>
      <c r="B55" s="61" t="s">
        <v>226</v>
      </c>
      <c r="C55" s="61"/>
      <c r="D55" s="62" t="s">
        <v>227</v>
      </c>
      <c r="E55" s="62"/>
      <c r="F55" s="54" t="s">
        <v>228</v>
      </c>
    </row>
    <row r="56" spans="1:6" ht="30" customHeight="1" x14ac:dyDescent="0.25">
      <c r="A56" s="53" t="s">
        <v>237</v>
      </c>
      <c r="B56" s="61" t="s">
        <v>229</v>
      </c>
      <c r="C56" s="61"/>
      <c r="D56" s="62" t="s">
        <v>236</v>
      </c>
      <c r="E56" s="62"/>
      <c r="F56" s="62"/>
    </row>
    <row r="57" spans="1:6" ht="30" customHeight="1" x14ac:dyDescent="0.25">
      <c r="A57" s="53" t="s">
        <v>238</v>
      </c>
      <c r="B57" s="61" t="s">
        <v>230</v>
      </c>
      <c r="C57" s="61"/>
      <c r="D57" s="62" t="s">
        <v>244</v>
      </c>
      <c r="E57" s="62"/>
      <c r="F57" s="54" t="s">
        <v>245</v>
      </c>
    </row>
    <row r="58" spans="1:6" ht="30" customHeight="1" x14ac:dyDescent="0.25">
      <c r="A58" s="53" t="s">
        <v>239</v>
      </c>
      <c r="B58" s="61" t="s">
        <v>231</v>
      </c>
      <c r="C58" s="61"/>
      <c r="D58" s="62" t="s">
        <v>246</v>
      </c>
      <c r="E58" s="62"/>
      <c r="F58" s="62"/>
    </row>
    <row r="59" spans="1:6" ht="30" customHeight="1" x14ac:dyDescent="0.25">
      <c r="A59" s="53" t="s">
        <v>240</v>
      </c>
      <c r="B59" s="61" t="s">
        <v>232</v>
      </c>
      <c r="C59" s="61"/>
      <c r="D59" s="62" t="s">
        <v>247</v>
      </c>
      <c r="E59" s="62"/>
      <c r="F59" s="54" t="s">
        <v>248</v>
      </c>
    </row>
    <row r="60" spans="1:6" ht="30" customHeight="1" x14ac:dyDescent="0.25">
      <c r="A60" s="53" t="s">
        <v>241</v>
      </c>
      <c r="B60" s="61" t="s">
        <v>233</v>
      </c>
      <c r="C60" s="61"/>
      <c r="D60" s="62" t="s">
        <v>249</v>
      </c>
      <c r="E60" s="62"/>
      <c r="F60" s="62"/>
    </row>
    <row r="61" spans="1:6" ht="30" customHeight="1" x14ac:dyDescent="0.25">
      <c r="A61" s="53" t="s">
        <v>242</v>
      </c>
      <c r="B61" s="61" t="s">
        <v>234</v>
      </c>
      <c r="C61" s="61"/>
      <c r="D61" s="62" t="s">
        <v>250</v>
      </c>
      <c r="E61" s="62"/>
      <c r="F61" s="54" t="s">
        <v>251</v>
      </c>
    </row>
    <row r="62" spans="1:6" ht="30" customHeight="1" x14ac:dyDescent="0.25">
      <c r="A62" s="53" t="s">
        <v>243</v>
      </c>
      <c r="B62" s="61" t="s">
        <v>235</v>
      </c>
      <c r="C62" s="61"/>
      <c r="D62" s="62" t="s">
        <v>252</v>
      </c>
      <c r="E62" s="62"/>
      <c r="F62" s="62"/>
    </row>
    <row r="63" spans="1:6" ht="15" customHeight="1" x14ac:dyDescent="0.25">
      <c r="A63" s="63" t="s">
        <v>253</v>
      </c>
      <c r="B63" s="63"/>
      <c r="C63" s="63"/>
      <c r="D63" s="63"/>
      <c r="E63" s="63"/>
      <c r="F63" s="63"/>
    </row>
    <row r="64" spans="1:6" ht="30" customHeight="1" x14ac:dyDescent="0.25">
      <c r="A64" s="75" t="s">
        <v>254</v>
      </c>
      <c r="B64" s="76"/>
      <c r="C64" s="76"/>
      <c r="D64" s="76"/>
      <c r="E64" s="76"/>
      <c r="F64" s="77"/>
    </row>
    <row r="65" spans="1:6" ht="30" customHeight="1" x14ac:dyDescent="0.25">
      <c r="A65" s="78"/>
      <c r="B65" s="79"/>
      <c r="C65" s="79"/>
      <c r="D65" s="79"/>
      <c r="E65" s="79"/>
      <c r="F65" s="80"/>
    </row>
    <row r="66" spans="1:6" ht="30" customHeight="1" x14ac:dyDescent="0.25">
      <c r="A66" s="78"/>
      <c r="B66" s="79"/>
      <c r="C66" s="79"/>
      <c r="D66" s="79"/>
      <c r="E66" s="79"/>
      <c r="F66" s="80"/>
    </row>
    <row r="67" spans="1:6" ht="30" customHeight="1" x14ac:dyDescent="0.25">
      <c r="A67" s="78"/>
      <c r="B67" s="79"/>
      <c r="C67" s="79"/>
      <c r="D67" s="79"/>
      <c r="E67" s="79"/>
      <c r="F67" s="80"/>
    </row>
    <row r="68" spans="1:6" ht="28.5" customHeight="1" x14ac:dyDescent="0.25">
      <c r="A68" s="78"/>
      <c r="B68" s="79"/>
      <c r="C68" s="79"/>
      <c r="D68" s="79"/>
      <c r="E68" s="79"/>
      <c r="F68" s="80"/>
    </row>
    <row r="69" spans="1:6" ht="141" hidden="1" customHeight="1" x14ac:dyDescent="0.25">
      <c r="A69" s="81"/>
      <c r="B69" s="82"/>
      <c r="C69" s="82"/>
      <c r="D69" s="82"/>
      <c r="E69" s="82"/>
      <c r="F69" s="83"/>
    </row>
    <row r="70" spans="1:6" ht="15" customHeight="1" x14ac:dyDescent="0.25">
      <c r="A70" s="63" t="s">
        <v>404</v>
      </c>
      <c r="B70" s="63"/>
      <c r="C70" s="63"/>
      <c r="D70" s="63"/>
      <c r="E70" s="63"/>
      <c r="F70" s="63"/>
    </row>
    <row r="71" spans="1:6" ht="30" customHeight="1" x14ac:dyDescent="0.25">
      <c r="A71" s="62" t="s">
        <v>255</v>
      </c>
      <c r="B71" s="62"/>
      <c r="C71" s="61" t="s">
        <v>256</v>
      </c>
      <c r="D71" s="61"/>
      <c r="E71" s="61"/>
      <c r="F71" s="61"/>
    </row>
    <row r="72" spans="1:6" ht="30" customHeight="1" x14ac:dyDescent="0.25">
      <c r="A72" s="62" t="s">
        <v>257</v>
      </c>
      <c r="B72" s="62"/>
      <c r="C72" s="61" t="s">
        <v>258</v>
      </c>
      <c r="D72" s="61"/>
      <c r="E72" s="61"/>
      <c r="F72" s="61"/>
    </row>
    <row r="73" spans="1:6" ht="30" customHeight="1" x14ac:dyDescent="0.25">
      <c r="A73" s="62" t="s">
        <v>405</v>
      </c>
      <c r="B73" s="62"/>
      <c r="C73" s="62"/>
      <c r="D73" s="62"/>
      <c r="E73" s="62"/>
      <c r="F73" s="62"/>
    </row>
    <row r="74" spans="1:6" ht="30" customHeight="1" x14ac:dyDescent="0.25">
      <c r="A74" s="62" t="s">
        <v>259</v>
      </c>
      <c r="B74" s="62"/>
      <c r="C74" s="61" t="s">
        <v>260</v>
      </c>
      <c r="D74" s="61"/>
      <c r="E74" s="61"/>
      <c r="F74" s="61"/>
    </row>
    <row r="75" spans="1:6" ht="30" customHeight="1" x14ac:dyDescent="0.25">
      <c r="A75" s="62" t="s">
        <v>261</v>
      </c>
      <c r="B75" s="62"/>
      <c r="C75" s="61" t="s">
        <v>262</v>
      </c>
      <c r="D75" s="61"/>
      <c r="E75" s="61"/>
      <c r="F75" s="61"/>
    </row>
    <row r="76" spans="1:6" ht="30" customHeight="1" x14ac:dyDescent="0.25">
      <c r="A76" s="62" t="s">
        <v>406</v>
      </c>
      <c r="B76" s="62"/>
      <c r="C76" s="62"/>
      <c r="D76" s="62"/>
      <c r="E76" s="62"/>
      <c r="F76" s="62"/>
    </row>
    <row r="77" spans="1:6" ht="30" customHeight="1" x14ac:dyDescent="0.25">
      <c r="A77" s="62" t="s">
        <v>263</v>
      </c>
      <c r="B77" s="62"/>
      <c r="C77" s="61" t="s">
        <v>264</v>
      </c>
      <c r="D77" s="61"/>
      <c r="E77" s="61"/>
      <c r="F77" s="61"/>
    </row>
    <row r="78" spans="1:6" ht="30" customHeight="1" x14ac:dyDescent="0.25">
      <c r="A78" s="62" t="s">
        <v>85</v>
      </c>
      <c r="B78" s="62"/>
      <c r="C78" s="61" t="s">
        <v>265</v>
      </c>
      <c r="D78" s="61"/>
      <c r="E78" s="61"/>
      <c r="F78" s="61"/>
    </row>
    <row r="79" spans="1:6" ht="30" customHeight="1" x14ac:dyDescent="0.25">
      <c r="A79" s="62" t="s">
        <v>407</v>
      </c>
      <c r="B79" s="62"/>
      <c r="C79" s="62"/>
      <c r="D79" s="62"/>
      <c r="E79" s="62"/>
      <c r="F79" s="62"/>
    </row>
    <row r="80" spans="1:6" ht="30" customHeight="1" x14ac:dyDescent="0.25">
      <c r="A80" s="62" t="s">
        <v>266</v>
      </c>
      <c r="B80" s="62"/>
      <c r="C80" s="61" t="s">
        <v>267</v>
      </c>
      <c r="D80" s="61"/>
      <c r="E80" s="61"/>
      <c r="F80" s="61"/>
    </row>
    <row r="81" spans="1:6" ht="30" customHeight="1" x14ac:dyDescent="0.25">
      <c r="A81" s="62" t="s">
        <v>268</v>
      </c>
      <c r="B81" s="62"/>
      <c r="C81" s="61" t="s">
        <v>270</v>
      </c>
      <c r="D81" s="61"/>
      <c r="E81" s="61"/>
      <c r="F81" s="61"/>
    </row>
    <row r="82" spans="1:6" ht="30" customHeight="1" x14ac:dyDescent="0.25">
      <c r="A82" s="62" t="s">
        <v>408</v>
      </c>
      <c r="B82" s="62"/>
      <c r="C82" s="62"/>
      <c r="D82" s="62"/>
      <c r="E82" s="62"/>
      <c r="F82" s="62"/>
    </row>
    <row r="83" spans="1:6" ht="30" customHeight="1" x14ac:dyDescent="0.25">
      <c r="A83" s="62" t="s">
        <v>269</v>
      </c>
      <c r="B83" s="62"/>
      <c r="C83" s="61" t="s">
        <v>271</v>
      </c>
      <c r="D83" s="61"/>
      <c r="E83" s="61"/>
      <c r="F83" s="61"/>
    </row>
    <row r="84" spans="1:6" ht="30" customHeight="1" x14ac:dyDescent="0.25">
      <c r="A84" s="62" t="s">
        <v>272</v>
      </c>
      <c r="B84" s="62"/>
      <c r="C84" s="61" t="s">
        <v>273</v>
      </c>
      <c r="D84" s="61"/>
      <c r="E84" s="61"/>
      <c r="F84" s="61"/>
    </row>
    <row r="85" spans="1:6" ht="30" customHeight="1" x14ac:dyDescent="0.25">
      <c r="A85" s="63" t="s">
        <v>409</v>
      </c>
      <c r="B85" s="63"/>
      <c r="C85" s="63"/>
      <c r="D85" s="63"/>
      <c r="E85" s="63"/>
      <c r="F85" s="63"/>
    </row>
    <row r="86" spans="1:6" ht="30" customHeight="1" x14ac:dyDescent="0.25">
      <c r="A86" s="62" t="s">
        <v>274</v>
      </c>
      <c r="B86" s="62"/>
      <c r="C86" s="62"/>
      <c r="D86" s="61" t="s">
        <v>275</v>
      </c>
      <c r="E86" s="61"/>
      <c r="F86" s="61"/>
    </row>
    <row r="87" spans="1:6" ht="30" customHeight="1" x14ac:dyDescent="0.25">
      <c r="A87" s="53" t="s">
        <v>276</v>
      </c>
      <c r="B87" s="61" t="s">
        <v>277</v>
      </c>
      <c r="C87" s="61"/>
      <c r="D87" s="61"/>
      <c r="E87" s="61"/>
      <c r="F87" s="61"/>
    </row>
    <row r="88" spans="1:6" ht="30" customHeight="1" x14ac:dyDescent="0.25">
      <c r="A88" s="73" t="s">
        <v>278</v>
      </c>
      <c r="B88" s="74"/>
      <c r="C88" s="61" t="s">
        <v>279</v>
      </c>
      <c r="D88" s="61"/>
      <c r="E88" s="61"/>
      <c r="F88" s="61"/>
    </row>
    <row r="89" spans="1:6" ht="30" customHeight="1" x14ac:dyDescent="0.25">
      <c r="A89" s="73" t="s">
        <v>280</v>
      </c>
      <c r="B89" s="74"/>
      <c r="C89" s="61" t="s">
        <v>281</v>
      </c>
      <c r="D89" s="61"/>
      <c r="E89" s="61"/>
      <c r="F89" s="61"/>
    </row>
    <row r="90" spans="1:6" ht="30" customHeight="1" x14ac:dyDescent="0.25">
      <c r="A90" s="53" t="s">
        <v>282</v>
      </c>
      <c r="B90" s="59" t="s">
        <v>284</v>
      </c>
      <c r="C90" s="59" t="s">
        <v>296</v>
      </c>
      <c r="D90" s="59" t="s">
        <v>328</v>
      </c>
      <c r="E90" s="62" t="s">
        <v>283</v>
      </c>
      <c r="F90" s="62"/>
    </row>
  </sheetData>
  <mergeCells count="146">
    <mergeCell ref="B7:F7"/>
    <mergeCell ref="B8:F8"/>
    <mergeCell ref="B9:F9"/>
    <mergeCell ref="A1:F1"/>
    <mergeCell ref="A2:F2"/>
    <mergeCell ref="A6:F6"/>
    <mergeCell ref="D11:F11"/>
    <mergeCell ref="C5:F5"/>
    <mergeCell ref="A3:B5"/>
    <mergeCell ref="C4:F4"/>
    <mergeCell ref="A19:B19"/>
    <mergeCell ref="C19:F19"/>
    <mergeCell ref="A20:B20"/>
    <mergeCell ref="C20:D20"/>
    <mergeCell ref="C23:F23"/>
    <mergeCell ref="B14:F14"/>
    <mergeCell ref="B15:F15"/>
    <mergeCell ref="A12:F12"/>
    <mergeCell ref="B13:F13"/>
    <mergeCell ref="B16:C16"/>
    <mergeCell ref="E16:F16"/>
    <mergeCell ref="B17:C17"/>
    <mergeCell ref="D17:F17"/>
    <mergeCell ref="A21:B21"/>
    <mergeCell ref="C21:F21"/>
    <mergeCell ref="A37:B37"/>
    <mergeCell ref="C37:F37"/>
    <mergeCell ref="A33:B33"/>
    <mergeCell ref="E33:F33"/>
    <mergeCell ref="A42:B42"/>
    <mergeCell ref="A34:B34"/>
    <mergeCell ref="C34:F34"/>
    <mergeCell ref="C35:F35"/>
    <mergeCell ref="A35:B35"/>
    <mergeCell ref="C33:D33"/>
    <mergeCell ref="E41:F41"/>
    <mergeCell ref="A46:B46"/>
    <mergeCell ref="C46:D46"/>
    <mergeCell ref="B47:C47"/>
    <mergeCell ref="E47:F47"/>
    <mergeCell ref="A48:B48"/>
    <mergeCell ref="C48:E48"/>
    <mergeCell ref="A43:B43"/>
    <mergeCell ref="C43:D43"/>
    <mergeCell ref="A44:B44"/>
    <mergeCell ref="A45:B45"/>
    <mergeCell ref="E45:F45"/>
    <mergeCell ref="C44:D44"/>
    <mergeCell ref="E44:F44"/>
    <mergeCell ref="B58:C58"/>
    <mergeCell ref="B57:C57"/>
    <mergeCell ref="D58:F58"/>
    <mergeCell ref="B61:C61"/>
    <mergeCell ref="D61:E61"/>
    <mergeCell ref="B52:C52"/>
    <mergeCell ref="E52:F52"/>
    <mergeCell ref="A49:B49"/>
    <mergeCell ref="C49:E49"/>
    <mergeCell ref="A50:B50"/>
    <mergeCell ref="C50:E50"/>
    <mergeCell ref="D51:E51"/>
    <mergeCell ref="B51:C51"/>
    <mergeCell ref="A73:F73"/>
    <mergeCell ref="A74:B74"/>
    <mergeCell ref="C74:F74"/>
    <mergeCell ref="A75:B75"/>
    <mergeCell ref="C75:F75"/>
    <mergeCell ref="A63:F63"/>
    <mergeCell ref="A64:F69"/>
    <mergeCell ref="A70:F70"/>
    <mergeCell ref="A71:B71"/>
    <mergeCell ref="C71:F71"/>
    <mergeCell ref="A72:B72"/>
    <mergeCell ref="C72:F72"/>
    <mergeCell ref="A85:F85"/>
    <mergeCell ref="E90:F90"/>
    <mergeCell ref="A86:C86"/>
    <mergeCell ref="D86:F86"/>
    <mergeCell ref="B87:F87"/>
    <mergeCell ref="A76:F76"/>
    <mergeCell ref="A77:B77"/>
    <mergeCell ref="C77:F77"/>
    <mergeCell ref="A78:B78"/>
    <mergeCell ref="C78:F78"/>
    <mergeCell ref="A88:B88"/>
    <mergeCell ref="A89:B89"/>
    <mergeCell ref="C89:F89"/>
    <mergeCell ref="C88:F88"/>
    <mergeCell ref="A79:F79"/>
    <mergeCell ref="A80:B80"/>
    <mergeCell ref="C80:F80"/>
    <mergeCell ref="A81:B81"/>
    <mergeCell ref="C81:F81"/>
    <mergeCell ref="A82:F82"/>
    <mergeCell ref="A83:B83"/>
    <mergeCell ref="C83:F83"/>
    <mergeCell ref="A84:B84"/>
    <mergeCell ref="C84:F84"/>
    <mergeCell ref="A29:B29"/>
    <mergeCell ref="C29:F29"/>
    <mergeCell ref="A31:B31"/>
    <mergeCell ref="B32:D32"/>
    <mergeCell ref="E32:F32"/>
    <mergeCell ref="C3:F3"/>
    <mergeCell ref="B11:C11"/>
    <mergeCell ref="B10:C10"/>
    <mergeCell ref="E10:F10"/>
    <mergeCell ref="A30:F30"/>
    <mergeCell ref="A27:B27"/>
    <mergeCell ref="C27:F27"/>
    <mergeCell ref="A28:B28"/>
    <mergeCell ref="C28:D28"/>
    <mergeCell ref="A24:B24"/>
    <mergeCell ref="A25:B25"/>
    <mergeCell ref="C25:F25"/>
    <mergeCell ref="A26:B26"/>
    <mergeCell ref="C26:D26"/>
    <mergeCell ref="C24:D24"/>
    <mergeCell ref="A22:B22"/>
    <mergeCell ref="A23:B23"/>
    <mergeCell ref="C22:D22"/>
    <mergeCell ref="A18:F18"/>
    <mergeCell ref="C31:D31"/>
    <mergeCell ref="B62:C62"/>
    <mergeCell ref="D62:F62"/>
    <mergeCell ref="B59:C59"/>
    <mergeCell ref="D59:E59"/>
    <mergeCell ref="B60:C60"/>
    <mergeCell ref="D60:F60"/>
    <mergeCell ref="B56:C56"/>
    <mergeCell ref="D55:E55"/>
    <mergeCell ref="A54:F54"/>
    <mergeCell ref="B55:C55"/>
    <mergeCell ref="D56:F56"/>
    <mergeCell ref="A53:B53"/>
    <mergeCell ref="C53:E53"/>
    <mergeCell ref="A36:F36"/>
    <mergeCell ref="A38:B38"/>
    <mergeCell ref="B39:D39"/>
    <mergeCell ref="E39:F39"/>
    <mergeCell ref="A40:B40"/>
    <mergeCell ref="C40:D40"/>
    <mergeCell ref="A41:B41"/>
    <mergeCell ref="C41:D41"/>
    <mergeCell ref="E42:F42"/>
    <mergeCell ref="D57:E57"/>
  </mergeCells>
  <conditionalFormatting sqref="B11 E16 C31 B32 C33 F31 E33 B39 F40 C40:C42 E42 F43 C43:D44 C45:C46 F46 E47 B47 C48:E50 B51:C52 F51 E52 C53 F61 F59 F57 F55 A64 C71:F72 D86 B87 B90:D90 C34:F35 C3:C5 B7:F9 B10:C10 E10:F10 B13:F15 B16:C17 F20 F22 F24 F26 C19:C29 F28 C37:C38 E38 B55:C62 C74:F75 C77:F78">
    <cfRule type="containsBlanks" dxfId="4" priority="5">
      <formula>LEN(TRIM(A3))=0</formula>
    </cfRule>
  </conditionalFormatting>
  <conditionalFormatting sqref="C88:F88">
    <cfRule type="containsBlanks" dxfId="3" priority="4">
      <formula>LEN(TRIM(C88))=0</formula>
    </cfRule>
  </conditionalFormatting>
  <conditionalFormatting sqref="C89:F89">
    <cfRule type="containsBlanks" dxfId="2" priority="3">
      <formula>LEN(TRIM(C89))=0</formula>
    </cfRule>
  </conditionalFormatting>
  <conditionalFormatting sqref="C80:F81">
    <cfRule type="containsBlanks" dxfId="1" priority="2">
      <formula>LEN(TRIM(C80))=0</formula>
    </cfRule>
  </conditionalFormatting>
  <conditionalFormatting sqref="C83:F84">
    <cfRule type="containsBlanks" dxfId="0" priority="1">
      <formula>LEN(TRIM(C83))=0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22"/>
  <sheetViews>
    <sheetView tabSelected="1" view="pageBreakPreview" zoomScale="115" zoomScaleNormal="100" zoomScaleSheetLayoutView="115" workbookViewId="0">
      <selection activeCell="C99" sqref="C99:AG99"/>
    </sheetView>
  </sheetViews>
  <sheetFormatPr defaultColWidth="9.140625" defaultRowHeight="11.25" x14ac:dyDescent="0.2"/>
  <cols>
    <col min="1" max="17" width="2.7109375" style="3" customWidth="1"/>
    <col min="18" max="18" width="2.7109375" style="20" customWidth="1"/>
    <col min="19" max="40" width="2.7109375" style="3" customWidth="1"/>
    <col min="41" max="16384" width="9.140625" style="3"/>
  </cols>
  <sheetData>
    <row r="1" spans="1:35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3" customHeight="1" x14ac:dyDescent="0.2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/>
      <c r="AI2" s="1"/>
    </row>
    <row r="3" spans="1:35" ht="12" customHeight="1" x14ac:dyDescent="0.2">
      <c r="A3" s="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49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"/>
    </row>
    <row r="4" spans="1:35" ht="12" customHeight="1" x14ac:dyDescent="0.2">
      <c r="A4" s="1"/>
      <c r="B4" s="11"/>
      <c r="C4" s="153" t="s">
        <v>92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3"/>
      <c r="AI4" s="1"/>
    </row>
    <row r="5" spans="1:35" ht="12" customHeight="1" x14ac:dyDescent="0.2">
      <c r="A5" s="1"/>
      <c r="B5" s="8"/>
      <c r="C5" s="152" t="s">
        <v>93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0"/>
      <c r="AI5" s="1"/>
    </row>
    <row r="6" spans="1:35" ht="12" customHeight="1" x14ac:dyDescent="0.2">
      <c r="A6" s="1"/>
      <c r="B6" s="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10"/>
      <c r="AI6" s="1"/>
    </row>
    <row r="7" spans="1:35" ht="12" customHeight="1" x14ac:dyDescent="0.2">
      <c r="A7" s="1"/>
      <c r="B7" s="11"/>
      <c r="C7" s="152" t="s">
        <v>0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3"/>
      <c r="AI7" s="1"/>
    </row>
    <row r="8" spans="1:35" ht="12" customHeight="1" x14ac:dyDescent="0.2">
      <c r="A8" s="1"/>
      <c r="B8" s="8"/>
      <c r="C8" s="152" t="s">
        <v>1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0"/>
      <c r="AI8" s="1"/>
    </row>
    <row r="9" spans="1:35" ht="12" customHeight="1" x14ac:dyDescent="0.2">
      <c r="A9" s="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4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"/>
    </row>
    <row r="10" spans="1:35" ht="12" customHeight="1" x14ac:dyDescent="0.2">
      <c r="A10" s="1"/>
      <c r="B10" s="11"/>
      <c r="C10" s="140" t="s">
        <v>4</v>
      </c>
      <c r="D10" s="140"/>
      <c r="E10" s="140"/>
      <c r="F10" s="140"/>
      <c r="G10" s="140"/>
      <c r="H10" s="132" t="str">
        <f>TRIM(UPPER(CONCATENATE(PDRNTEMP!B7,", ",PDRNTEMP!B8," ",PDRNTEMP!B9)))</f>
        <v>INPUT||PT=B:7||VAL=, INPUT||PT=B:8||VAL= INPUT||PT=B:9||VAL=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"/>
      <c r="T10" s="48" t="s">
        <v>6</v>
      </c>
      <c r="U10" s="48"/>
      <c r="V10" s="22"/>
      <c r="W10" s="22"/>
      <c r="X10" s="22"/>
      <c r="Y10" s="132" t="str">
        <f>TRIM(UPPER(IF(PDRNTEMP!C3=0,"",PDRNTEMP!C3)))</f>
        <v>INPUT||PT=C:3||VAL=</v>
      </c>
      <c r="Z10" s="132"/>
      <c r="AA10" s="132"/>
      <c r="AB10" s="132"/>
      <c r="AC10" s="132"/>
      <c r="AD10" s="132"/>
      <c r="AE10" s="132"/>
      <c r="AF10" s="132"/>
      <c r="AG10" s="132"/>
      <c r="AH10" s="13"/>
      <c r="AI10" s="1"/>
    </row>
    <row r="11" spans="1:35" ht="12" customHeight="1" x14ac:dyDescent="0.2">
      <c r="A11" s="1"/>
      <c r="B11" s="11"/>
      <c r="C11" s="140" t="s">
        <v>5</v>
      </c>
      <c r="D11" s="140"/>
      <c r="E11" s="140"/>
      <c r="F11" s="140"/>
      <c r="G11" s="140"/>
      <c r="H11" s="132" t="str">
        <f>TRIM(UPPER(CONCATENATE(PDRNTEMP!B13,", ",PDRNTEMP!B14," ",PDRNTEMP!B15)))</f>
        <v>INPUT||PT=B:13||VAL=, INPUT||PT=B:14||VAL= INPUT||PT=B:15||VAL=</v>
      </c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"/>
      <c r="T11" s="48"/>
      <c r="U11" s="48"/>
      <c r="V11" s="22"/>
      <c r="W11" s="22"/>
      <c r="X11" s="22"/>
      <c r="Y11" s="132" t="str">
        <f>TRIM(UPPER(IF(PDRNTEMP!C4=0,"",PDRNTEMP!C4)))</f>
        <v>INPUT||PT=C:4||VAL=</v>
      </c>
      <c r="Z11" s="132"/>
      <c r="AA11" s="132"/>
      <c r="AB11" s="132"/>
      <c r="AC11" s="132"/>
      <c r="AD11" s="132"/>
      <c r="AE11" s="132"/>
      <c r="AF11" s="132"/>
      <c r="AG11" s="132"/>
      <c r="AH11" s="13"/>
      <c r="AI11" s="1"/>
    </row>
    <row r="12" spans="1:35" ht="12" customHeight="1" x14ac:dyDescent="0.2">
      <c r="A12" s="1"/>
      <c r="B12" s="11"/>
      <c r="C12" s="48" t="s">
        <v>94</v>
      </c>
      <c r="D12" s="48"/>
      <c r="E12" s="48"/>
      <c r="F12" s="48"/>
      <c r="G12" s="48"/>
      <c r="H12" s="22"/>
      <c r="I12" s="22"/>
      <c r="J12" s="22"/>
      <c r="K12" s="22"/>
      <c r="L12" s="95" t="s">
        <v>87</v>
      </c>
      <c r="M12" s="95"/>
      <c r="N12" s="95"/>
      <c r="O12" s="95"/>
      <c r="P12" s="95"/>
      <c r="Q12" s="95"/>
      <c r="R12" s="95"/>
      <c r="S12" s="1"/>
      <c r="T12" s="48"/>
      <c r="U12" s="48"/>
      <c r="V12" s="22"/>
      <c r="W12" s="22"/>
      <c r="X12" s="22"/>
      <c r="Y12" s="132" t="str">
        <f>TRIM(UPPER(IF(PDRNTEMP!C5=0,"",PDRNTEMP!C5)))</f>
        <v>INPUT||PT=C:5||VAL=</v>
      </c>
      <c r="Z12" s="132"/>
      <c r="AA12" s="132"/>
      <c r="AB12" s="132"/>
      <c r="AC12" s="132"/>
      <c r="AD12" s="132"/>
      <c r="AE12" s="132"/>
      <c r="AF12" s="132"/>
      <c r="AG12" s="132"/>
      <c r="AH12" s="13"/>
      <c r="AI12" s="1"/>
    </row>
    <row r="13" spans="1:35" ht="12" customHeight="1" x14ac:dyDescent="0.2">
      <c r="A13" s="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4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"/>
    </row>
    <row r="14" spans="1:35" ht="12" customHeight="1" x14ac:dyDescent="0.2">
      <c r="A14" s="1"/>
      <c r="B14" s="11"/>
      <c r="C14" s="146" t="s">
        <v>7</v>
      </c>
      <c r="D14" s="147"/>
      <c r="E14" s="113" t="s">
        <v>95</v>
      </c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98" t="s">
        <v>13</v>
      </c>
      <c r="T14" s="99"/>
      <c r="U14" s="99"/>
      <c r="V14" s="99"/>
      <c r="W14" s="100"/>
      <c r="X14" s="144" t="s">
        <v>14</v>
      </c>
      <c r="Y14" s="144"/>
      <c r="Z14" s="144" t="s">
        <v>15</v>
      </c>
      <c r="AA14" s="144"/>
      <c r="AB14" s="144"/>
      <c r="AC14" s="144"/>
      <c r="AD14" s="144"/>
      <c r="AE14" s="144"/>
      <c r="AF14" s="144"/>
      <c r="AG14" s="144"/>
      <c r="AH14" s="13"/>
      <c r="AI14" s="1"/>
    </row>
    <row r="15" spans="1:35" ht="12" customHeight="1" x14ac:dyDescent="0.2">
      <c r="A15" s="1"/>
      <c r="B15" s="11"/>
      <c r="C15" s="148"/>
      <c r="D15" s="149"/>
      <c r="E15" s="145" t="s">
        <v>2</v>
      </c>
      <c r="F15" s="145"/>
      <c r="G15" s="145"/>
      <c r="H15" s="145"/>
      <c r="I15" s="133" t="str">
        <f>IF(H10=0,"",H10)</f>
        <v>INPUT||PT=B:7||VAL=, INPUT||PT=B:8||VAL= INPUT||PT=B:9||VAL=</v>
      </c>
      <c r="J15" s="133"/>
      <c r="K15" s="133"/>
      <c r="L15" s="133"/>
      <c r="M15" s="133"/>
      <c r="N15" s="133"/>
      <c r="O15" s="133"/>
      <c r="P15" s="133"/>
      <c r="Q15" s="133"/>
      <c r="R15" s="133"/>
      <c r="S15" s="95" t="str">
        <f>TRIM(UPPER(IF(PDRNTEMP!B10=0,"",PDRNTEMP!B10)))</f>
        <v>INPUT||PT=B:10||VAL=</v>
      </c>
      <c r="T15" s="95"/>
      <c r="U15" s="95"/>
      <c r="V15" s="95"/>
      <c r="W15" s="102"/>
      <c r="X15" s="101" t="str">
        <f>TRIM(UPPER(IF(PDRNTEMP!E10=0,"",PDRNTEMP!E10)))</f>
        <v>INPUT||PT=E:10||VAL=</v>
      </c>
      <c r="Y15" s="102"/>
      <c r="Z15" s="133" t="str">
        <f>TRIM(UPPER(IF(PDRNTEMP!B11=0,"",PDRNTEMP!B11)))</f>
        <v>INPUT||PT=B:11||VAL=</v>
      </c>
      <c r="AA15" s="133"/>
      <c r="AB15" s="133"/>
      <c r="AC15" s="133"/>
      <c r="AD15" s="133"/>
      <c r="AE15" s="133"/>
      <c r="AF15" s="133"/>
      <c r="AG15" s="133"/>
      <c r="AH15" s="15"/>
      <c r="AI15" s="1"/>
    </row>
    <row r="16" spans="1:35" ht="12" customHeight="1" x14ac:dyDescent="0.2">
      <c r="A16" s="1"/>
      <c r="B16" s="11"/>
      <c r="C16" s="148"/>
      <c r="D16" s="149"/>
      <c r="E16" s="145" t="s">
        <v>3</v>
      </c>
      <c r="F16" s="145"/>
      <c r="G16" s="145"/>
      <c r="H16" s="145"/>
      <c r="I16" s="133" t="str">
        <f>IF(H11=0,"",H11)</f>
        <v>INPUT||PT=B:13||VAL=, INPUT||PT=B:14||VAL= INPUT||PT=B:15||VAL=</v>
      </c>
      <c r="J16" s="133"/>
      <c r="K16" s="133"/>
      <c r="L16" s="133"/>
      <c r="M16" s="133"/>
      <c r="N16" s="133"/>
      <c r="O16" s="133"/>
      <c r="P16" s="133"/>
      <c r="Q16" s="133"/>
      <c r="R16" s="133"/>
      <c r="S16" s="95" t="str">
        <f>TRIM(UPPER(IF(PDRNTEMP!B16=0,"",PDRNTEMP!B16)))</f>
        <v>INPUT||PT=B:16||VAL=</v>
      </c>
      <c r="T16" s="95"/>
      <c r="U16" s="95"/>
      <c r="V16" s="95"/>
      <c r="W16" s="102"/>
      <c r="X16" s="101" t="str">
        <f>TRIM(UPPER(IF(PDRNTEMP!E16=0,"",PDRNTEMP!E16)))</f>
        <v>INPUT||PT=A:16||VAL=</v>
      </c>
      <c r="Y16" s="102"/>
      <c r="Z16" s="133" t="str">
        <f>TRIM(UPPER(IF(PDRNTEMP!B17=0,"",PDRNTEMP!B17)))</f>
        <v>INPUT||PT=B:17||VAL=</v>
      </c>
      <c r="AA16" s="133"/>
      <c r="AB16" s="133"/>
      <c r="AC16" s="133"/>
      <c r="AD16" s="133"/>
      <c r="AE16" s="133"/>
      <c r="AF16" s="133"/>
      <c r="AG16" s="133"/>
      <c r="AH16" s="15"/>
      <c r="AI16" s="1"/>
    </row>
    <row r="17" spans="1:35" ht="12" customHeight="1" x14ac:dyDescent="0.2">
      <c r="A17" s="1"/>
      <c r="B17" s="11"/>
      <c r="C17" s="148"/>
      <c r="D17" s="149"/>
      <c r="E17" s="141" t="s">
        <v>16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3"/>
      <c r="S17" s="141" t="s">
        <v>14</v>
      </c>
      <c r="T17" s="143"/>
      <c r="U17" s="141" t="s">
        <v>17</v>
      </c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3"/>
      <c r="AH17" s="15"/>
      <c r="AI17" s="1"/>
    </row>
    <row r="18" spans="1:35" ht="12" customHeight="1" x14ac:dyDescent="0.2">
      <c r="A18" s="1"/>
      <c r="B18" s="11"/>
      <c r="C18" s="148"/>
      <c r="D18" s="149"/>
      <c r="E18" s="16">
        <v>1</v>
      </c>
      <c r="F18" s="101" t="str">
        <f>TRIM(UPPER(IF(PDRNTEMP!C19=0,"",PDRNTEMP!C19)))</f>
        <v>INPUT||PT=C:19||VAL=</v>
      </c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102"/>
      <c r="S18" s="101" t="str">
        <f>TRIM(UPPER(IF(PDRNTEMP!F20=0,"",PDRNTEMP!F20)))</f>
        <v>INPUT||PT=F:20||VAL=</v>
      </c>
      <c r="T18" s="102"/>
      <c r="U18" s="101" t="str">
        <f>TRIM(UPPER(IF(PDRNTEMP!C20=0,"",PDRNTEMP!C20)))</f>
        <v>INPUT||PT=C:20||VAL=</v>
      </c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102"/>
      <c r="AH18" s="15"/>
      <c r="AI18" s="1"/>
    </row>
    <row r="19" spans="1:35" ht="12" customHeight="1" x14ac:dyDescent="0.2">
      <c r="A19" s="1"/>
      <c r="B19" s="11"/>
      <c r="C19" s="148"/>
      <c r="D19" s="149"/>
      <c r="E19" s="16">
        <v>2</v>
      </c>
      <c r="F19" s="101" t="str">
        <f>TRIM(UPPER(IF(PDRNTEMP!C21=0,"",PDRNTEMP!C21)))</f>
        <v>INPUT||PT=C:21||VAL=</v>
      </c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102"/>
      <c r="S19" s="101" t="str">
        <f>TRIM(UPPER(IF(PDRNTEMP!F22=0,"",PDRNTEMP!F22)))</f>
        <v>INPUT||PT=F:22||VAL=</v>
      </c>
      <c r="T19" s="102"/>
      <c r="U19" s="101" t="str">
        <f>TRIM(UPPER(IF(PDRNTEMP!C22=0,"",PDRNTEMP!C22)))</f>
        <v>INPUT||PT=C:22||VAL=</v>
      </c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102"/>
      <c r="AH19" s="15"/>
      <c r="AI19" s="1"/>
    </row>
    <row r="20" spans="1:35" ht="12" customHeight="1" x14ac:dyDescent="0.2">
      <c r="A20" s="1"/>
      <c r="B20" s="11"/>
      <c r="C20" s="148"/>
      <c r="D20" s="149"/>
      <c r="E20" s="16">
        <v>3</v>
      </c>
      <c r="F20" s="101" t="str">
        <f>TRIM(UPPER(IF(PDRNTEMP!C23=0,"",PDRNTEMP!C23)))</f>
        <v>INPUT||PT=C:23||VAL=</v>
      </c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102"/>
      <c r="S20" s="101" t="str">
        <f>TRIM(UPPER(IF(PDRNTEMP!F24=0,"",PDRNTEMP!F24)))</f>
        <v>INPUT||PT=F:24||VAL=</v>
      </c>
      <c r="T20" s="102"/>
      <c r="U20" s="101" t="str">
        <f>TRIM(UPPER(IF(PDRNTEMP!C24=0,"",PDRNTEMP!C24)))</f>
        <v>INPUT||PT=C:24||VAL=</v>
      </c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102"/>
      <c r="AH20" s="15"/>
      <c r="AI20" s="1"/>
    </row>
    <row r="21" spans="1:35" ht="12" customHeight="1" x14ac:dyDescent="0.2">
      <c r="A21" s="1"/>
      <c r="B21" s="11"/>
      <c r="C21" s="148"/>
      <c r="D21" s="149"/>
      <c r="E21" s="16">
        <v>4</v>
      </c>
      <c r="F21" s="101" t="str">
        <f>TRIM(UPPER(IF(PDRNTEMP!C25=0,"",PDRNTEMP!C25)))</f>
        <v>INPUT||PT=C:25||VAL=</v>
      </c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102"/>
      <c r="S21" s="101" t="str">
        <f>TRIM(UPPER(IF(PDRNTEMP!F26=0,"",PDRNTEMP!F26)))</f>
        <v>INPUT||PT=F:26||VAL=</v>
      </c>
      <c r="T21" s="102"/>
      <c r="U21" s="101" t="str">
        <f>TRIM(UPPER(IF(PDRNTEMP!C26=0,"",PDRNTEMP!C26)))</f>
        <v>INPUT||PT=C:26||VAL=</v>
      </c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102"/>
      <c r="AH21" s="15"/>
      <c r="AI21" s="1"/>
    </row>
    <row r="22" spans="1:35" ht="12" customHeight="1" x14ac:dyDescent="0.2">
      <c r="A22" s="1"/>
      <c r="B22" s="11"/>
      <c r="C22" s="148"/>
      <c r="D22" s="149"/>
      <c r="E22" s="16">
        <v>5</v>
      </c>
      <c r="F22" s="101" t="str">
        <f>TRIM(UPPER(IF(PDRNTEMP!C27=0,"",PDRNTEMP!C27)))</f>
        <v>INPUT||PT=C:27||VAL=</v>
      </c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102"/>
      <c r="S22" s="101" t="str">
        <f>TRIM(UPPER(IF(PDRNTEMP!F28=0,"",PDRNTEMP!F28)))</f>
        <v>INPUT||PT=F:28||VAL=</v>
      </c>
      <c r="T22" s="102"/>
      <c r="U22" s="101" t="str">
        <f>TRIM(UPPER(IF(PDRNTEMP!C28=0,"",PDRNTEMP!C28)))</f>
        <v>INPUT||PT=C:28||VAL=</v>
      </c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102"/>
      <c r="AH22" s="15"/>
      <c r="AI22" s="1"/>
    </row>
    <row r="23" spans="1:35" ht="21.75" customHeight="1" x14ac:dyDescent="0.2">
      <c r="A23" s="1"/>
      <c r="B23" s="11"/>
      <c r="C23" s="150"/>
      <c r="D23" s="151"/>
      <c r="E23" s="98" t="s">
        <v>18</v>
      </c>
      <c r="F23" s="99"/>
      <c r="G23" s="99"/>
      <c r="H23" s="99"/>
      <c r="I23" s="99"/>
      <c r="J23" s="99"/>
      <c r="K23" s="99"/>
      <c r="L23" s="100"/>
      <c r="M23" s="101" t="str">
        <f>TRIM(UPPER(IF(PDRNTEMP!C29=0,"",PDRNTEMP!C29)))</f>
        <v>INPUT||PT=C:29||VAL=</v>
      </c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102"/>
      <c r="AH23" s="15"/>
      <c r="AI23" s="1"/>
    </row>
    <row r="24" spans="1:35" ht="2.1" customHeight="1" x14ac:dyDescent="0.2">
      <c r="A24" s="1"/>
      <c r="B24" s="11"/>
      <c r="C24" s="146" t="s">
        <v>8</v>
      </c>
      <c r="D24" s="14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  <c r="AH24" s="13"/>
      <c r="AI24" s="1"/>
    </row>
    <row r="25" spans="1:35" ht="12" customHeight="1" x14ac:dyDescent="0.2">
      <c r="A25" s="1"/>
      <c r="B25" s="11"/>
      <c r="C25" s="148"/>
      <c r="D25" s="149"/>
      <c r="E25" s="12"/>
      <c r="F25" s="45" t="str">
        <f>IF(PDRNTEMP!C31="RESIDENTIAL","X","")</f>
        <v/>
      </c>
      <c r="G25" s="12" t="s">
        <v>19</v>
      </c>
      <c r="H25" s="12"/>
      <c r="I25" s="12"/>
      <c r="J25" s="12"/>
      <c r="K25" s="12"/>
      <c r="L25" s="45" t="str">
        <f>IF(PDRNTEMP!C31="AGRICULTURAL","X","")</f>
        <v/>
      </c>
      <c r="M25" s="12" t="s">
        <v>20</v>
      </c>
      <c r="O25" s="12"/>
      <c r="P25" s="12"/>
      <c r="Q25" s="12"/>
      <c r="R25" s="14"/>
      <c r="T25" s="45" t="str">
        <f>IF(PDRNTEMP!C31="COMMERCIAL","X","")</f>
        <v/>
      </c>
      <c r="U25" s="12" t="s">
        <v>21</v>
      </c>
      <c r="V25" s="12"/>
      <c r="W25" s="12"/>
      <c r="X25" s="12"/>
      <c r="Y25" s="12"/>
      <c r="AA25" s="45" t="str">
        <f>IF(PDRNTEMP!C31="MIXED","X","")</f>
        <v/>
      </c>
      <c r="AB25" s="12" t="s">
        <v>25</v>
      </c>
      <c r="AC25" s="12"/>
      <c r="AD25" s="96" t="str">
        <f>TRIM(UPPER(IF(PDRNTEMP!F31=0,"",PDRNTEMP!F31)))</f>
        <v>INPUT||PT=F:31||VAL=</v>
      </c>
      <c r="AE25" s="96"/>
      <c r="AF25" s="96"/>
      <c r="AG25" s="13"/>
      <c r="AH25" s="13"/>
      <c r="AI25" s="1"/>
    </row>
    <row r="26" spans="1:35" ht="2.1" customHeight="1" x14ac:dyDescent="0.2">
      <c r="A26" s="1"/>
      <c r="B26" s="11"/>
      <c r="C26" s="148"/>
      <c r="D26" s="14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  <c r="AH26" s="13"/>
      <c r="AI26" s="1"/>
    </row>
    <row r="27" spans="1:35" ht="12" customHeight="1" x14ac:dyDescent="0.2">
      <c r="A27" s="1"/>
      <c r="B27" s="11"/>
      <c r="C27" s="148"/>
      <c r="D27" s="149"/>
      <c r="E27" s="12"/>
      <c r="F27" s="45" t="str">
        <f>IF(PDRNTEMP!B32="HIGH INCOME","X","")</f>
        <v/>
      </c>
      <c r="G27" s="12" t="s">
        <v>23</v>
      </c>
      <c r="H27" s="12"/>
      <c r="I27" s="12"/>
      <c r="J27" s="12"/>
      <c r="K27" s="12"/>
      <c r="L27" s="45" t="str">
        <f>IF(PDRNTEMP!B32="AVERAGE INCOME","X","")</f>
        <v/>
      </c>
      <c r="M27" s="12" t="s">
        <v>24</v>
      </c>
      <c r="N27" s="12"/>
      <c r="O27" s="12"/>
      <c r="P27" s="12"/>
      <c r="Q27" s="12"/>
      <c r="R27" s="14"/>
      <c r="T27" s="45" t="str">
        <f>IF(PDRNTEMP!B32="ABOVE AVG INCOME","X","")</f>
        <v/>
      </c>
      <c r="U27" s="12" t="s">
        <v>96</v>
      </c>
      <c r="V27" s="12"/>
      <c r="W27" s="12"/>
      <c r="X27" s="12"/>
      <c r="Y27" s="12"/>
      <c r="AA27" s="45" t="str">
        <f>IF(PDRNTEMP!B32="MIXED","X","")</f>
        <v/>
      </c>
      <c r="AB27" s="12" t="s">
        <v>25</v>
      </c>
      <c r="AC27" s="12"/>
      <c r="AD27" s="12"/>
      <c r="AE27" s="12"/>
      <c r="AF27" s="12"/>
      <c r="AG27" s="13"/>
      <c r="AH27" s="13"/>
      <c r="AI27" s="1"/>
    </row>
    <row r="28" spans="1:35" ht="2.1" customHeight="1" x14ac:dyDescent="0.2">
      <c r="A28" s="1"/>
      <c r="B28" s="11"/>
      <c r="C28" s="148"/>
      <c r="D28" s="14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3"/>
      <c r="AH28" s="13"/>
      <c r="AI28" s="1"/>
    </row>
    <row r="29" spans="1:35" ht="12" customHeight="1" x14ac:dyDescent="0.2">
      <c r="A29" s="1"/>
      <c r="B29" s="11"/>
      <c r="C29" s="148"/>
      <c r="D29" s="149"/>
      <c r="E29" s="12"/>
      <c r="F29" s="45" t="str">
        <f>IF(PDRNTEMP!C33="ACCESSIBLE","X","")</f>
        <v/>
      </c>
      <c r="G29" s="12" t="s">
        <v>26</v>
      </c>
      <c r="H29" s="12"/>
      <c r="I29" s="12"/>
      <c r="J29" s="12"/>
      <c r="K29" s="12"/>
      <c r="L29" s="45" t="str">
        <f>IF(PDRNTEMP!C33="NOT ACCESSIBLE","X","")</f>
        <v/>
      </c>
      <c r="M29" s="12" t="s">
        <v>27</v>
      </c>
      <c r="N29" s="12"/>
      <c r="O29" s="12"/>
      <c r="P29" s="12"/>
      <c r="Q29" s="12"/>
      <c r="R29" s="14"/>
      <c r="S29" s="12"/>
      <c r="T29" s="45" t="str">
        <f>IF(PDRNTEMP!E33="PEACEFUL","X","")</f>
        <v/>
      </c>
      <c r="U29" s="12" t="s">
        <v>28</v>
      </c>
      <c r="V29" s="12"/>
      <c r="W29" s="12"/>
      <c r="X29" s="12"/>
      <c r="Y29" s="12"/>
      <c r="AA29" s="45" t="str">
        <f>IF(PDRNTEMP!E33="NOTORIOUS","X","")</f>
        <v/>
      </c>
      <c r="AB29" s="12" t="s">
        <v>29</v>
      </c>
      <c r="AC29" s="12"/>
      <c r="AD29" s="12"/>
      <c r="AE29" s="12"/>
      <c r="AF29" s="12"/>
      <c r="AG29" s="13"/>
      <c r="AH29" s="13"/>
      <c r="AI29" s="1"/>
    </row>
    <row r="30" spans="1:35" ht="2.1" customHeight="1" x14ac:dyDescent="0.2">
      <c r="A30" s="1"/>
      <c r="B30" s="11"/>
      <c r="C30" s="148"/>
      <c r="D30" s="14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4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3"/>
      <c r="AI30" s="1"/>
    </row>
    <row r="31" spans="1:35" x14ac:dyDescent="0.2">
      <c r="A31" s="1"/>
      <c r="B31" s="11"/>
      <c r="C31" s="148"/>
      <c r="D31" s="149"/>
      <c r="E31" s="12"/>
      <c r="F31" s="137" t="s">
        <v>97</v>
      </c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9"/>
      <c r="AG31" s="13"/>
      <c r="AH31" s="13"/>
      <c r="AI31" s="1"/>
    </row>
    <row r="32" spans="1:35" ht="12" customHeight="1" x14ac:dyDescent="0.2">
      <c r="A32" s="1"/>
      <c r="B32" s="11"/>
      <c r="C32" s="148"/>
      <c r="D32" s="149"/>
      <c r="E32" s="12"/>
      <c r="F32" s="154" t="s">
        <v>30</v>
      </c>
      <c r="G32" s="155"/>
      <c r="H32" s="155"/>
      <c r="I32" s="155"/>
      <c r="J32" s="156"/>
      <c r="K32" s="101" t="str">
        <f>TRIM(UPPER(IF(PDRNTEMP!C34=0,"",PDRNTEMP!C35)))</f>
        <v>INPUT||PT=C:35||VAL=</v>
      </c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102"/>
      <c r="AG32" s="13"/>
      <c r="AH32" s="13"/>
      <c r="AI32" s="1"/>
    </row>
    <row r="33" spans="1:35" ht="12" customHeight="1" x14ac:dyDescent="0.2">
      <c r="A33" s="1"/>
      <c r="B33" s="11"/>
      <c r="C33" s="148"/>
      <c r="D33" s="149"/>
      <c r="E33" s="12"/>
      <c r="F33" s="154" t="s">
        <v>31</v>
      </c>
      <c r="G33" s="155"/>
      <c r="H33" s="155"/>
      <c r="I33" s="155"/>
      <c r="J33" s="156"/>
      <c r="K33" s="101" t="str">
        <f>TRIM(UPPER(IF(PDRNTEMP!C35=0,"",PDRNTEMP!C35)))</f>
        <v>INPUT||PT=C:35||VAL=</v>
      </c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102"/>
      <c r="AG33" s="13"/>
      <c r="AH33" s="13"/>
      <c r="AI33" s="1"/>
    </row>
    <row r="34" spans="1:35" ht="2.1" customHeight="1" x14ac:dyDescent="0.2">
      <c r="A34" s="1"/>
      <c r="B34" s="11"/>
      <c r="C34" s="150"/>
      <c r="D34" s="151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9"/>
      <c r="AH34" s="13"/>
      <c r="AI34" s="1"/>
    </row>
    <row r="35" spans="1:35" ht="2.1" customHeight="1" x14ac:dyDescent="0.2">
      <c r="A35" s="1"/>
      <c r="B35" s="11"/>
      <c r="C35" s="114" t="s">
        <v>84</v>
      </c>
      <c r="D35" s="1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7"/>
      <c r="AH35" s="13"/>
      <c r="AI35" s="1"/>
    </row>
    <row r="36" spans="1:35" ht="31.5" customHeight="1" x14ac:dyDescent="0.2">
      <c r="A36" s="1"/>
      <c r="B36" s="11"/>
      <c r="C36" s="116"/>
      <c r="D36" s="117"/>
      <c r="E36" s="12"/>
      <c r="F36" s="98" t="s">
        <v>88</v>
      </c>
      <c r="G36" s="99"/>
      <c r="H36" s="100"/>
      <c r="I36" s="129" t="str">
        <f>TRIM(UPPER(IF(PDRNTEMP!C37=0,"",PDRNTEMP!C37)))</f>
        <v>INPUT||PT=C:37||VAL=</v>
      </c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1"/>
      <c r="AG36" s="13"/>
      <c r="AH36" s="13"/>
      <c r="AI36" s="1"/>
    </row>
    <row r="37" spans="1:35" ht="2.1" customHeight="1" x14ac:dyDescent="0.2">
      <c r="A37" s="1"/>
      <c r="B37" s="11"/>
      <c r="C37" s="116"/>
      <c r="D37" s="117"/>
      <c r="E37" s="12"/>
      <c r="F37" s="42"/>
      <c r="G37" s="42"/>
      <c r="H37" s="42"/>
      <c r="I37" s="43"/>
      <c r="J37" s="43"/>
      <c r="K37" s="43"/>
      <c r="L37" s="44"/>
      <c r="M37" s="43"/>
      <c r="N37" s="43"/>
      <c r="O37" s="43"/>
      <c r="P37" s="43"/>
      <c r="Q37" s="43"/>
      <c r="R37" s="43"/>
      <c r="S37" s="44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13"/>
      <c r="AH37" s="13"/>
      <c r="AI37" s="1"/>
    </row>
    <row r="38" spans="1:35" ht="12" customHeight="1" x14ac:dyDescent="0.2">
      <c r="A38" s="1"/>
      <c r="B38" s="11"/>
      <c r="C38" s="116"/>
      <c r="D38" s="117"/>
      <c r="E38" s="12"/>
      <c r="F38" s="47" t="s">
        <v>32</v>
      </c>
      <c r="G38" s="12"/>
      <c r="H38" s="12"/>
      <c r="I38" s="12"/>
      <c r="J38" s="12"/>
      <c r="K38" s="12"/>
      <c r="L38" s="46" t="str">
        <f>IF(PDRNTEMP!C38&lt;&gt;"","X","")</f>
        <v>X</v>
      </c>
      <c r="M38" s="12" t="s">
        <v>33</v>
      </c>
      <c r="N38" s="12"/>
      <c r="O38" s="12"/>
      <c r="P38" s="96" t="str">
        <f>TRIM(UPPER(IF(PDRNTEMP!C38=0,"",PDRNTEMP!C38)))</f>
        <v>INPUT||PT=C:38||VAL=</v>
      </c>
      <c r="Q38" s="96"/>
      <c r="S38" s="46" t="str">
        <f>IF(PDRNTEMP!E38&lt;&gt;"","X","")</f>
        <v>X</v>
      </c>
      <c r="T38" s="21" t="s">
        <v>34</v>
      </c>
      <c r="U38" s="12"/>
      <c r="V38" s="12"/>
      <c r="W38" s="96" t="str">
        <f>TRIM(UPPER(IF(PDRNTEMP!E38=0,"",PDRNTEMP!E38)))</f>
        <v>INPUT||PT=E:38||VAL=</v>
      </c>
      <c r="X38" s="96"/>
      <c r="Y38" s="12" t="s">
        <v>89</v>
      </c>
      <c r="AA38" s="12"/>
      <c r="AB38" s="96" t="str">
        <f>TRIM(UPPER(IF(PDRNTEMP!B39=0,"",PDRNTEMP!B39)))</f>
        <v>INPUT||PT=B:39||VAL=</v>
      </c>
      <c r="AC38" s="96"/>
      <c r="AD38" s="96"/>
      <c r="AE38" s="96"/>
      <c r="AF38" s="96"/>
      <c r="AG38" s="13"/>
      <c r="AH38" s="13"/>
      <c r="AI38" s="1"/>
    </row>
    <row r="39" spans="1:35" ht="2.1" customHeight="1" x14ac:dyDescent="0.2">
      <c r="A39" s="1"/>
      <c r="B39" s="11"/>
      <c r="C39" s="116"/>
      <c r="D39" s="11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4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3"/>
      <c r="AH39" s="13"/>
      <c r="AI39" s="1"/>
    </row>
    <row r="40" spans="1:35" ht="12" customHeight="1" x14ac:dyDescent="0.2">
      <c r="A40" s="1"/>
      <c r="B40" s="11"/>
      <c r="C40" s="116"/>
      <c r="D40" s="117"/>
      <c r="E40" s="12"/>
      <c r="F40" s="45" t="str">
        <f>IF(PDRNTEMP!C40="OWNED","X","")</f>
        <v/>
      </c>
      <c r="G40" s="12" t="s">
        <v>35</v>
      </c>
      <c r="H40" s="12"/>
      <c r="I40" s="12"/>
      <c r="J40" s="45" t="str">
        <f>IF(PDRNTEMP!C40="RENTED","X","")</f>
        <v/>
      </c>
      <c r="K40" s="12" t="s">
        <v>36</v>
      </c>
      <c r="L40" s="12"/>
      <c r="M40" s="12"/>
      <c r="N40" s="45" t="str">
        <f>IF(PDRNTEMP!C40="USED FREE","X","")</f>
        <v/>
      </c>
      <c r="O40" s="12" t="s">
        <v>37</v>
      </c>
      <c r="P40" s="12"/>
      <c r="Q40" s="12"/>
      <c r="R40" s="14"/>
      <c r="S40" s="45" t="str">
        <f>IF(PDRNTEMP!C40="OWNED BY PARENTS","X","")</f>
        <v/>
      </c>
      <c r="T40" s="12" t="s">
        <v>38</v>
      </c>
      <c r="U40" s="12"/>
      <c r="V40" s="12"/>
      <c r="W40" s="12"/>
      <c r="X40" s="12"/>
      <c r="Y40" s="12"/>
      <c r="Z40" s="45" t="str">
        <f>IF(PDRNTEMP!C40="OTHERS","X","")</f>
        <v/>
      </c>
      <c r="AA40" s="12" t="s">
        <v>22</v>
      </c>
      <c r="AC40" s="12"/>
      <c r="AD40" s="96" t="str">
        <f>TRIM(UPPER(IF(PDRNTEMP!F40=0,"",PDRNTEMP!F40)))</f>
        <v>INPUT||PT=F:40||VAL=</v>
      </c>
      <c r="AE40" s="96"/>
      <c r="AF40" s="96"/>
      <c r="AG40" s="13"/>
      <c r="AH40" s="13"/>
      <c r="AI40" s="1"/>
    </row>
    <row r="41" spans="1:35" ht="2.1" customHeight="1" x14ac:dyDescent="0.2">
      <c r="A41" s="1"/>
      <c r="B41" s="11"/>
      <c r="C41" s="116"/>
      <c r="D41" s="11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4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3"/>
      <c r="AH41" s="13"/>
      <c r="AI41" s="1"/>
    </row>
    <row r="42" spans="1:35" ht="12" customHeight="1" x14ac:dyDescent="0.2">
      <c r="A42" s="1"/>
      <c r="B42" s="11"/>
      <c r="C42" s="116"/>
      <c r="D42" s="117"/>
      <c r="E42" s="12"/>
      <c r="F42" s="45" t="str">
        <f>IF(PDRNTEMP!C41&lt;&gt;"","X","")</f>
        <v>X</v>
      </c>
      <c r="G42" s="12" t="s">
        <v>39</v>
      </c>
      <c r="H42" s="12"/>
      <c r="I42" s="12"/>
      <c r="J42" s="12"/>
      <c r="K42" s="12"/>
      <c r="L42" s="132" t="str">
        <f>TRIM(UPPER(IF(PDRNTEMP!C41=0,"",PDRNTEMP!C41)))</f>
        <v>INPUT||PT=C:41||VAL=</v>
      </c>
      <c r="M42" s="132"/>
      <c r="N42" s="132"/>
      <c r="O42" s="132"/>
      <c r="P42" s="132"/>
      <c r="Q42" s="22"/>
      <c r="R42" s="12" t="s">
        <v>40</v>
      </c>
      <c r="S42" s="12"/>
      <c r="T42" s="12"/>
      <c r="U42" s="96" t="str">
        <f>TRIM(UPPER(IF(PDRNTEMP!C42=0,"",PDRNTEMP!C42)))</f>
        <v>INPUT||PT=C:42||VAL=</v>
      </c>
      <c r="V42" s="96"/>
      <c r="W42" s="96"/>
      <c r="X42" s="96"/>
      <c r="Z42" s="12" t="s">
        <v>41</v>
      </c>
      <c r="AA42" s="12"/>
      <c r="AB42" s="12"/>
      <c r="AC42" s="96" t="str">
        <f>TRIM(UPPER(IF(PDRNTEMP!E42=0,"",PDRNTEMP!E42)))</f>
        <v>INPUT||PT=E:42||VAL=</v>
      </c>
      <c r="AD42" s="96"/>
      <c r="AE42" s="96"/>
      <c r="AF42" s="96"/>
      <c r="AG42" s="13"/>
      <c r="AH42" s="13"/>
      <c r="AI42" s="1"/>
    </row>
    <row r="43" spans="1:35" ht="2.1" customHeight="1" x14ac:dyDescent="0.2">
      <c r="A43" s="1"/>
      <c r="B43" s="11"/>
      <c r="C43" s="116"/>
      <c r="D43" s="1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3"/>
      <c r="AH43" s="13"/>
      <c r="AI43" s="1"/>
    </row>
    <row r="44" spans="1:35" ht="12" customHeight="1" x14ac:dyDescent="0.2">
      <c r="A44" s="1"/>
      <c r="B44" s="11"/>
      <c r="C44" s="116"/>
      <c r="D44" s="117"/>
      <c r="E44" s="12"/>
      <c r="F44" s="45" t="str">
        <f>IF(PDRNTEMP!C43&lt;&gt;"","X","")</f>
        <v>X</v>
      </c>
      <c r="G44" s="12" t="s">
        <v>42</v>
      </c>
      <c r="H44" s="12"/>
      <c r="I44" s="12"/>
      <c r="J44" s="12"/>
      <c r="K44" s="12"/>
      <c r="L44" s="12"/>
      <c r="M44" s="12"/>
      <c r="N44" s="12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"/>
      <c r="Z44" s="12" t="s">
        <v>41</v>
      </c>
      <c r="AA44" s="12"/>
      <c r="AB44" s="12"/>
      <c r="AC44" s="96" t="str">
        <f>TRIM(UPPER(IF(PDRNTEMP!F43=0,"",PDRNTEMP!F43)))</f>
        <v>INPUT||PT=F:43||VAL=</v>
      </c>
      <c r="AD44" s="96"/>
      <c r="AE44" s="96"/>
      <c r="AF44" s="96"/>
      <c r="AG44" s="13"/>
      <c r="AH44" s="13"/>
      <c r="AI44" s="1"/>
    </row>
    <row r="45" spans="1:35" ht="2.1" customHeight="1" x14ac:dyDescent="0.2">
      <c r="A45" s="1"/>
      <c r="B45" s="11"/>
      <c r="C45" s="116"/>
      <c r="D45" s="1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3"/>
      <c r="AH45" s="13"/>
      <c r="AI45" s="1"/>
    </row>
    <row r="46" spans="1:35" ht="12" customHeight="1" x14ac:dyDescent="0.2">
      <c r="A46" s="1"/>
      <c r="B46" s="11"/>
      <c r="C46" s="116"/>
      <c r="D46" s="117"/>
      <c r="E46" s="12"/>
      <c r="F46" s="47" t="s">
        <v>43</v>
      </c>
      <c r="G46" s="12"/>
      <c r="H46" s="12"/>
      <c r="I46" s="12"/>
      <c r="J46" s="12"/>
      <c r="K46" s="12"/>
      <c r="L46" s="12"/>
      <c r="M46" s="45" t="str">
        <f>IF(PDRNTEMP!C44="PROMPT","X","")</f>
        <v/>
      </c>
      <c r="N46" s="12" t="s">
        <v>44</v>
      </c>
      <c r="O46" s="12"/>
      <c r="P46" s="12"/>
      <c r="Q46" s="12"/>
      <c r="R46" s="45" t="str">
        <f>IF(PDRNTEMP!C44="DELAYED FOR","X","")</f>
        <v/>
      </c>
      <c r="S46" s="12" t="s">
        <v>45</v>
      </c>
      <c r="T46" s="12"/>
      <c r="U46" s="12"/>
      <c r="V46" s="12"/>
      <c r="W46" s="12"/>
      <c r="X46" s="96" t="str">
        <f>TRIM(UPPER(IF(PDRNTEMP!C45=0,"",PDRNTEMP!C45)))</f>
        <v>INPUT||PT=C:45||VAL=</v>
      </c>
      <c r="Y46" s="96"/>
      <c r="Z46" s="96"/>
      <c r="AA46" s="96"/>
      <c r="AB46" s="96"/>
      <c r="AC46" s="12" t="s">
        <v>46</v>
      </c>
      <c r="AD46" s="12"/>
      <c r="AE46" s="12"/>
      <c r="AF46" s="12"/>
      <c r="AG46" s="13"/>
      <c r="AH46" s="13"/>
      <c r="AI46" s="1"/>
    </row>
    <row r="47" spans="1:35" ht="2.1" customHeight="1" x14ac:dyDescent="0.2">
      <c r="A47" s="1"/>
      <c r="B47" s="11"/>
      <c r="C47" s="116"/>
      <c r="D47" s="117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4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3"/>
      <c r="AH47" s="13"/>
      <c r="AI47" s="1"/>
    </row>
    <row r="48" spans="1:35" ht="12" customHeight="1" x14ac:dyDescent="0.2">
      <c r="A48" s="1"/>
      <c r="B48" s="11"/>
      <c r="C48" s="116"/>
      <c r="D48" s="117"/>
      <c r="E48" s="12"/>
      <c r="F48" s="103" t="s">
        <v>47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3"/>
      <c r="AH48" s="13"/>
      <c r="AI48" s="1"/>
    </row>
    <row r="49" spans="1:35" ht="2.1" customHeight="1" x14ac:dyDescent="0.2">
      <c r="A49" s="1"/>
      <c r="B49" s="11"/>
      <c r="C49" s="116"/>
      <c r="D49" s="117"/>
      <c r="E49" s="12"/>
      <c r="F49" s="3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3"/>
      <c r="AG49" s="13"/>
      <c r="AH49" s="13"/>
      <c r="AI49" s="1"/>
    </row>
    <row r="50" spans="1:35" ht="12" customHeight="1" x14ac:dyDescent="0.2">
      <c r="A50" s="1"/>
      <c r="B50" s="11"/>
      <c r="C50" s="116"/>
      <c r="D50" s="117"/>
      <c r="E50" s="12"/>
      <c r="F50" s="34"/>
      <c r="G50" s="45" t="str">
        <f>IF(PDRNTEMP!C46="BUNGALOW","X","")</f>
        <v/>
      </c>
      <c r="H50" s="21" t="s">
        <v>48</v>
      </c>
      <c r="I50" s="21"/>
      <c r="J50" s="21"/>
      <c r="K50" s="21"/>
      <c r="L50" s="21"/>
      <c r="M50" s="45" t="str">
        <f>IF(PDRNTEMP!C46="2 STOREY","X","")</f>
        <v/>
      </c>
      <c r="N50" s="21" t="s">
        <v>49</v>
      </c>
      <c r="P50" s="21"/>
      <c r="Q50" s="21"/>
      <c r="R50" s="21"/>
      <c r="T50" s="45" t="str">
        <f>IF(PDRNTEMP!C46="TOWNHOUSE","X","")</f>
        <v/>
      </c>
      <c r="U50" s="21" t="s">
        <v>52</v>
      </c>
      <c r="V50" s="21"/>
      <c r="W50" s="21"/>
      <c r="X50" s="21"/>
      <c r="Y50" s="35" t="str">
        <f>TRIM(UPPER(IF(PDRNTEMP!F46=0,"",PDRNTEMP!F46)))</f>
        <v>INPUT||PT=F:46||VAL=</v>
      </c>
      <c r="Z50" s="21" t="s">
        <v>57</v>
      </c>
      <c r="AA50" s="1"/>
      <c r="AB50" s="45" t="str">
        <f>IF(PDRNTEMP!C46="LOW COST","X","")</f>
        <v/>
      </c>
      <c r="AC50" s="21" t="s">
        <v>51</v>
      </c>
      <c r="AD50" s="21"/>
      <c r="AE50" s="21"/>
      <c r="AF50" s="36"/>
      <c r="AG50" s="13"/>
      <c r="AH50" s="13"/>
      <c r="AI50" s="1"/>
    </row>
    <row r="51" spans="1:35" ht="2.1" customHeight="1" x14ac:dyDescent="0.2">
      <c r="A51" s="1"/>
      <c r="B51" s="11"/>
      <c r="C51" s="116"/>
      <c r="D51" s="117"/>
      <c r="E51" s="12"/>
      <c r="F51" s="34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  <c r="AG51" s="13"/>
      <c r="AH51" s="13"/>
      <c r="AI51" s="1"/>
    </row>
    <row r="52" spans="1:35" ht="12" customHeight="1" x14ac:dyDescent="0.2">
      <c r="A52" s="1"/>
      <c r="B52" s="11"/>
      <c r="C52" s="116"/>
      <c r="D52" s="117"/>
      <c r="E52" s="12"/>
      <c r="F52" s="34"/>
      <c r="G52" s="45" t="str">
        <f>IF(PDRNTEMP!C46="MULTI STOREY","X","")</f>
        <v/>
      </c>
      <c r="H52" s="3" t="s">
        <v>50</v>
      </c>
      <c r="I52" s="21"/>
      <c r="J52" s="21"/>
      <c r="K52" s="21"/>
      <c r="L52" s="1"/>
      <c r="M52" s="45" t="str">
        <f>IF(PDRNTEMP!C46="CONDOMINIUM","X","")</f>
        <v/>
      </c>
      <c r="N52" s="21" t="s">
        <v>53</v>
      </c>
      <c r="P52" s="21"/>
      <c r="Q52" s="35" t="str">
        <f>TRIM(UPPER(IF(PDRNTEMP!F46=0,"",PDRNTEMP!F46)))</f>
        <v>INPUT||PT=F:46||VAL=</v>
      </c>
      <c r="R52" s="21" t="s">
        <v>54</v>
      </c>
      <c r="T52" s="45" t="str">
        <f>IF(PDRNTEMP!C46="COMMERCIAL BUILDING","X","")</f>
        <v/>
      </c>
      <c r="U52" s="21" t="s">
        <v>55</v>
      </c>
      <c r="V52" s="21"/>
      <c r="W52" s="21"/>
      <c r="X52" s="21"/>
      <c r="Y52" s="35" t="str">
        <f>TRIM(UPPER(IF(PDRNTEMP!F46=0,"",PDRNTEMP!F46)))</f>
        <v>INPUT||PT=F:46||VAL=</v>
      </c>
      <c r="Z52" s="21" t="s">
        <v>56</v>
      </c>
      <c r="AA52" s="1"/>
      <c r="AB52" s="45" t="str">
        <f>IF(PDRNTEMP!C46="OTHERS","X","")</f>
        <v/>
      </c>
      <c r="AC52" s="21" t="s">
        <v>22</v>
      </c>
      <c r="AD52" s="21"/>
      <c r="AE52" s="21"/>
      <c r="AF52" s="36"/>
      <c r="AG52" s="13"/>
      <c r="AH52" s="13"/>
      <c r="AI52" s="1"/>
    </row>
    <row r="53" spans="1:35" ht="2.1" customHeight="1" x14ac:dyDescent="0.2">
      <c r="A53" s="1"/>
      <c r="B53" s="11"/>
      <c r="C53" s="116"/>
      <c r="D53" s="117"/>
      <c r="E53" s="12"/>
      <c r="F53" s="37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9"/>
      <c r="AB53" s="35"/>
      <c r="AC53" s="35"/>
      <c r="AD53" s="35"/>
      <c r="AE53" s="35"/>
      <c r="AF53" s="38"/>
      <c r="AG53" s="13"/>
      <c r="AH53" s="13"/>
      <c r="AI53" s="1"/>
    </row>
    <row r="54" spans="1:35" ht="2.1" customHeight="1" x14ac:dyDescent="0.2">
      <c r="A54" s="1"/>
      <c r="B54" s="11"/>
      <c r="C54" s="116"/>
      <c r="D54" s="117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4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3"/>
      <c r="AH54" s="13"/>
      <c r="AI54" s="1"/>
    </row>
    <row r="55" spans="1:35" ht="12" customHeight="1" x14ac:dyDescent="0.2">
      <c r="A55" s="1"/>
      <c r="B55" s="11"/>
      <c r="C55" s="116"/>
      <c r="D55" s="117"/>
      <c r="E55" s="12"/>
      <c r="F55" s="103" t="s">
        <v>58</v>
      </c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3"/>
      <c r="AH55" s="13"/>
      <c r="AI55" s="1"/>
    </row>
    <row r="56" spans="1:35" ht="2.1" customHeight="1" x14ac:dyDescent="0.2">
      <c r="A56" s="1"/>
      <c r="B56" s="11"/>
      <c r="C56" s="116"/>
      <c r="D56" s="117"/>
      <c r="E56" s="12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3"/>
      <c r="AG56" s="13"/>
      <c r="AH56" s="13"/>
      <c r="AI56" s="1"/>
    </row>
    <row r="57" spans="1:35" ht="12" customHeight="1" x14ac:dyDescent="0.2">
      <c r="A57" s="1"/>
      <c r="B57" s="11"/>
      <c r="C57" s="116"/>
      <c r="D57" s="117"/>
      <c r="E57" s="12"/>
      <c r="F57" s="34"/>
      <c r="G57" s="45" t="str">
        <f>IF(PDRNTEMP!B47="WOODEN","X","")</f>
        <v/>
      </c>
      <c r="H57" s="21" t="s">
        <v>59</v>
      </c>
      <c r="I57" s="21"/>
      <c r="J57" s="21"/>
      <c r="K57" s="21"/>
      <c r="L57" s="21"/>
      <c r="N57" s="45" t="str">
        <f>IF(PDRNTEMP!B47="CONCRETE","X","")</f>
        <v/>
      </c>
      <c r="O57" s="21" t="s">
        <v>60</v>
      </c>
      <c r="P57" s="21"/>
      <c r="Q57" s="21"/>
      <c r="R57" s="21"/>
      <c r="T57" s="1"/>
      <c r="U57" s="45" t="str">
        <f>IF(PDRNTEMP!B47="MIXED","X","")</f>
        <v/>
      </c>
      <c r="V57" s="21" t="s">
        <v>25</v>
      </c>
      <c r="W57" s="21"/>
      <c r="X57" s="21"/>
      <c r="Y57" s="21"/>
      <c r="Z57" s="21"/>
      <c r="AA57" s="1"/>
      <c r="AB57" s="45" t="str">
        <f>IF(PDRNTEMP!B47="OTHERS","X","")</f>
        <v/>
      </c>
      <c r="AC57" s="21" t="s">
        <v>22</v>
      </c>
      <c r="AD57" s="21"/>
      <c r="AE57" s="21"/>
      <c r="AF57" s="36"/>
      <c r="AG57" s="13"/>
      <c r="AH57" s="13"/>
      <c r="AI57" s="1"/>
    </row>
    <row r="58" spans="1:35" ht="2.1" customHeight="1" x14ac:dyDescent="0.2">
      <c r="A58" s="1"/>
      <c r="B58" s="11"/>
      <c r="C58" s="116"/>
      <c r="D58" s="117"/>
      <c r="E58" s="12"/>
      <c r="F58" s="34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  <c r="AG58" s="13"/>
      <c r="AH58" s="13"/>
      <c r="AI58" s="1"/>
    </row>
    <row r="59" spans="1:35" ht="12" customHeight="1" x14ac:dyDescent="0.2">
      <c r="A59" s="1"/>
      <c r="B59" s="11"/>
      <c r="C59" s="116"/>
      <c r="D59" s="117"/>
      <c r="E59" s="12"/>
      <c r="F59" s="34"/>
      <c r="G59" s="45" t="str">
        <f>IF(PDRNTEMP!E47="1 TO 3 YEARS","X","")</f>
        <v/>
      </c>
      <c r="H59" s="3" t="s">
        <v>61</v>
      </c>
      <c r="I59" s="21"/>
      <c r="J59" s="21"/>
      <c r="K59" s="21"/>
      <c r="L59" s="1"/>
      <c r="N59" s="45" t="str">
        <f>IF(PDRNTEMP!E47="4 TO 6 YEARS","X","")</f>
        <v/>
      </c>
      <c r="O59" s="21" t="s">
        <v>62</v>
      </c>
      <c r="P59" s="21"/>
      <c r="Q59" s="21"/>
      <c r="R59" s="21"/>
      <c r="T59" s="1"/>
      <c r="U59" s="45" t="str">
        <f>IF(PDRNTEMP!E47="7 TO 10 YEARS","X","")</f>
        <v/>
      </c>
      <c r="V59" s="21" t="s">
        <v>63</v>
      </c>
      <c r="W59" s="21"/>
      <c r="X59" s="21"/>
      <c r="Y59" s="21"/>
      <c r="Z59" s="21"/>
      <c r="AA59" s="1"/>
      <c r="AB59" s="45" t="str">
        <f>IF(PDRNTEMP!E47="&gt; 10 YEARS","X","")</f>
        <v/>
      </c>
      <c r="AC59" s="21" t="s">
        <v>64</v>
      </c>
      <c r="AD59" s="21"/>
      <c r="AE59" s="21"/>
      <c r="AF59" s="36"/>
      <c r="AG59" s="13"/>
      <c r="AH59" s="13"/>
      <c r="AI59" s="1"/>
    </row>
    <row r="60" spans="1:35" ht="2.1" customHeight="1" x14ac:dyDescent="0.2">
      <c r="A60" s="1"/>
      <c r="B60" s="11"/>
      <c r="C60" s="116"/>
      <c r="D60" s="117"/>
      <c r="E60" s="12"/>
      <c r="F60" s="37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9"/>
      <c r="AB60" s="35"/>
      <c r="AC60" s="35"/>
      <c r="AD60" s="35"/>
      <c r="AE60" s="35"/>
      <c r="AF60" s="38"/>
      <c r="AG60" s="13"/>
      <c r="AH60" s="13"/>
      <c r="AI60" s="1"/>
    </row>
    <row r="61" spans="1:35" ht="2.1" customHeight="1" x14ac:dyDescent="0.2">
      <c r="A61" s="1"/>
      <c r="B61" s="11"/>
      <c r="C61" s="116"/>
      <c r="D61" s="117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4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3"/>
      <c r="AH61" s="13"/>
      <c r="AI61" s="1"/>
    </row>
    <row r="62" spans="1:35" ht="2.1" customHeight="1" x14ac:dyDescent="0.2">
      <c r="A62" s="1"/>
      <c r="B62" s="11"/>
      <c r="C62" s="116"/>
      <c r="D62" s="117"/>
      <c r="E62" s="12"/>
      <c r="F62" s="104" t="s">
        <v>65</v>
      </c>
      <c r="G62" s="105"/>
      <c r="H62" s="105"/>
      <c r="I62" s="105"/>
      <c r="J62" s="105"/>
      <c r="K62" s="105"/>
      <c r="L62" s="106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7"/>
      <c r="AG62" s="13"/>
      <c r="AH62" s="13"/>
      <c r="AI62" s="1"/>
    </row>
    <row r="63" spans="1:35" ht="12" customHeight="1" x14ac:dyDescent="0.2">
      <c r="A63" s="1"/>
      <c r="B63" s="11"/>
      <c r="C63" s="116"/>
      <c r="D63" s="117"/>
      <c r="E63" s="12"/>
      <c r="F63" s="107"/>
      <c r="G63" s="108"/>
      <c r="H63" s="108"/>
      <c r="I63" s="108"/>
      <c r="J63" s="108"/>
      <c r="K63" s="108"/>
      <c r="L63" s="109"/>
      <c r="M63" s="8"/>
      <c r="N63" s="45" t="str">
        <f>IF(PDRNTEMP!C48="GOOD","X","")</f>
        <v/>
      </c>
      <c r="O63" s="9" t="s">
        <v>68</v>
      </c>
      <c r="P63" s="9"/>
      <c r="Q63" s="9"/>
      <c r="R63" s="9"/>
      <c r="S63" s="9"/>
      <c r="T63" s="9"/>
      <c r="U63" s="1"/>
      <c r="V63" s="45" t="str">
        <f>IF(PDRNTEMP!C48="FAIR","X","")</f>
        <v/>
      </c>
      <c r="W63" s="9" t="s">
        <v>69</v>
      </c>
      <c r="X63" s="9"/>
      <c r="Y63" s="9"/>
      <c r="Z63" s="9"/>
      <c r="AA63" s="1"/>
      <c r="AB63" s="1"/>
      <c r="AC63" s="45" t="str">
        <f>IF(PDRNTEMP!C48="POOR","X","")</f>
        <v/>
      </c>
      <c r="AD63" s="9" t="s">
        <v>70</v>
      </c>
      <c r="AE63" s="9"/>
      <c r="AF63" s="10"/>
      <c r="AG63" s="13"/>
      <c r="AH63" s="13"/>
      <c r="AI63" s="1"/>
    </row>
    <row r="64" spans="1:35" ht="2.1" customHeight="1" x14ac:dyDescent="0.2">
      <c r="A64" s="1"/>
      <c r="B64" s="11"/>
      <c r="C64" s="116"/>
      <c r="D64" s="117"/>
      <c r="E64" s="12"/>
      <c r="F64" s="110"/>
      <c r="G64" s="111"/>
      <c r="H64" s="111"/>
      <c r="I64" s="111"/>
      <c r="J64" s="111"/>
      <c r="K64" s="111"/>
      <c r="L64" s="112"/>
      <c r="M64" s="28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9"/>
      <c r="AG64" s="13"/>
      <c r="AH64" s="13"/>
      <c r="AI64" s="1"/>
    </row>
    <row r="65" spans="1:35" ht="2.1" customHeight="1" x14ac:dyDescent="0.2">
      <c r="A65" s="1"/>
      <c r="B65" s="11"/>
      <c r="C65" s="116"/>
      <c r="D65" s="117"/>
      <c r="E65" s="12"/>
      <c r="F65" s="104" t="s">
        <v>66</v>
      </c>
      <c r="G65" s="105"/>
      <c r="H65" s="105"/>
      <c r="I65" s="105"/>
      <c r="J65" s="105"/>
      <c r="K65" s="105"/>
      <c r="L65" s="106"/>
      <c r="M65" s="2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7"/>
      <c r="AG65" s="13"/>
      <c r="AH65" s="13"/>
      <c r="AI65" s="1"/>
    </row>
    <row r="66" spans="1:35" ht="12" customHeight="1" x14ac:dyDescent="0.2">
      <c r="A66" s="1"/>
      <c r="B66" s="11"/>
      <c r="C66" s="116"/>
      <c r="D66" s="117"/>
      <c r="E66" s="12"/>
      <c r="F66" s="107"/>
      <c r="G66" s="108"/>
      <c r="H66" s="108"/>
      <c r="I66" s="108"/>
      <c r="J66" s="108"/>
      <c r="K66" s="108"/>
      <c r="L66" s="109"/>
      <c r="M66" s="8"/>
      <c r="N66" s="45" t="str">
        <f>IF(PDRNTEMP!C49="VERY GOOD","X","")</f>
        <v/>
      </c>
      <c r="O66" s="9" t="s">
        <v>71</v>
      </c>
      <c r="P66" s="9"/>
      <c r="Q66" s="9"/>
      <c r="R66" s="9"/>
      <c r="S66" s="1"/>
      <c r="T66" s="45" t="str">
        <f>IF(PDRNTEMP!C49="GOOD","X","")</f>
        <v/>
      </c>
      <c r="U66" s="1" t="s">
        <v>68</v>
      </c>
      <c r="V66" s="9"/>
      <c r="W66" s="1"/>
      <c r="X66" s="1"/>
      <c r="Y66" s="45" t="str">
        <f>IF(PDRNTEMP!C49="FAIR","X","")</f>
        <v/>
      </c>
      <c r="Z66" s="9" t="s">
        <v>69</v>
      </c>
      <c r="AA66" s="1"/>
      <c r="AB66" s="1"/>
      <c r="AC66" s="45" t="str">
        <f>IF(PDRNTEMP!C49="POOR","X","")</f>
        <v/>
      </c>
      <c r="AD66" s="9" t="s">
        <v>70</v>
      </c>
      <c r="AE66" s="9"/>
      <c r="AF66" s="10"/>
      <c r="AG66" s="13"/>
      <c r="AH66" s="13"/>
      <c r="AI66" s="1"/>
    </row>
    <row r="67" spans="1:35" ht="2.1" customHeight="1" x14ac:dyDescent="0.2">
      <c r="A67" s="1"/>
      <c r="B67" s="11"/>
      <c r="C67" s="116"/>
      <c r="D67" s="117"/>
      <c r="E67" s="12"/>
      <c r="F67" s="110"/>
      <c r="G67" s="111"/>
      <c r="H67" s="111"/>
      <c r="I67" s="111"/>
      <c r="J67" s="111"/>
      <c r="K67" s="111"/>
      <c r="L67" s="112"/>
      <c r="M67" s="28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9"/>
      <c r="AG67" s="13"/>
      <c r="AH67" s="13"/>
      <c r="AI67" s="1"/>
    </row>
    <row r="68" spans="1:35" ht="2.1" customHeight="1" x14ac:dyDescent="0.2">
      <c r="A68" s="1"/>
      <c r="B68" s="11"/>
      <c r="C68" s="116"/>
      <c r="D68" s="117"/>
      <c r="E68" s="12"/>
      <c r="F68" s="104" t="s">
        <v>67</v>
      </c>
      <c r="G68" s="105"/>
      <c r="H68" s="105"/>
      <c r="I68" s="105"/>
      <c r="J68" s="105"/>
      <c r="K68" s="105"/>
      <c r="L68" s="106"/>
      <c r="M68" s="2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7"/>
      <c r="AG68" s="13"/>
      <c r="AH68" s="13"/>
      <c r="AI68" s="1"/>
    </row>
    <row r="69" spans="1:35" ht="12" customHeight="1" x14ac:dyDescent="0.2">
      <c r="A69" s="1"/>
      <c r="B69" s="11"/>
      <c r="C69" s="116"/>
      <c r="D69" s="117"/>
      <c r="E69" s="12"/>
      <c r="F69" s="107"/>
      <c r="G69" s="108"/>
      <c r="H69" s="108"/>
      <c r="I69" s="108"/>
      <c r="J69" s="108"/>
      <c r="K69" s="108"/>
      <c r="L69" s="109"/>
      <c r="M69" s="8"/>
      <c r="N69" s="45" t="str">
        <f>IF(PDRNTEMP!C50="VERY GOOD","X","")</f>
        <v/>
      </c>
      <c r="O69" s="9" t="s">
        <v>71</v>
      </c>
      <c r="P69" s="9"/>
      <c r="Q69" s="9"/>
      <c r="R69" s="9"/>
      <c r="S69" s="1"/>
      <c r="T69" s="45" t="str">
        <f>IF(PDRNTEMP!C50="GOOD","X","")</f>
        <v/>
      </c>
      <c r="U69" s="1" t="s">
        <v>68</v>
      </c>
      <c r="V69" s="9"/>
      <c r="W69" s="1"/>
      <c r="X69" s="1"/>
      <c r="Y69" s="45" t="str">
        <f>IF(PDRNTEMP!C50="FAIR","X","")</f>
        <v/>
      </c>
      <c r="Z69" s="9" t="s">
        <v>69</v>
      </c>
      <c r="AA69" s="1"/>
      <c r="AB69" s="1"/>
      <c r="AC69" s="45" t="str">
        <f>IF(PDRNTEMP!C50="POOR","X","")</f>
        <v/>
      </c>
      <c r="AD69" s="9" t="s">
        <v>70</v>
      </c>
      <c r="AE69" s="9"/>
      <c r="AF69" s="10"/>
      <c r="AG69" s="13"/>
      <c r="AH69" s="13"/>
      <c r="AI69" s="1"/>
    </row>
    <row r="70" spans="1:35" ht="2.1" customHeight="1" x14ac:dyDescent="0.2">
      <c r="A70" s="1"/>
      <c r="B70" s="11"/>
      <c r="C70" s="116"/>
      <c r="D70" s="117"/>
      <c r="E70" s="12"/>
      <c r="F70" s="110"/>
      <c r="G70" s="111"/>
      <c r="H70" s="111"/>
      <c r="I70" s="111"/>
      <c r="J70" s="111"/>
      <c r="K70" s="111"/>
      <c r="L70" s="112"/>
      <c r="M70" s="28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9"/>
      <c r="AG70" s="13"/>
      <c r="AH70" s="13"/>
      <c r="AI70" s="1"/>
    </row>
    <row r="71" spans="1:35" ht="2.1" customHeight="1" x14ac:dyDescent="0.2">
      <c r="A71" s="1"/>
      <c r="B71" s="11"/>
      <c r="C71" s="116"/>
      <c r="D71" s="117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4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3"/>
      <c r="AH71" s="13"/>
      <c r="AI71" s="1"/>
    </row>
    <row r="72" spans="1:35" ht="12" customHeight="1" x14ac:dyDescent="0.2">
      <c r="A72" s="1"/>
      <c r="B72" s="11"/>
      <c r="C72" s="116"/>
      <c r="D72" s="117"/>
      <c r="E72" s="12"/>
      <c r="F72" s="47" t="s">
        <v>72</v>
      </c>
      <c r="G72" s="12"/>
      <c r="H72" s="12"/>
      <c r="I72" s="132" t="str">
        <f>TRIM(UPPER(IF(PDRNTEMP!B51=0,"",PDRNTEMP!B51)))</f>
        <v>INPUT||PT=A:51||VAL=</v>
      </c>
      <c r="J72" s="132"/>
      <c r="K72" s="132"/>
      <c r="L72" s="132"/>
      <c r="M72" s="132"/>
      <c r="N72" s="132"/>
      <c r="O72" s="132"/>
      <c r="P72" s="9" t="s">
        <v>78</v>
      </c>
      <c r="Q72" s="9"/>
      <c r="R72" s="9"/>
      <c r="S72" s="12"/>
      <c r="T72" s="47" t="s">
        <v>73</v>
      </c>
      <c r="U72" s="12"/>
      <c r="V72" s="12"/>
      <c r="W72" s="12"/>
      <c r="X72" s="132" t="str">
        <f>TRIM(UPPER(IF(PDRNTEMP!F51=0,"",PDRNTEMP!F51)))</f>
        <v>INPUT||PT=F:51||VAL=</v>
      </c>
      <c r="Y72" s="132"/>
      <c r="Z72" s="132"/>
      <c r="AA72" s="132"/>
      <c r="AB72" s="132"/>
      <c r="AC72" s="132"/>
      <c r="AD72" s="132"/>
      <c r="AE72" s="22" t="s">
        <v>78</v>
      </c>
      <c r="AF72" s="22"/>
      <c r="AG72" s="13"/>
      <c r="AH72" s="13"/>
      <c r="AI72" s="1"/>
    </row>
    <row r="73" spans="1:35" ht="2.1" customHeight="1" x14ac:dyDescent="0.2">
      <c r="A73" s="1"/>
      <c r="B73" s="11"/>
      <c r="C73" s="116"/>
      <c r="D73" s="117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4"/>
      <c r="S73" s="12"/>
      <c r="T73" s="12"/>
      <c r="U73" s="12"/>
      <c r="V73" s="12"/>
      <c r="W73" s="12"/>
      <c r="X73" s="40"/>
      <c r="Y73" s="40"/>
      <c r="Z73" s="40"/>
      <c r="AA73" s="40"/>
      <c r="AB73" s="40"/>
      <c r="AC73" s="40"/>
      <c r="AD73" s="40"/>
      <c r="AE73" s="40"/>
      <c r="AF73" s="40"/>
      <c r="AG73" s="13"/>
      <c r="AH73" s="13"/>
      <c r="AI73" s="1"/>
    </row>
    <row r="74" spans="1:35" ht="12" customHeight="1" x14ac:dyDescent="0.2">
      <c r="A74" s="1"/>
      <c r="B74" s="11"/>
      <c r="C74" s="116"/>
      <c r="D74" s="117"/>
      <c r="E74" s="12"/>
      <c r="F74" s="103" t="s">
        <v>74</v>
      </c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3"/>
      <c r="AH74" s="13"/>
      <c r="AI74" s="1"/>
    </row>
    <row r="75" spans="1:35" ht="2.1" customHeight="1" x14ac:dyDescent="0.2">
      <c r="A75" s="1"/>
      <c r="B75" s="11"/>
      <c r="C75" s="116"/>
      <c r="D75" s="117"/>
      <c r="E75" s="12"/>
      <c r="F75" s="31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3"/>
      <c r="AG75" s="13"/>
      <c r="AH75" s="13"/>
      <c r="AI75" s="1"/>
    </row>
    <row r="76" spans="1:35" ht="12" customHeight="1" x14ac:dyDescent="0.2">
      <c r="A76" s="1"/>
      <c r="B76" s="11"/>
      <c r="C76" s="116"/>
      <c r="D76" s="117"/>
      <c r="E76" s="12"/>
      <c r="F76" s="34"/>
      <c r="G76" s="45" t="str">
        <f>IF(PDRNTEMP!B52="WITH GARAGE","X","")</f>
        <v/>
      </c>
      <c r="H76" s="21" t="s">
        <v>75</v>
      </c>
      <c r="I76" s="21"/>
      <c r="J76" s="21"/>
      <c r="K76" s="21"/>
      <c r="L76" s="21"/>
      <c r="N76" s="45" t="str">
        <f>IF(PDRNTEMP!B52="NO CARPORT","X","")</f>
        <v/>
      </c>
      <c r="O76" s="21" t="s">
        <v>76</v>
      </c>
      <c r="P76" s="21"/>
      <c r="Q76" s="21"/>
      <c r="R76" s="21"/>
      <c r="T76" s="1"/>
      <c r="U76" s="45" t="str">
        <f>IF(PDRNTEMP!B52="RENTED","X","")</f>
        <v/>
      </c>
      <c r="V76" s="21" t="s">
        <v>36</v>
      </c>
      <c r="W76" s="21"/>
      <c r="X76" s="21"/>
      <c r="Y76" s="21"/>
      <c r="Z76" s="21"/>
      <c r="AA76" s="45" t="str">
        <f>IF(PDRNTEMP!B52="STREET PARKING","X","")</f>
        <v/>
      </c>
      <c r="AB76" s="21" t="s">
        <v>77</v>
      </c>
      <c r="AD76" s="21"/>
      <c r="AE76" s="21"/>
      <c r="AF76" s="36"/>
      <c r="AG76" s="13"/>
      <c r="AH76" s="13"/>
      <c r="AI76" s="1"/>
    </row>
    <row r="77" spans="1:35" ht="2.1" customHeight="1" x14ac:dyDescent="0.2">
      <c r="A77" s="1"/>
      <c r="B77" s="11"/>
      <c r="C77" s="116"/>
      <c r="D77" s="117"/>
      <c r="E77" s="12"/>
      <c r="F77" s="34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36"/>
      <c r="AG77" s="13"/>
      <c r="AH77" s="13"/>
      <c r="AI77" s="1"/>
    </row>
    <row r="78" spans="1:35" ht="12" customHeight="1" x14ac:dyDescent="0.2">
      <c r="A78" s="1"/>
      <c r="B78" s="11"/>
      <c r="C78" s="116"/>
      <c r="D78" s="117"/>
      <c r="E78" s="12"/>
      <c r="F78" s="34"/>
      <c r="G78" s="45" t="str">
        <f>IF(PDRNTEMP!B52="OTHERS","X","")</f>
        <v/>
      </c>
      <c r="H78" s="3" t="s">
        <v>22</v>
      </c>
      <c r="I78" s="21"/>
      <c r="J78" s="21"/>
      <c r="K78" s="132" t="str">
        <f>TRIM(UPPER(IF(PDRNTEMP!E52=0,"",PDRNTEMP!E52)))</f>
        <v>INPUT||PT=E:52||VAL=</v>
      </c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36"/>
      <c r="AG78" s="13"/>
      <c r="AH78" s="13"/>
      <c r="AI78" s="1"/>
    </row>
    <row r="79" spans="1:35" ht="2.1" customHeight="1" x14ac:dyDescent="0.2">
      <c r="A79" s="1"/>
      <c r="B79" s="11"/>
      <c r="C79" s="116"/>
      <c r="D79" s="117"/>
      <c r="E79" s="12"/>
      <c r="F79" s="37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9"/>
      <c r="AB79" s="35"/>
      <c r="AC79" s="35"/>
      <c r="AD79" s="35"/>
      <c r="AE79" s="35"/>
      <c r="AF79" s="38"/>
      <c r="AG79" s="13"/>
      <c r="AH79" s="13"/>
      <c r="AI79" s="1"/>
    </row>
    <row r="80" spans="1:35" ht="2.1" customHeight="1" x14ac:dyDescent="0.2">
      <c r="A80" s="1"/>
      <c r="B80" s="11"/>
      <c r="C80" s="116"/>
      <c r="D80" s="117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4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3"/>
      <c r="AH80" s="13"/>
      <c r="AI80" s="1"/>
    </row>
    <row r="81" spans="1:35" ht="12" customHeight="1" x14ac:dyDescent="0.2">
      <c r="A81" s="1"/>
      <c r="B81" s="11"/>
      <c r="C81" s="116"/>
      <c r="D81" s="117"/>
      <c r="E81" s="12"/>
      <c r="F81" s="103" t="s">
        <v>79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3"/>
      <c r="AH81" s="13"/>
      <c r="AI81" s="1"/>
    </row>
    <row r="82" spans="1:35" ht="12" customHeight="1" x14ac:dyDescent="0.2">
      <c r="A82" s="1"/>
      <c r="B82" s="11"/>
      <c r="C82" s="116"/>
      <c r="D82" s="117"/>
      <c r="E82" s="12"/>
      <c r="F82" s="98" t="s">
        <v>80</v>
      </c>
      <c r="G82" s="99"/>
      <c r="H82" s="99"/>
      <c r="I82" s="99"/>
      <c r="J82" s="99"/>
      <c r="K82" s="99"/>
      <c r="L82" s="99"/>
      <c r="M82" s="99"/>
      <c r="N82" s="99"/>
      <c r="O82" s="99"/>
      <c r="P82" s="100"/>
      <c r="Q82" s="98" t="s">
        <v>90</v>
      </c>
      <c r="R82" s="99"/>
      <c r="S82" s="99"/>
      <c r="T82" s="99"/>
      <c r="U82" s="99"/>
      <c r="V82" s="99"/>
      <c r="W82" s="99"/>
      <c r="X82" s="99"/>
      <c r="Y82" s="99"/>
      <c r="Z82" s="99"/>
      <c r="AA82" s="100"/>
      <c r="AB82" s="98" t="s">
        <v>86</v>
      </c>
      <c r="AC82" s="99"/>
      <c r="AD82" s="99"/>
      <c r="AE82" s="99"/>
      <c r="AF82" s="100"/>
      <c r="AG82" s="13"/>
      <c r="AH82" s="13"/>
      <c r="AI82" s="1"/>
    </row>
    <row r="83" spans="1:35" ht="12" customHeight="1" x14ac:dyDescent="0.2">
      <c r="A83" s="1"/>
      <c r="B83" s="11"/>
      <c r="C83" s="116"/>
      <c r="D83" s="117"/>
      <c r="E83" s="12"/>
      <c r="F83" s="101" t="str">
        <f>TRIM(UPPER(IF(PDRNTEMP!B55=0,"",PDRNTEMP!B55)))</f>
        <v>INPUT||PT=B:55||VAL=</v>
      </c>
      <c r="G83" s="95"/>
      <c r="H83" s="95"/>
      <c r="I83" s="95"/>
      <c r="J83" s="95"/>
      <c r="K83" s="95"/>
      <c r="L83" s="95"/>
      <c r="M83" s="95"/>
      <c r="N83" s="95"/>
      <c r="O83" s="95"/>
      <c r="P83" s="102"/>
      <c r="Q83" s="101" t="str">
        <f>TRIM(UPPER(IF(PDRNTEMP!F55=0,"",PDRNTEMP!F55)))</f>
        <v>INPUT||PT=F:55||VAL=</v>
      </c>
      <c r="R83" s="95"/>
      <c r="S83" s="95"/>
      <c r="T83" s="95"/>
      <c r="U83" s="95"/>
      <c r="V83" s="95"/>
      <c r="W83" s="95"/>
      <c r="X83" s="95"/>
      <c r="Y83" s="95"/>
      <c r="Z83" s="95"/>
      <c r="AA83" s="102"/>
      <c r="AB83" s="101"/>
      <c r="AC83" s="95"/>
      <c r="AD83" s="95"/>
      <c r="AE83" s="95"/>
      <c r="AF83" s="102"/>
      <c r="AG83" s="13"/>
      <c r="AH83" s="13"/>
      <c r="AI83" s="1"/>
    </row>
    <row r="84" spans="1:35" ht="12" customHeight="1" x14ac:dyDescent="0.2">
      <c r="A84" s="1"/>
      <c r="B84" s="11"/>
      <c r="C84" s="116"/>
      <c r="D84" s="117"/>
      <c r="E84" s="12"/>
      <c r="F84" s="101" t="str">
        <f>TRIM(UPPER(IF(PDRNTEMP!B57=0,"",PDRNTEMP!B57)))</f>
        <v>INPUT||PT=B:57||VAL=</v>
      </c>
      <c r="G84" s="95"/>
      <c r="H84" s="95"/>
      <c r="I84" s="95"/>
      <c r="J84" s="95"/>
      <c r="K84" s="95"/>
      <c r="L84" s="95"/>
      <c r="M84" s="95"/>
      <c r="N84" s="95"/>
      <c r="O84" s="95"/>
      <c r="P84" s="102"/>
      <c r="Q84" s="101" t="str">
        <f>TRIM(UPPER(IF(PDRNTEMP!F57=0,"",PDRNTEMP!F57)))</f>
        <v>INPUT||PT=F:57||VAL=</v>
      </c>
      <c r="R84" s="95"/>
      <c r="S84" s="95"/>
      <c r="T84" s="95"/>
      <c r="U84" s="95"/>
      <c r="V84" s="95"/>
      <c r="W84" s="95"/>
      <c r="X84" s="95"/>
      <c r="Y84" s="95"/>
      <c r="Z84" s="95"/>
      <c r="AA84" s="102"/>
      <c r="AB84" s="101"/>
      <c r="AC84" s="95"/>
      <c r="AD84" s="95"/>
      <c r="AE84" s="95"/>
      <c r="AF84" s="102"/>
      <c r="AG84" s="13"/>
      <c r="AH84" s="13"/>
      <c r="AI84" s="1"/>
    </row>
    <row r="85" spans="1:35" ht="12" customHeight="1" x14ac:dyDescent="0.2">
      <c r="A85" s="1"/>
      <c r="B85" s="11"/>
      <c r="C85" s="116"/>
      <c r="D85" s="117"/>
      <c r="E85" s="12"/>
      <c r="F85" s="101" t="str">
        <f>TRIM(UPPER(IF(PDRNTEMP!B59=0,"",PDRNTEMP!B59)))</f>
        <v>INPUT||PT=B:59||VAL=</v>
      </c>
      <c r="G85" s="95"/>
      <c r="H85" s="95"/>
      <c r="I85" s="95"/>
      <c r="J85" s="95"/>
      <c r="K85" s="95"/>
      <c r="L85" s="95"/>
      <c r="M85" s="95"/>
      <c r="N85" s="95"/>
      <c r="O85" s="95"/>
      <c r="P85" s="102"/>
      <c r="Q85" s="101" t="str">
        <f>TRIM(UPPER(IF(PDRNTEMP!F59=0,"",PDRNTEMP!F59)))</f>
        <v>LABEL||PT=F:59||VAL=</v>
      </c>
      <c r="R85" s="95"/>
      <c r="S85" s="95"/>
      <c r="T85" s="95"/>
      <c r="U85" s="95"/>
      <c r="V85" s="95"/>
      <c r="W85" s="95"/>
      <c r="X85" s="95"/>
      <c r="Y85" s="95"/>
      <c r="Z85" s="95"/>
      <c r="AA85" s="102"/>
      <c r="AB85" s="101"/>
      <c r="AC85" s="95"/>
      <c r="AD85" s="95"/>
      <c r="AE85" s="95"/>
      <c r="AF85" s="102"/>
      <c r="AG85" s="13"/>
      <c r="AH85" s="13"/>
      <c r="AI85" s="1"/>
    </row>
    <row r="86" spans="1:35" ht="12" customHeight="1" x14ac:dyDescent="0.2">
      <c r="A86" s="1"/>
      <c r="B86" s="11"/>
      <c r="C86" s="116"/>
      <c r="D86" s="117"/>
      <c r="E86" s="12"/>
      <c r="F86" s="101" t="str">
        <f>TRIM(UPPER(IF(PDRNTEMP!B61=0,"",PDRNTEMP!B61)))</f>
        <v>INPUT||PT=B:61||VAL=</v>
      </c>
      <c r="G86" s="95"/>
      <c r="H86" s="95"/>
      <c r="I86" s="95"/>
      <c r="J86" s="95"/>
      <c r="K86" s="95"/>
      <c r="L86" s="95"/>
      <c r="M86" s="95"/>
      <c r="N86" s="95"/>
      <c r="O86" s="95"/>
      <c r="P86" s="102"/>
      <c r="Q86" s="101" t="str">
        <f>TRIM(UPPER(IF(PDRNTEMP!F61=0,"",PDRNTEMP!F61)))</f>
        <v>INPUT||PT=F:61||VAL=</v>
      </c>
      <c r="R86" s="95"/>
      <c r="S86" s="95"/>
      <c r="T86" s="95"/>
      <c r="U86" s="95"/>
      <c r="V86" s="95"/>
      <c r="W86" s="95"/>
      <c r="X86" s="95"/>
      <c r="Y86" s="95"/>
      <c r="Z86" s="95"/>
      <c r="AA86" s="102"/>
      <c r="AB86" s="101"/>
      <c r="AC86" s="95"/>
      <c r="AD86" s="95"/>
      <c r="AE86" s="95"/>
      <c r="AF86" s="102"/>
      <c r="AG86" s="13"/>
      <c r="AH86" s="13"/>
      <c r="AI86" s="1"/>
    </row>
    <row r="87" spans="1:35" ht="2.1" customHeight="1" x14ac:dyDescent="0.2">
      <c r="A87" s="1"/>
      <c r="B87" s="11"/>
      <c r="C87" s="116"/>
      <c r="D87" s="117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4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3"/>
      <c r="AH87" s="13"/>
      <c r="AI87" s="1"/>
    </row>
    <row r="88" spans="1:35" ht="2.1" customHeight="1" x14ac:dyDescent="0.2">
      <c r="A88" s="1"/>
      <c r="B88" s="11"/>
      <c r="C88" s="116"/>
      <c r="D88" s="117"/>
      <c r="E88" s="12"/>
      <c r="F88" s="104" t="s">
        <v>81</v>
      </c>
      <c r="G88" s="105"/>
      <c r="H88" s="105"/>
      <c r="I88" s="105"/>
      <c r="J88" s="105"/>
      <c r="K88" s="105"/>
      <c r="L88" s="106"/>
      <c r="M88" s="25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7"/>
      <c r="AG88" s="13"/>
      <c r="AH88" s="13"/>
      <c r="AI88" s="1"/>
    </row>
    <row r="89" spans="1:35" ht="12" customHeight="1" x14ac:dyDescent="0.2">
      <c r="A89" s="1"/>
      <c r="B89" s="11"/>
      <c r="C89" s="116"/>
      <c r="D89" s="117"/>
      <c r="E89" s="12"/>
      <c r="F89" s="107"/>
      <c r="G89" s="108"/>
      <c r="H89" s="108"/>
      <c r="I89" s="108"/>
      <c r="J89" s="108"/>
      <c r="K89" s="108"/>
      <c r="L89" s="109"/>
      <c r="M89" s="8"/>
      <c r="N89" s="45" t="str">
        <f>IF(PDRNTEMP!C53="GOOD","X","")</f>
        <v/>
      </c>
      <c r="O89" s="9" t="s">
        <v>68</v>
      </c>
      <c r="P89" s="9"/>
      <c r="Q89" s="9"/>
      <c r="R89" s="9"/>
      <c r="S89" s="9"/>
      <c r="T89" s="9"/>
      <c r="U89" s="1"/>
      <c r="V89" s="45" t="str">
        <f>IF(PDRNTEMP!C53="FAIR","X","")</f>
        <v/>
      </c>
      <c r="W89" s="9" t="s">
        <v>69</v>
      </c>
      <c r="X89" s="9"/>
      <c r="Y89" s="9"/>
      <c r="Z89" s="9"/>
      <c r="AA89" s="1"/>
      <c r="AB89" s="1"/>
      <c r="AC89" s="45" t="str">
        <f>IF(PDRNTEMP!C53="POOR","X","")</f>
        <v/>
      </c>
      <c r="AD89" s="9" t="s">
        <v>70</v>
      </c>
      <c r="AE89" s="9"/>
      <c r="AF89" s="10"/>
      <c r="AG89" s="13"/>
      <c r="AH89" s="13"/>
      <c r="AI89" s="1"/>
    </row>
    <row r="90" spans="1:35" ht="2.1" customHeight="1" x14ac:dyDescent="0.2">
      <c r="A90" s="1"/>
      <c r="B90" s="11"/>
      <c r="C90" s="116"/>
      <c r="D90" s="117"/>
      <c r="E90" s="12"/>
      <c r="F90" s="110"/>
      <c r="G90" s="111"/>
      <c r="H90" s="111"/>
      <c r="I90" s="111"/>
      <c r="J90" s="111"/>
      <c r="K90" s="111"/>
      <c r="L90" s="112"/>
      <c r="M90" s="28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9"/>
      <c r="AG90" s="13"/>
      <c r="AH90" s="13"/>
      <c r="AI90" s="1"/>
    </row>
    <row r="91" spans="1:35" ht="12" customHeight="1" x14ac:dyDescent="0.2">
      <c r="A91" s="1"/>
      <c r="B91" s="11"/>
      <c r="C91" s="118"/>
      <c r="D91" s="119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9"/>
      <c r="AH91" s="13"/>
      <c r="AI91" s="1"/>
    </row>
    <row r="92" spans="1:35" ht="2.1" customHeight="1" x14ac:dyDescent="0.2">
      <c r="A92" s="1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4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  <c r="AI92" s="1"/>
    </row>
    <row r="93" spans="1:35" ht="12" customHeight="1" x14ac:dyDescent="0.2">
      <c r="A93" s="1"/>
      <c r="B93" s="11"/>
      <c r="C93" s="98" t="s">
        <v>9</v>
      </c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100"/>
      <c r="AH93" s="13"/>
      <c r="AI93" s="1"/>
    </row>
    <row r="94" spans="1:35" ht="12" customHeight="1" x14ac:dyDescent="0.2">
      <c r="A94" s="1"/>
      <c r="B94" s="11"/>
      <c r="C94" s="120" t="str">
        <f>TRIM(UPPER(IF(PDRNTEMP!A64=0,"",PDRNTEMP!A64)))</f>
        <v>INPUT||PT=A:64||VAL=</v>
      </c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2"/>
      <c r="AH94" s="13"/>
      <c r="AI94" s="1"/>
    </row>
    <row r="95" spans="1:35" ht="12" customHeight="1" x14ac:dyDescent="0.2">
      <c r="A95" s="1"/>
      <c r="B95" s="11"/>
      <c r="C95" s="123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5"/>
      <c r="AH95" s="13"/>
      <c r="AI95" s="1"/>
    </row>
    <row r="96" spans="1:35" ht="15.75" customHeight="1" x14ac:dyDescent="0.2">
      <c r="A96" s="1"/>
      <c r="B96" s="11"/>
      <c r="C96" s="123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5"/>
      <c r="AH96" s="13"/>
      <c r="AI96" s="1"/>
    </row>
    <row r="97" spans="1:35" ht="12" customHeight="1" x14ac:dyDescent="0.2">
      <c r="A97" s="1"/>
      <c r="B97" s="11"/>
      <c r="C97" s="126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8"/>
      <c r="AH97" s="13"/>
      <c r="AI97" s="1"/>
    </row>
    <row r="98" spans="1:35" ht="2.1" customHeight="1" x14ac:dyDescent="0.2">
      <c r="A98" s="1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4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3"/>
      <c r="AI98" s="1"/>
    </row>
    <row r="99" spans="1:35" ht="12" customHeight="1" x14ac:dyDescent="0.2">
      <c r="A99" s="1"/>
      <c r="B99" s="11"/>
      <c r="C99" s="98" t="s">
        <v>82</v>
      </c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100"/>
      <c r="AH99" s="13"/>
      <c r="AI99" s="1"/>
    </row>
    <row r="100" spans="1:35" ht="12" customHeight="1" x14ac:dyDescent="0.2">
      <c r="A100" s="1"/>
      <c r="B100" s="11"/>
      <c r="C100" s="98" t="s">
        <v>91</v>
      </c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100"/>
      <c r="S100" s="98" t="s">
        <v>83</v>
      </c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100"/>
      <c r="AH100" s="13"/>
      <c r="AI100" s="1"/>
    </row>
    <row r="101" spans="1:35" ht="12" customHeight="1" x14ac:dyDescent="0.2">
      <c r="A101" s="1"/>
      <c r="B101" s="11"/>
      <c r="C101" s="101" t="str">
        <f>TRIM(UPPER(IF(PDRNTEMP!C71=0,"",PDRNTEMP!C71)))</f>
        <v>INPUT||PT=C:71||VAL=</v>
      </c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102"/>
      <c r="S101" s="101" t="str">
        <f>TRIM(UPPER(IF(PDRNTEMP!C72=0,"",PDRNTEMP!C72)))</f>
        <v>INPUT||PT=C:72||VAL=</v>
      </c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102"/>
      <c r="AH101" s="13"/>
      <c r="AI101" s="1"/>
    </row>
    <row r="102" spans="1:35" ht="12" customHeight="1" x14ac:dyDescent="0.2">
      <c r="A102" s="1"/>
      <c r="B102" s="11"/>
      <c r="C102" s="101" t="str">
        <f>TRIM(UPPER(IF(PDRNTEMP!C74=0,"",PDRNTEMP!C74)))</f>
        <v>INPUT||PT=C:74||VAL=</v>
      </c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102"/>
      <c r="S102" s="101" t="str">
        <f>TRIM(UPPER(IF(PDRNTEMP!C75=0,"",PDRNTEMP!C75)))</f>
        <v>INPUT||PT=C:75||VAL=</v>
      </c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102"/>
      <c r="AH102" s="13"/>
      <c r="AI102" s="1"/>
    </row>
    <row r="103" spans="1:35" ht="12" customHeight="1" x14ac:dyDescent="0.2">
      <c r="A103" s="1"/>
      <c r="B103" s="11"/>
      <c r="C103" s="101" t="str">
        <f>TRIM(UPPER(IF(PDRNTEMP!C77=0,"",PDRNTEMP!C77)))</f>
        <v>INPUT||PT=C:77||VAL=</v>
      </c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102"/>
      <c r="S103" s="101" t="str">
        <f>TRIM(UPPER(IF(PDRNTEMP!C78=0,"",PDRNTEMP!C78)))</f>
        <v>INPUT||PT=C:78||VAL=</v>
      </c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102"/>
      <c r="AH103" s="13"/>
      <c r="AI103" s="1"/>
    </row>
    <row r="104" spans="1:35" ht="12" customHeight="1" x14ac:dyDescent="0.2">
      <c r="A104" s="1"/>
      <c r="B104" s="11"/>
      <c r="C104" s="101" t="str">
        <f>TRIM(UPPER(IF(PDRNTEMP!C80=0,"",PDRNTEMP!C80)))</f>
        <v>INPUT||PT=C:80||VAL=</v>
      </c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102"/>
      <c r="S104" s="101" t="str">
        <f>TRIM(UPPER(IF(PDRNTEMP!C81=0,"",PDRNTEMP!C81)))</f>
        <v>INPUT||PT=C:81||VAL=</v>
      </c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102"/>
      <c r="AH104" s="13"/>
      <c r="AI104" s="1"/>
    </row>
    <row r="105" spans="1:35" ht="12" customHeight="1" x14ac:dyDescent="0.2">
      <c r="A105" s="1"/>
      <c r="B105" s="11"/>
      <c r="C105" s="101" t="str">
        <f>TRIM(UPPER(IF(PDRNTEMP!C83=0,"",PDRNTEMP!C83)))</f>
        <v>INPUT||PT=C:83||VAL=</v>
      </c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102"/>
      <c r="S105" s="101" t="str">
        <f>TRIM(UPPER(IF(PDRNTEMP!C84=0,"",PDRNTEMP!C84)))</f>
        <v>LABEL||PT=C:84||VAL=</v>
      </c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102"/>
      <c r="AH105" s="13"/>
      <c r="AI105" s="1"/>
    </row>
    <row r="106" spans="1:35" ht="2.1" customHeight="1" x14ac:dyDescent="0.2">
      <c r="A106" s="1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4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3"/>
      <c r="AI106" s="1"/>
    </row>
    <row r="107" spans="1:35" ht="12" customHeight="1" x14ac:dyDescent="0.2">
      <c r="A107" s="1"/>
      <c r="B107" s="11"/>
      <c r="C107" s="135" t="str">
        <f>TRIM(UPPER(IF(PDRNTEMP!D86=0,"",PDRNTEMP!D86)))</f>
        <v>INPUT||PT=A:86||VAL=</v>
      </c>
      <c r="D107" s="135"/>
      <c r="E107" s="135"/>
      <c r="F107" s="135"/>
      <c r="G107" s="135"/>
      <c r="H107" s="135"/>
      <c r="I107" s="135"/>
      <c r="J107" s="135"/>
      <c r="K107" s="135"/>
      <c r="L107" s="135"/>
      <c r="M107" s="12"/>
      <c r="N107" s="12"/>
      <c r="O107" s="12"/>
      <c r="P107" s="132" t="str">
        <f>TRIM(UPPER(IF(PDRNTEMP!B87=0,"",PDRNTEMP!B87)))</f>
        <v>INPUT||PT=B:87||VAL=</v>
      </c>
      <c r="Q107" s="132"/>
      <c r="R107" s="132"/>
      <c r="S107" s="132"/>
      <c r="T107" s="132"/>
      <c r="U107" s="132"/>
      <c r="V107" s="132"/>
      <c r="W107" s="132"/>
      <c r="X107" s="132"/>
      <c r="Y107" s="12"/>
      <c r="Z107" s="12"/>
      <c r="AA107" s="12"/>
      <c r="AB107" s="132" t="str">
        <f>CONCATENATE(PDRNTEMP!B90,"/",PDRNTEMP!C90,"/",PDRNTEMP!D90)</f>
        <v>SELECT||pt=B:90||val=1/LABEL||pt=C:90||val=1/SELECT||pt=D:90||val=2018</v>
      </c>
      <c r="AC107" s="132"/>
      <c r="AD107" s="132"/>
      <c r="AE107" s="132"/>
      <c r="AF107" s="132"/>
      <c r="AG107" s="132"/>
      <c r="AH107" s="13"/>
      <c r="AI107" s="1"/>
    </row>
    <row r="108" spans="1:35" ht="12" customHeight="1" x14ac:dyDescent="0.2">
      <c r="A108" s="1"/>
      <c r="B108" s="11"/>
      <c r="C108" s="136" t="s">
        <v>10</v>
      </c>
      <c r="D108" s="136"/>
      <c r="E108" s="136"/>
      <c r="F108" s="136"/>
      <c r="G108" s="136"/>
      <c r="H108" s="136"/>
      <c r="I108" s="136"/>
      <c r="J108" s="136"/>
      <c r="K108" s="136"/>
      <c r="L108" s="136"/>
      <c r="M108" s="47"/>
      <c r="N108" s="47"/>
      <c r="O108" s="47"/>
      <c r="P108" s="47"/>
      <c r="Q108" s="134" t="s">
        <v>11</v>
      </c>
      <c r="R108" s="134"/>
      <c r="S108" s="134"/>
      <c r="T108" s="134"/>
      <c r="U108" s="134"/>
      <c r="V108" s="134"/>
      <c r="W108" s="134"/>
      <c r="X108" s="47"/>
      <c r="Y108" s="47"/>
      <c r="Z108" s="47"/>
      <c r="AA108" s="47"/>
      <c r="AB108" s="134" t="s">
        <v>12</v>
      </c>
      <c r="AC108" s="134"/>
      <c r="AD108" s="134"/>
      <c r="AE108" s="134"/>
      <c r="AF108" s="134"/>
      <c r="AG108" s="134"/>
      <c r="AH108" s="13"/>
      <c r="AI108" s="1"/>
    </row>
    <row r="109" spans="1:35" ht="12" customHeight="1" x14ac:dyDescent="0.2">
      <c r="A109" s="1"/>
      <c r="B109" s="1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47"/>
      <c r="N109" s="47"/>
      <c r="O109" s="47"/>
      <c r="P109" s="47"/>
      <c r="Q109" s="51"/>
      <c r="R109" s="51"/>
      <c r="S109" s="51"/>
      <c r="T109" s="51"/>
      <c r="U109" s="51"/>
      <c r="V109" s="51"/>
      <c r="W109" s="51"/>
      <c r="X109" s="47"/>
      <c r="Y109" s="47"/>
      <c r="Z109" s="47"/>
      <c r="AA109" s="47"/>
      <c r="AB109" s="51"/>
      <c r="AC109" s="51"/>
      <c r="AD109" s="51"/>
      <c r="AE109" s="51"/>
      <c r="AF109" s="51"/>
      <c r="AG109" s="51"/>
      <c r="AH109" s="13"/>
      <c r="AI109" s="1"/>
    </row>
    <row r="110" spans="1:35" ht="12" customHeight="1" x14ac:dyDescent="0.2">
      <c r="A110" s="1"/>
      <c r="B110" s="11"/>
      <c r="C110" s="51"/>
      <c r="D110" s="51"/>
      <c r="E110" s="51"/>
      <c r="F110" s="51"/>
      <c r="G110" s="51"/>
      <c r="H110" s="51"/>
      <c r="I110" s="51"/>
      <c r="J110" s="97" t="str">
        <f>TRIM(UPPER(IF(PDRNTEMP!C88=0,"",PDRNTEMP!C88)))</f>
        <v>INPUT||PT=C:88||VAL=</v>
      </c>
      <c r="K110" s="97"/>
      <c r="L110" s="97"/>
      <c r="M110" s="97"/>
      <c r="N110" s="97"/>
      <c r="O110" s="97"/>
      <c r="P110" s="97"/>
      <c r="Q110" s="97"/>
      <c r="R110" s="51"/>
      <c r="S110" s="51"/>
      <c r="T110" s="51"/>
      <c r="U110" s="51"/>
      <c r="V110" s="51"/>
      <c r="W110" s="97" t="str">
        <f>TRIM(UPPER(IF(PDRNTEMP!C89=0,"",PDRNTEMP!C89)))</f>
        <v>INPUT||PT=C:89||VAL=</v>
      </c>
      <c r="X110" s="97"/>
      <c r="Y110" s="97"/>
      <c r="Z110" s="97"/>
      <c r="AA110" s="97"/>
      <c r="AB110" s="97"/>
      <c r="AC110" s="97"/>
      <c r="AD110" s="51"/>
      <c r="AE110" s="51"/>
      <c r="AF110" s="51"/>
      <c r="AG110" s="51"/>
      <c r="AH110" s="13"/>
      <c r="AI110" s="1"/>
    </row>
    <row r="111" spans="1:35" ht="12" customHeight="1" x14ac:dyDescent="0.2">
      <c r="A111" s="1"/>
      <c r="B111" s="11"/>
      <c r="C111" s="51"/>
      <c r="D111" s="51"/>
      <c r="E111" s="51"/>
      <c r="F111" s="51"/>
      <c r="G111" s="51"/>
      <c r="H111" s="51"/>
      <c r="I111" s="51"/>
      <c r="J111" s="51"/>
      <c r="K111" s="47" t="s">
        <v>98</v>
      </c>
      <c r="L111" s="51"/>
      <c r="M111" s="47"/>
      <c r="O111" s="47"/>
      <c r="P111" s="47"/>
      <c r="Q111" s="51"/>
      <c r="R111" s="51"/>
      <c r="S111" s="51"/>
      <c r="T111" s="51"/>
      <c r="U111" s="51"/>
      <c r="V111" s="51"/>
      <c r="W111" s="51"/>
      <c r="X111" s="47" t="s">
        <v>99</v>
      </c>
      <c r="AA111" s="47"/>
      <c r="AB111" s="51"/>
      <c r="AC111" s="51"/>
      <c r="AD111" s="51"/>
      <c r="AE111" s="51"/>
      <c r="AF111" s="51"/>
      <c r="AG111" s="51"/>
      <c r="AH111" s="13"/>
      <c r="AI111" s="1"/>
    </row>
    <row r="112" spans="1:35" ht="12" customHeight="1" x14ac:dyDescent="0.2">
      <c r="A112" s="1"/>
      <c r="B112" s="24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17"/>
      <c r="N112" s="17"/>
      <c r="O112" s="17"/>
      <c r="P112" s="17"/>
      <c r="Q112" s="50"/>
      <c r="R112" s="50"/>
      <c r="S112" s="50"/>
      <c r="T112" s="50"/>
      <c r="U112" s="50"/>
      <c r="V112" s="50"/>
      <c r="W112" s="50"/>
      <c r="X112" s="17"/>
      <c r="Y112" s="17"/>
      <c r="Z112" s="17"/>
      <c r="AA112" s="17"/>
      <c r="AB112" s="50"/>
      <c r="AC112" s="50"/>
      <c r="AD112" s="50"/>
      <c r="AE112" s="50"/>
      <c r="AF112" s="50"/>
      <c r="AG112" s="50"/>
      <c r="AH112" s="19"/>
      <c r="AI112" s="1"/>
    </row>
    <row r="113" spans="1:36" ht="12" customHeight="1" x14ac:dyDescent="0.2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5"/>
      <c r="N113" s="5"/>
      <c r="O113" s="5"/>
      <c r="P113" s="5"/>
      <c r="Q113" s="5"/>
      <c r="R113" s="6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1"/>
    </row>
    <row r="114" spans="1:36" ht="12" customHeight="1" x14ac:dyDescent="0.2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4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30"/>
    </row>
    <row r="115" spans="1:36" ht="12" customHeight="1" x14ac:dyDescent="0.2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4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30"/>
    </row>
    <row r="116" spans="1:36" ht="12" customHeight="1" x14ac:dyDescent="0.2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4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30"/>
    </row>
    <row r="117" spans="1:36" ht="12" customHeight="1" x14ac:dyDescent="0.2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4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30"/>
    </row>
    <row r="118" spans="1:36" ht="12" customHeight="1" x14ac:dyDescent="0.2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4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30"/>
    </row>
    <row r="119" spans="1:36" ht="12" customHeight="1" x14ac:dyDescent="0.2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4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30"/>
    </row>
    <row r="120" spans="1:36" ht="12" customHeight="1" x14ac:dyDescent="0.2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4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30"/>
    </row>
    <row r="121" spans="1:36" ht="12" customHeight="1" x14ac:dyDescent="0.2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4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30"/>
    </row>
    <row r="122" spans="1:36" x14ac:dyDescent="0.2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41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</row>
  </sheetData>
  <sheetProtection selectLockedCells="1" selectUnlockedCells="1"/>
  <mergeCells count="116">
    <mergeCell ref="C105:R105"/>
    <mergeCell ref="S105:AG105"/>
    <mergeCell ref="C104:R104"/>
    <mergeCell ref="S104:AG104"/>
    <mergeCell ref="C5:AG5"/>
    <mergeCell ref="C7:AG7"/>
    <mergeCell ref="C8:AG8"/>
    <mergeCell ref="C4:AG4"/>
    <mergeCell ref="C24:D34"/>
    <mergeCell ref="Z16:AG16"/>
    <mergeCell ref="S20:T20"/>
    <mergeCell ref="S19:T19"/>
    <mergeCell ref="S18:T18"/>
    <mergeCell ref="E23:L23"/>
    <mergeCell ref="M23:AG23"/>
    <mergeCell ref="F18:R18"/>
    <mergeCell ref="U22:AG22"/>
    <mergeCell ref="U21:AG21"/>
    <mergeCell ref="U20:AG20"/>
    <mergeCell ref="U19:AG19"/>
    <mergeCell ref="U18:AG18"/>
    <mergeCell ref="F33:J33"/>
    <mergeCell ref="F32:J32"/>
    <mergeCell ref="K33:AF33"/>
    <mergeCell ref="K32:AF32"/>
    <mergeCell ref="AD25:AF25"/>
    <mergeCell ref="F31:AF31"/>
    <mergeCell ref="C11:G11"/>
    <mergeCell ref="C10:G10"/>
    <mergeCell ref="Z15:AG15"/>
    <mergeCell ref="X16:Y16"/>
    <mergeCell ref="X15:Y15"/>
    <mergeCell ref="E17:R17"/>
    <mergeCell ref="S17:T17"/>
    <mergeCell ref="U17:AG17"/>
    <mergeCell ref="X14:Y14"/>
    <mergeCell ref="Z14:AG14"/>
    <mergeCell ref="E16:H16"/>
    <mergeCell ref="E15:H15"/>
    <mergeCell ref="C14:D23"/>
    <mergeCell ref="F22:R22"/>
    <mergeCell ref="F21:R21"/>
    <mergeCell ref="F20:R20"/>
    <mergeCell ref="F19:R19"/>
    <mergeCell ref="S22:T22"/>
    <mergeCell ref="S21:T21"/>
    <mergeCell ref="Y11:AG11"/>
    <mergeCell ref="Y10:AG10"/>
    <mergeCell ref="H11:R11"/>
    <mergeCell ref="H10:R10"/>
    <mergeCell ref="Y12:AG12"/>
    <mergeCell ref="I16:R16"/>
    <mergeCell ref="I15:R15"/>
    <mergeCell ref="Q108:W108"/>
    <mergeCell ref="P107:X107"/>
    <mergeCell ref="AB107:AG107"/>
    <mergeCell ref="AB108:AG108"/>
    <mergeCell ref="C107:L107"/>
    <mergeCell ref="C108:L108"/>
    <mergeCell ref="C103:R103"/>
    <mergeCell ref="C102:R102"/>
    <mergeCell ref="C101:R101"/>
    <mergeCell ref="F88:L90"/>
    <mergeCell ref="C99:AG99"/>
    <mergeCell ref="S100:AG100"/>
    <mergeCell ref="C100:R100"/>
    <mergeCell ref="S103:AG103"/>
    <mergeCell ref="S102:AG102"/>
    <mergeCell ref="S101:AG101"/>
    <mergeCell ref="F86:P86"/>
    <mergeCell ref="P38:Q38"/>
    <mergeCell ref="W38:X38"/>
    <mergeCell ref="C35:D91"/>
    <mergeCell ref="C93:AG93"/>
    <mergeCell ref="C94:AG97"/>
    <mergeCell ref="I36:AF36"/>
    <mergeCell ref="AB38:AF38"/>
    <mergeCell ref="Q82:AA82"/>
    <mergeCell ref="Q86:AA86"/>
    <mergeCell ref="Q85:AA85"/>
    <mergeCell ref="Q84:AA84"/>
    <mergeCell ref="Q83:AA83"/>
    <mergeCell ref="U42:X42"/>
    <mergeCell ref="X72:AD72"/>
    <mergeCell ref="F81:AF81"/>
    <mergeCell ref="F82:P82"/>
    <mergeCell ref="I72:O72"/>
    <mergeCell ref="F74:AF74"/>
    <mergeCell ref="K78:AE78"/>
    <mergeCell ref="F83:P83"/>
    <mergeCell ref="AC42:AF42"/>
    <mergeCell ref="L42:P42"/>
    <mergeCell ref="L12:R12"/>
    <mergeCell ref="AD40:AF40"/>
    <mergeCell ref="J110:Q110"/>
    <mergeCell ref="W110:AC110"/>
    <mergeCell ref="AB82:AF82"/>
    <mergeCell ref="AB83:AF83"/>
    <mergeCell ref="F55:AF55"/>
    <mergeCell ref="F62:L64"/>
    <mergeCell ref="F65:L67"/>
    <mergeCell ref="F68:L70"/>
    <mergeCell ref="O44:X44"/>
    <mergeCell ref="X46:AB46"/>
    <mergeCell ref="AC44:AF44"/>
    <mergeCell ref="F48:AF48"/>
    <mergeCell ref="F84:P84"/>
    <mergeCell ref="AB86:AF86"/>
    <mergeCell ref="AB85:AF85"/>
    <mergeCell ref="AB84:AF84"/>
    <mergeCell ref="F85:P85"/>
    <mergeCell ref="S14:W14"/>
    <mergeCell ref="S16:W16"/>
    <mergeCell ref="S15:W15"/>
    <mergeCell ref="E14:R14"/>
    <mergeCell ref="F36:H36"/>
  </mergeCells>
  <printOptions horizontalCentered="1" verticalCentered="1"/>
  <pageMargins left="0.25" right="0.25" top="0.25" bottom="0.25" header="0.5" footer="0.5"/>
  <pageSetup paperSize="5"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1"/>
  <sheetViews>
    <sheetView workbookViewId="0">
      <selection activeCell="J19" sqref="J19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15.5703125" bestFit="1" customWidth="1"/>
    <col min="4" max="4" width="11.7109375" bestFit="1" customWidth="1"/>
    <col min="5" max="5" width="19.28515625" bestFit="1" customWidth="1"/>
    <col min="6" max="6" width="12.7109375" bestFit="1" customWidth="1"/>
    <col min="7" max="7" width="22.28515625" bestFit="1" customWidth="1"/>
    <col min="8" max="8" width="10.28515625" bestFit="1" customWidth="1"/>
    <col min="9" max="9" width="13.28515625" bestFit="1" customWidth="1"/>
    <col min="10" max="10" width="11.28515625" bestFit="1" customWidth="1"/>
    <col min="11" max="11" width="15.7109375" bestFit="1" customWidth="1"/>
  </cols>
  <sheetData>
    <row r="1" spans="1:14" x14ac:dyDescent="0.25">
      <c r="A1" t="s">
        <v>345</v>
      </c>
      <c r="B1" t="s">
        <v>349</v>
      </c>
      <c r="C1" t="s">
        <v>353</v>
      </c>
      <c r="D1" t="s">
        <v>355</v>
      </c>
      <c r="E1" t="s">
        <v>357</v>
      </c>
      <c r="F1" t="s">
        <v>362</v>
      </c>
      <c r="G1" t="s">
        <v>364</v>
      </c>
      <c r="H1" t="s">
        <v>372</v>
      </c>
      <c r="I1" t="s">
        <v>376</v>
      </c>
      <c r="J1" t="s">
        <v>71</v>
      </c>
      <c r="K1" t="s">
        <v>391</v>
      </c>
      <c r="L1" t="s">
        <v>284</v>
      </c>
      <c r="M1" t="s">
        <v>297</v>
      </c>
      <c r="N1" t="s">
        <v>328</v>
      </c>
    </row>
    <row r="2" spans="1:14" x14ac:dyDescent="0.25">
      <c r="A2" t="s">
        <v>346</v>
      </c>
      <c r="B2" t="s">
        <v>350</v>
      </c>
      <c r="C2" t="s">
        <v>354</v>
      </c>
      <c r="D2" t="s">
        <v>356</v>
      </c>
      <c r="E2" t="s">
        <v>358</v>
      </c>
      <c r="F2" t="s">
        <v>363</v>
      </c>
      <c r="G2" t="s">
        <v>365</v>
      </c>
      <c r="H2" t="s">
        <v>373</v>
      </c>
      <c r="I2" t="s">
        <v>377</v>
      </c>
      <c r="J2" t="s">
        <v>380</v>
      </c>
      <c r="K2" t="s">
        <v>392</v>
      </c>
      <c r="L2" t="s">
        <v>285</v>
      </c>
      <c r="M2" t="s">
        <v>298</v>
      </c>
      <c r="N2" t="s">
        <v>329</v>
      </c>
    </row>
    <row r="3" spans="1:14" x14ac:dyDescent="0.25">
      <c r="A3" t="s">
        <v>347</v>
      </c>
      <c r="B3" t="s">
        <v>351</v>
      </c>
      <c r="E3" t="s">
        <v>359</v>
      </c>
      <c r="G3" t="s">
        <v>366</v>
      </c>
      <c r="H3" t="s">
        <v>374</v>
      </c>
      <c r="I3" t="s">
        <v>378</v>
      </c>
      <c r="J3" t="s">
        <v>381</v>
      </c>
      <c r="K3" t="s">
        <v>393</v>
      </c>
      <c r="L3" t="s">
        <v>286</v>
      </c>
      <c r="M3" t="s">
        <v>299</v>
      </c>
      <c r="N3" t="s">
        <v>330</v>
      </c>
    </row>
    <row r="4" spans="1:14" x14ac:dyDescent="0.25">
      <c r="A4" t="s">
        <v>348</v>
      </c>
      <c r="B4" t="s">
        <v>352</v>
      </c>
      <c r="E4" t="s">
        <v>360</v>
      </c>
      <c r="G4" t="s">
        <v>367</v>
      </c>
      <c r="H4" t="s">
        <v>375</v>
      </c>
      <c r="I4" t="s">
        <v>379</v>
      </c>
      <c r="J4" t="s">
        <v>382</v>
      </c>
      <c r="K4" t="s">
        <v>394</v>
      </c>
      <c r="L4" t="s">
        <v>287</v>
      </c>
      <c r="M4" t="s">
        <v>300</v>
      </c>
      <c r="N4" t="s">
        <v>331</v>
      </c>
    </row>
    <row r="5" spans="1:14" x14ac:dyDescent="0.25">
      <c r="E5" t="s">
        <v>361</v>
      </c>
      <c r="G5" t="s">
        <v>368</v>
      </c>
      <c r="K5" t="s">
        <v>395</v>
      </c>
      <c r="L5" t="s">
        <v>288</v>
      </c>
      <c r="M5" t="s">
        <v>301</v>
      </c>
      <c r="N5" t="s">
        <v>332</v>
      </c>
    </row>
    <row r="6" spans="1:14" x14ac:dyDescent="0.25">
      <c r="G6" t="s">
        <v>369</v>
      </c>
      <c r="J6" t="s">
        <v>383</v>
      </c>
      <c r="L6" t="s">
        <v>289</v>
      </c>
      <c r="M6" t="s">
        <v>302</v>
      </c>
      <c r="N6" t="s">
        <v>333</v>
      </c>
    </row>
    <row r="7" spans="1:14" x14ac:dyDescent="0.25">
      <c r="G7" t="s">
        <v>370</v>
      </c>
      <c r="J7" t="s">
        <v>384</v>
      </c>
      <c r="L7" t="s">
        <v>290</v>
      </c>
      <c r="M7" t="s">
        <v>303</v>
      </c>
      <c r="N7" t="s">
        <v>334</v>
      </c>
    </row>
    <row r="8" spans="1:14" x14ac:dyDescent="0.25">
      <c r="G8" t="s">
        <v>371</v>
      </c>
      <c r="J8" t="s">
        <v>385</v>
      </c>
      <c r="L8" t="s">
        <v>291</v>
      </c>
      <c r="M8" t="s">
        <v>304</v>
      </c>
      <c r="N8" t="s">
        <v>335</v>
      </c>
    </row>
    <row r="9" spans="1:14" x14ac:dyDescent="0.25">
      <c r="J9" t="s">
        <v>386</v>
      </c>
      <c r="L9" t="s">
        <v>292</v>
      </c>
      <c r="M9" t="s">
        <v>305</v>
      </c>
      <c r="N9" t="s">
        <v>336</v>
      </c>
    </row>
    <row r="10" spans="1:14" x14ac:dyDescent="0.25">
      <c r="L10" t="s">
        <v>293</v>
      </c>
      <c r="M10" t="s">
        <v>306</v>
      </c>
      <c r="N10" t="s">
        <v>337</v>
      </c>
    </row>
    <row r="11" spans="1:14" x14ac:dyDescent="0.25">
      <c r="J11" t="s">
        <v>387</v>
      </c>
      <c r="L11" t="s">
        <v>294</v>
      </c>
      <c r="M11" t="s">
        <v>307</v>
      </c>
      <c r="N11" t="s">
        <v>338</v>
      </c>
    </row>
    <row r="12" spans="1:14" x14ac:dyDescent="0.25">
      <c r="J12" t="s">
        <v>388</v>
      </c>
      <c r="L12" t="s">
        <v>295</v>
      </c>
      <c r="M12" t="s">
        <v>308</v>
      </c>
      <c r="N12" t="s">
        <v>339</v>
      </c>
    </row>
    <row r="13" spans="1:14" x14ac:dyDescent="0.25">
      <c r="J13" t="s">
        <v>389</v>
      </c>
      <c r="M13" t="s">
        <v>309</v>
      </c>
      <c r="N13" t="s">
        <v>340</v>
      </c>
    </row>
    <row r="14" spans="1:14" x14ac:dyDescent="0.25">
      <c r="J14" t="s">
        <v>390</v>
      </c>
      <c r="M14" t="s">
        <v>310</v>
      </c>
      <c r="N14" t="s">
        <v>341</v>
      </c>
    </row>
    <row r="15" spans="1:14" x14ac:dyDescent="0.25">
      <c r="M15" t="s">
        <v>311</v>
      </c>
      <c r="N15" t="s">
        <v>342</v>
      </c>
    </row>
    <row r="16" spans="1:14" x14ac:dyDescent="0.25">
      <c r="J16" t="s">
        <v>396</v>
      </c>
      <c r="M16" t="s">
        <v>312</v>
      </c>
      <c r="N16" t="s">
        <v>343</v>
      </c>
    </row>
    <row r="17" spans="10:14" x14ac:dyDescent="0.25">
      <c r="J17" t="s">
        <v>397</v>
      </c>
      <c r="M17" t="s">
        <v>313</v>
      </c>
      <c r="N17" t="s">
        <v>344</v>
      </c>
    </row>
    <row r="18" spans="10:14" x14ac:dyDescent="0.25">
      <c r="J18" t="s">
        <v>398</v>
      </c>
      <c r="M18" t="s">
        <v>314</v>
      </c>
    </row>
    <row r="19" spans="10:14" x14ac:dyDescent="0.25">
      <c r="M19" t="s">
        <v>315</v>
      </c>
    </row>
    <row r="20" spans="10:14" x14ac:dyDescent="0.25">
      <c r="M20" t="s">
        <v>316</v>
      </c>
    </row>
    <row r="21" spans="10:14" x14ac:dyDescent="0.25">
      <c r="M21" t="s">
        <v>317</v>
      </c>
    </row>
    <row r="22" spans="10:14" x14ac:dyDescent="0.25">
      <c r="M22" t="s">
        <v>318</v>
      </c>
    </row>
    <row r="23" spans="10:14" x14ac:dyDescent="0.25">
      <c r="M23" t="s">
        <v>319</v>
      </c>
    </row>
    <row r="24" spans="10:14" x14ac:dyDescent="0.25">
      <c r="M24" t="s">
        <v>320</v>
      </c>
    </row>
    <row r="25" spans="10:14" x14ac:dyDescent="0.25">
      <c r="M25" t="s">
        <v>321</v>
      </c>
    </row>
    <row r="26" spans="10:14" x14ac:dyDescent="0.25">
      <c r="M26" t="s">
        <v>322</v>
      </c>
    </row>
    <row r="27" spans="10:14" x14ac:dyDescent="0.25">
      <c r="M27" t="s">
        <v>323</v>
      </c>
    </row>
    <row r="28" spans="10:14" x14ac:dyDescent="0.25">
      <c r="M28" t="s">
        <v>324</v>
      </c>
    </row>
    <row r="29" spans="10:14" x14ac:dyDescent="0.25">
      <c r="M29" t="s">
        <v>325</v>
      </c>
    </row>
    <row r="30" spans="10:14" x14ac:dyDescent="0.25">
      <c r="M30" t="s">
        <v>326</v>
      </c>
    </row>
    <row r="31" spans="10:14" x14ac:dyDescent="0.25">
      <c r="M3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PDRNTEMP</vt:lpstr>
      <vt:lpstr>PDRN</vt:lpstr>
      <vt:lpstr>DROPDOWNLIST</vt:lpstr>
      <vt:lpstr>PDRN!Print_Area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Dodong Pogi</cp:lastModifiedBy>
  <cp:lastPrinted>2018-08-16T01:51:39Z</cp:lastPrinted>
  <dcterms:created xsi:type="dcterms:W3CDTF">2018-07-09T01:27:39Z</dcterms:created>
  <dcterms:modified xsi:type="dcterms:W3CDTF">2020-02-21T02:29:02Z</dcterms:modified>
</cp:coreProperties>
</file>