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285" windowWidth="11295" windowHeight="6675" activeTab="1"/>
  </bookViews>
  <sheets>
    <sheet name="BVRTEMP" sheetId="4" r:id="rId1"/>
    <sheet name="BV" sheetId="1" r:id="rId2"/>
    <sheet name="pictures" sheetId="2" r:id="rId3"/>
    <sheet name="PERMITS" sheetId="3" r:id="rId4"/>
    <sheet name="DROPDOWN LIST" sheetId="6" state="hidden" r:id="rId5"/>
  </sheets>
  <definedNames>
    <definedName name="_xlnm.Print_Area" localSheetId="1">BV!$A$1:$U$108</definedName>
    <definedName name="_xlnm.Print_Area" localSheetId="0">BVRTEMP!$A$1:$F$99</definedName>
    <definedName name="_xlnm.Print_Area" localSheetId="2">pictures!$A$1:$M$50</definedName>
  </definedNames>
  <calcPr calcId="144525"/>
</workbook>
</file>

<file path=xl/calcChain.xml><?xml version="1.0" encoding="utf-8"?>
<calcChain xmlns="http://schemas.openxmlformats.org/spreadsheetml/2006/main">
  <c r="E108" i="1" l="1"/>
  <c r="E107" i="1"/>
  <c r="E106" i="1"/>
  <c r="Q107" i="1"/>
  <c r="Q106" i="1"/>
  <c r="S105" i="1"/>
  <c r="N105" i="1"/>
  <c r="E105" i="1"/>
  <c r="I90" i="1" l="1"/>
  <c r="C90" i="1"/>
  <c r="I88" i="1" l="1"/>
  <c r="I86" i="1"/>
  <c r="I84" i="1"/>
  <c r="I82" i="1"/>
  <c r="C82" i="1"/>
  <c r="C88" i="1"/>
  <c r="C86" i="1"/>
  <c r="C84" i="1" l="1"/>
  <c r="I80" i="1"/>
  <c r="C80" i="1"/>
  <c r="N98" i="1" l="1"/>
  <c r="N97" i="1"/>
  <c r="A98" i="1"/>
  <c r="A97" i="1"/>
  <c r="A96" i="1"/>
  <c r="N96" i="1"/>
  <c r="K38" i="1" l="1"/>
  <c r="R23" i="1" l="1"/>
  <c r="P23" i="1"/>
  <c r="N23" i="1"/>
  <c r="K23" i="1"/>
  <c r="G23" i="1"/>
  <c r="G60" i="1"/>
  <c r="K60" i="1"/>
  <c r="N60" i="1"/>
  <c r="P60" i="1"/>
  <c r="G63" i="1"/>
  <c r="K63" i="1"/>
  <c r="N63" i="1"/>
  <c r="P63" i="1"/>
  <c r="K17" i="1"/>
  <c r="S3" i="1"/>
  <c r="A7" i="1"/>
  <c r="S104" i="1" l="1"/>
  <c r="S103" i="1"/>
  <c r="S102" i="1"/>
  <c r="N104" i="1"/>
  <c r="N103" i="1"/>
  <c r="N102" i="1"/>
  <c r="E104" i="1"/>
  <c r="E103" i="1"/>
  <c r="E102" i="1"/>
  <c r="P99" i="1"/>
  <c r="E99" i="1"/>
  <c r="N95" i="1"/>
  <c r="N94" i="1"/>
  <c r="A94" i="1"/>
  <c r="A95" i="1"/>
  <c r="N79" i="1"/>
  <c r="A73" i="1"/>
  <c r="M68" i="1"/>
  <c r="B68" i="1"/>
  <c r="R63" i="1"/>
  <c r="R45" i="1"/>
  <c r="G35" i="1"/>
  <c r="G54" i="1"/>
  <c r="G51" i="1"/>
  <c r="G57" i="1"/>
  <c r="R51" i="1"/>
  <c r="N51" i="1"/>
  <c r="K51" i="1"/>
  <c r="G45" i="1"/>
  <c r="P48" i="1"/>
  <c r="G48" i="1"/>
  <c r="P45" i="1"/>
  <c r="N45" i="1"/>
  <c r="K45" i="1"/>
  <c r="G42" i="1"/>
  <c r="R42" i="1"/>
  <c r="G32" i="1"/>
  <c r="P42" i="1"/>
  <c r="N42" i="1"/>
  <c r="K42" i="1"/>
  <c r="R38" i="1"/>
  <c r="G29" i="1"/>
  <c r="S26" i="1"/>
  <c r="O26" i="1"/>
  <c r="G26" i="1"/>
  <c r="A12" i="1"/>
  <c r="R20" i="1" l="1"/>
  <c r="P20" i="1"/>
  <c r="N20" i="1"/>
  <c r="K20" i="1"/>
  <c r="G20" i="1"/>
  <c r="R17" i="1"/>
  <c r="P17" i="1"/>
  <c r="N17" i="1"/>
  <c r="G17" i="1"/>
  <c r="P14" i="1"/>
  <c r="N14" i="1"/>
  <c r="K14" i="1"/>
  <c r="G14" i="1"/>
  <c r="M12" i="1" l="1"/>
  <c r="A10" i="1"/>
  <c r="M10" i="1"/>
  <c r="S2" i="1"/>
  <c r="M7" i="1" l="1"/>
  <c r="S4" i="1" l="1"/>
</calcChain>
</file>

<file path=xl/sharedStrings.xml><?xml version="1.0" encoding="utf-8"?>
<sst xmlns="http://schemas.openxmlformats.org/spreadsheetml/2006/main" count="583" uniqueCount="552">
  <si>
    <t>No. OF EMPLOYEES:</t>
  </si>
  <si>
    <t>SALARY RANGES</t>
  </si>
  <si>
    <t>POSITIVE FACTORS</t>
  </si>
  <si>
    <t>NEGATIVE FACTORS</t>
  </si>
  <si>
    <t>ADDITIONAL REMARKS</t>
  </si>
  <si>
    <t>POSITION</t>
  </si>
  <si>
    <t>YEARS OPERATING</t>
  </si>
  <si>
    <t>Lot Area</t>
  </si>
  <si>
    <t>Buidling Floor Area</t>
  </si>
  <si>
    <t>LOCATION</t>
  </si>
  <si>
    <t>CREDIT INVESTIGATION REPORT</t>
  </si>
  <si>
    <t>Name of Borrower</t>
  </si>
  <si>
    <t>Name of Spouse</t>
  </si>
  <si>
    <t>Business address</t>
  </si>
  <si>
    <t>SOURCE OF INFORMATION</t>
  </si>
  <si>
    <t>Prepared by:</t>
  </si>
  <si>
    <t>Approved by:</t>
  </si>
  <si>
    <t>Requested by:</t>
  </si>
  <si>
    <t>Date Requested:</t>
  </si>
  <si>
    <t>Date Submitted:</t>
  </si>
  <si>
    <t xml:space="preserve">BUSINESS VERIFICATION </t>
  </si>
  <si>
    <t>Telephone No.</t>
  </si>
  <si>
    <t xml:space="preserve">Position Held </t>
  </si>
  <si>
    <t>Name of Business</t>
  </si>
  <si>
    <t xml:space="preserve"> </t>
  </si>
  <si>
    <t>None</t>
  </si>
  <si>
    <t>Additional Information /  Remarks:</t>
  </si>
  <si>
    <t>BUDIS ULO ULO BULALO ATBP.</t>
  </si>
  <si>
    <t>MANPOWER</t>
  </si>
  <si>
    <t>Office</t>
  </si>
  <si>
    <t>Branch</t>
  </si>
  <si>
    <t>Stall</t>
  </si>
  <si>
    <t>Others</t>
  </si>
  <si>
    <t>Corporation</t>
  </si>
  <si>
    <t>Propriertor</t>
  </si>
  <si>
    <t>Partnership</t>
  </si>
  <si>
    <t>NGO</t>
  </si>
  <si>
    <t>Manufacturing</t>
  </si>
  <si>
    <t>Trading</t>
  </si>
  <si>
    <t>Services</t>
  </si>
  <si>
    <t>Financial Inst.</t>
  </si>
  <si>
    <t>Gen. Merchandise</t>
  </si>
  <si>
    <t>SEC</t>
  </si>
  <si>
    <t>DTI</t>
  </si>
  <si>
    <t>BOT</t>
  </si>
  <si>
    <t>City Office</t>
  </si>
  <si>
    <t>PRC</t>
  </si>
  <si>
    <t>Concrete</t>
  </si>
  <si>
    <t>Wooden</t>
  </si>
  <si>
    <t>Mixed</t>
  </si>
  <si>
    <t>Others:</t>
  </si>
  <si>
    <t>Owned</t>
  </si>
  <si>
    <t>Rented</t>
  </si>
  <si>
    <t>Leased</t>
  </si>
  <si>
    <t>F A C I L I T I E S</t>
  </si>
  <si>
    <t>H I S T O R Y   O P E R A T I O N</t>
  </si>
  <si>
    <t>O B S E R V A T I O N</t>
  </si>
  <si>
    <t>Good</t>
  </si>
  <si>
    <t>Fair</t>
  </si>
  <si>
    <t>Poor</t>
  </si>
  <si>
    <t>CONDITION:</t>
  </si>
  <si>
    <t>LANDLORD:</t>
  </si>
  <si>
    <t>PREMISES:</t>
  </si>
  <si>
    <t>MAKE:</t>
  </si>
  <si>
    <t>AREA ESTIMATION:</t>
  </si>
  <si>
    <t>MAJOR SUPPLIERS:</t>
  </si>
  <si>
    <t>MAJOR CUSTOMER:</t>
  </si>
  <si>
    <t>MAIN LINE OF BUSINESS:</t>
  </si>
  <si>
    <t>REGISTRATION NO.:</t>
  </si>
  <si>
    <t>REGISTERED:</t>
  </si>
  <si>
    <t>BUSINESS:</t>
  </si>
  <si>
    <t>ORGANIZATION:</t>
  </si>
  <si>
    <t>ADDRESS VERIFICATION:</t>
  </si>
  <si>
    <t>MOTOR VEHICLE &amp; EQUIPMENT:</t>
  </si>
  <si>
    <t>HEAVY EQUIPMENT:</t>
  </si>
  <si>
    <t>OFFICE FIXTURES/ EQUIPMENTS</t>
  </si>
  <si>
    <t>Tables</t>
  </si>
  <si>
    <t>Display Cabinets</t>
  </si>
  <si>
    <t>Typewriters</t>
  </si>
  <si>
    <t>Aircon</t>
  </si>
  <si>
    <t>Computers</t>
  </si>
  <si>
    <t>Filing Cabinets</t>
  </si>
  <si>
    <t>Calculators</t>
  </si>
  <si>
    <t>Brisk Business</t>
  </si>
  <si>
    <t>High Inventory Level</t>
  </si>
  <si>
    <t>Ideal Location</t>
  </si>
  <si>
    <t>Good Credit Reputation</t>
  </si>
  <si>
    <t>Marketable Product Lines</t>
  </si>
  <si>
    <t>No Known Collection Problems</t>
  </si>
  <si>
    <t>No Business Activity</t>
  </si>
  <si>
    <t>Low/Nil Inventory</t>
  </si>
  <si>
    <t>Poor Location/Inaccesible</t>
  </si>
  <si>
    <t>Bad Credit Reputation</t>
  </si>
  <si>
    <t>Slow Moving Goods/Specialized</t>
  </si>
  <si>
    <t>With Known Collection Problems</t>
  </si>
  <si>
    <t>RENT:</t>
  </si>
  <si>
    <t>Major Bank:</t>
  </si>
  <si>
    <t>Inventory Seen:</t>
  </si>
  <si>
    <t>Sample Price:</t>
  </si>
  <si>
    <t>Customer Seen:</t>
  </si>
  <si>
    <t>Competitor Seen:</t>
  </si>
  <si>
    <t>Time of Operation:</t>
  </si>
  <si>
    <t>Employee Seen:</t>
  </si>
  <si>
    <t>Net Income:</t>
  </si>
  <si>
    <t>Gross Income:</t>
  </si>
  <si>
    <t>LABEL||pt=A:1||val=BV REPORT</t>
  </si>
  <si>
    <t>LABEL||pt=A:2||val=PERSONAL DATA</t>
  </si>
  <si>
    <t>LABEL||pt=A:3||val=REQUESTED BY</t>
  </si>
  <si>
    <t>LABEL||pt=A:4||val=DATE REQUESTED</t>
  </si>
  <si>
    <t>LABEL||pt=A:5||val=DATE SUBMITTED</t>
  </si>
  <si>
    <t>LABEL||pt=A:6||val=BUSINESS VERIFICATION</t>
  </si>
  <si>
    <t>LABEL||pt=A:7||val=SUBJ. LAST</t>
  </si>
  <si>
    <t>LABEL||pt=A:8||val=SUBJ. FIRST</t>
  </si>
  <si>
    <t>LABEL||pt=A:9||val=SUBJ. MIDDLE</t>
  </si>
  <si>
    <t>LABEL||pt=A:11||val=SPOUSE LAST</t>
  </si>
  <si>
    <t>LABEL||pt=A:12||val=SPOUSE FIRST</t>
  </si>
  <si>
    <t>LABEL||pt=A:13||val=SPOUSE MIDDLE</t>
  </si>
  <si>
    <t>LABEL||pt=A:14||val=BUSINESS BACKGROUND INFORMATION</t>
  </si>
  <si>
    <t>LABEL||pt=A:15||val=POSITION</t>
  </si>
  <si>
    <t>LABEL||pt=A:16||val=TELEPHONE #</t>
  </si>
  <si>
    <t>LABEL||pt=A:17||val=BUSINESS NAME</t>
  </si>
  <si>
    <t>LABEL||pt=A:18||val=BUSINESS ADDRESS</t>
  </si>
  <si>
    <t>LABEL||pt=A:20||val=ADDRESS VERIFICATION</t>
  </si>
  <si>
    <t>LABEL||pt=A:21||val=TYPE OF ORGANIZATION</t>
  </si>
  <si>
    <t>LABEL||pt=A:22||val=BUSINESS TYPE</t>
  </si>
  <si>
    <t>LABEL||pt=A:23||val=NUMBER OF EMPLOYEE</t>
  </si>
  <si>
    <t>LABEL||pt=A:29||val=REGISTRATION NUMBER</t>
  </si>
  <si>
    <t>LABEL||pt=A:30||val=YEARS OPERATING</t>
  </si>
  <si>
    <t>LABEL||pt=A:31||val=MAINLINE OF BUSINESS</t>
  </si>
  <si>
    <t>LABEL||pt=A:32||val=MAJOR CUSTOMER</t>
  </si>
  <si>
    <t>LABEL||pt=A:33||val=MAJOR SUPPLIERS</t>
  </si>
  <si>
    <t>LABEL||pt=A:34||val=LOT AREA (SQM)</t>
  </si>
  <si>
    <t>LABEL||pt=A:35||val=MAKE</t>
  </si>
  <si>
    <t>LABEL||pt=A:36||val=PREMISES</t>
  </si>
  <si>
    <t>LABEL||pt=A:37||val=LANDLORD NAME</t>
  </si>
  <si>
    <t>LABEL||pt=A:38||val=RENT</t>
  </si>
  <si>
    <t>LABEL||pt=A:39||val=BUSINESS LOCATION</t>
  </si>
  <si>
    <t>LABEL||pt=A:40||val=VEHICLES OWNED</t>
  </si>
  <si>
    <t>LABEL||pt=A:47||val=HEAVY EQUIPMENT</t>
  </si>
  <si>
    <t>LABEL||pt=A:49||val=OFFICE FIXTURES/ EQUIPMENTS</t>
  </si>
  <si>
    <t>LABEL||pt=A:54||val=IF YOU CHOSE OTHERS:</t>
  </si>
  <si>
    <t>LABEL||pt=A:55||val=POSITION</t>
  </si>
  <si>
    <t>LABEL||pt=A:56||val=SALARY RANGES</t>
  </si>
  <si>
    <t>LABEL||pt=A:57||val=ADDITIONAL REMARKS</t>
  </si>
  <si>
    <t>LABEL||pt=A:59||val=OBSERVATION</t>
  </si>
  <si>
    <t>LABEL||pt=A:60||val=BUSINESS ACTIVITY</t>
  </si>
  <si>
    <t>LABEL||pt=A:61||val=LOCATION</t>
  </si>
  <si>
    <t>LABEL||pt=A:62||val=PRODUCT</t>
  </si>
  <si>
    <t>LABEL||pt=A:63||val=INVENTORY</t>
  </si>
  <si>
    <t>LABEL||pt=A:64||val=INVENTORY SEEN</t>
  </si>
  <si>
    <t>LABEL||pt=A:65||val=MANAGEMENT</t>
  </si>
  <si>
    <t>LABEL||pt=A:66||val=CREDIT REPUTATION</t>
  </si>
  <si>
    <t>LABEL||pt=A:67||val=ADDITIONAL REMARKS FOR OBSERVATION</t>
  </si>
  <si>
    <t>LABEL||pt=A:73||val=NAME OF INFORMANT</t>
  </si>
  <si>
    <t>LABEL||pt=A:74||val=RELATION TO SUBJECT</t>
  </si>
  <si>
    <t>LABEL||pt=A:76||val=NAME OF INFORMANT</t>
  </si>
  <si>
    <t>LABEL||pt=A:77||val=RELATION TO SUBJECT</t>
  </si>
  <si>
    <t>LABEL||pt=A:79||val=NAME OF INFORMANT</t>
  </si>
  <si>
    <t>LABEL||pt=A:80||val=RELATION TO SUBJECT</t>
  </si>
  <si>
    <t>LABEL||pt=A:82||val=NAME OF INFORMANT</t>
  </si>
  <si>
    <t>LABEL||pt=A:83||val=RELATION TO SUBJECT</t>
  </si>
  <si>
    <t>LABEL||pt=A:85||val=NAME OF INFORMANT</t>
  </si>
  <si>
    <t>LABEL||pt=A:86||val=RELATION TO SUBJECT</t>
  </si>
  <si>
    <t>LABEL||pt=A:88||val=MAJOR BANK</t>
  </si>
  <si>
    <t>LABEL||pt=A:89||val=CUSTOMER SEEN</t>
  </si>
  <si>
    <t>LABEL||pt=A:90||val=INVENTORY SEEN</t>
  </si>
  <si>
    <t>LABEL||pt=A:91||val=NET INCOME</t>
  </si>
  <si>
    <t>LABEL||pt=A:92||val=TIME OF OPERATION</t>
  </si>
  <si>
    <t>LABEL||pt=d:89||val=EMPLOYEE SEEN</t>
  </si>
  <si>
    <t>LABEL||pt=D:90||val=COMPETITOR SEEN</t>
  </si>
  <si>
    <t>LABEL||pt=D:91||val=SAMPLE PRICE</t>
  </si>
  <si>
    <t>LABEL||pt=D:92||val=GROSS INCOME</t>
  </si>
  <si>
    <t>LABEL||pt=D:30||val=NO. OF EMPLOYEES</t>
  </si>
  <si>
    <t>LABEL||pt=D:34||val=FLOOR AREA (SQM)</t>
  </si>
  <si>
    <t>LABEL||pt=D:35||val=IF OTHERS</t>
  </si>
  <si>
    <t>LABEL||pt=D:36||val=IF OTHERS</t>
  </si>
  <si>
    <t>LABEL||pt=D:38||val=CONDITION</t>
  </si>
  <si>
    <t>BLANK||pt=E:55||val=</t>
  </si>
  <si>
    <t>BLANK||pt=E:28||val=</t>
  </si>
  <si>
    <t>BLANK||pt=E:27||val=</t>
  </si>
  <si>
    <t>BLANK||pt=E:26||val=</t>
  </si>
  <si>
    <t>BLANK||pt=E:25||val=</t>
  </si>
  <si>
    <t>BLANK||pt=E:24||val=</t>
  </si>
  <si>
    <t>BLANK||pt=D:23||val=</t>
  </si>
  <si>
    <t>BLANK||pt=E:22||val=</t>
  </si>
  <si>
    <t>BLANK||pt=F:21||val=</t>
  </si>
  <si>
    <t>BLANK||pt=F:20||val=</t>
  </si>
  <si>
    <t>BLANK||pt=D:15||val=</t>
  </si>
  <si>
    <t>BLANK||pt=F:5||val=</t>
  </si>
  <si>
    <t>BLANK||pt=F:4||val=</t>
  </si>
  <si>
    <t>BLANK||pt=A:10||val=</t>
  </si>
  <si>
    <t>INPUT||pt=C:3||val=</t>
  </si>
  <si>
    <t>INPUT||pt=C:7||val=</t>
  </si>
  <si>
    <t>INPUT||pt=C:8||val=</t>
  </si>
  <si>
    <t>INPUT||pt=C:9||val=</t>
  </si>
  <si>
    <t>INPUT||pt=C:11||val=</t>
  </si>
  <si>
    <t>INPUT||pt=C:12||val=</t>
  </si>
  <si>
    <t>INPUT||pt=C:13||val=</t>
  </si>
  <si>
    <t>INPUT||pt=B:15||val=</t>
  </si>
  <si>
    <t>INPUT||pt=C:16||val=</t>
  </si>
  <si>
    <t>INPUT||pt=C:17||val=</t>
  </si>
  <si>
    <t>INPUT||pt=C:18||val=</t>
  </si>
  <si>
    <t>INPUT||pt=C:23||val=</t>
  </si>
  <si>
    <t>INPUT||pt=C:29||val=</t>
  </si>
  <si>
    <t>INPUT||pt=C:30||val=</t>
  </si>
  <si>
    <t>INPUT||pt=F:30||val=</t>
  </si>
  <si>
    <t>INPUT||pt=C:31||val=</t>
  </si>
  <si>
    <t>INPUT||pt=C:32||val=</t>
  </si>
  <si>
    <t>INPUT||pt=C:33||val=</t>
  </si>
  <si>
    <t>INPUT||pt=C:34||val=</t>
  </si>
  <si>
    <t>INPUT||pt=F:34||val=</t>
  </si>
  <si>
    <t>INPUT||pt=E:35||val=</t>
  </si>
  <si>
    <t>INPUT||pt=E:36||val=</t>
  </si>
  <si>
    <t>INPUT||pt=C:37||val=</t>
  </si>
  <si>
    <t>INPUT||pt=B:38||val=</t>
  </si>
  <si>
    <t>INPUT||pt=C:39||val=</t>
  </si>
  <si>
    <t>INPUT||pt=A:41||val=</t>
  </si>
  <si>
    <t>INPUT||pt=A:48||val=</t>
  </si>
  <si>
    <t>INPUT||pt=C:54||val=</t>
  </si>
  <si>
    <t>INPUT||pt=B:55||val=</t>
  </si>
  <si>
    <t>INPUT||pt=C:56||val=</t>
  </si>
  <si>
    <t>INPUT||pt=A:58||val=</t>
  </si>
  <si>
    <t>INPUT||pt=C:64||val=</t>
  </si>
  <si>
    <t>INPUT||pt=A:68||val=</t>
  </si>
  <si>
    <t>INPUT||pt=C:73||val=</t>
  </si>
  <si>
    <t>INPUT||pt=C:74||val=</t>
  </si>
  <si>
    <t>INPUT||pt=C:76||val=</t>
  </si>
  <si>
    <t>INPUT||pt=C:77||val=</t>
  </si>
  <si>
    <t>INPUT||pt=C:79||val=</t>
  </si>
  <si>
    <t>INPUT||pt=C:80||val=</t>
  </si>
  <si>
    <t>INPUT||pt=C:82||val=</t>
  </si>
  <si>
    <t>INPUT||pt=C:83||val=</t>
  </si>
  <si>
    <t>INPUT||pt=C:85||val=</t>
  </si>
  <si>
    <t>INPUT||pt=C:86||val=</t>
  </si>
  <si>
    <t>INPUT||pt=C:88||val=</t>
  </si>
  <si>
    <t>INPUT||pt=C:89||val=</t>
  </si>
  <si>
    <t>INPUT||pt=C:90||val=</t>
  </si>
  <si>
    <t>INPUT||pt=C:91||val=</t>
  </si>
  <si>
    <t>INPUT||pt=C:92||val=</t>
  </si>
  <si>
    <t>INPUT||pt=F:89||val=</t>
  </si>
  <si>
    <t>INPUT||pt=F:90||val=</t>
  </si>
  <si>
    <t>INPUT||pt=F:91||val=</t>
  </si>
  <si>
    <t>INPUT||pt=F:92||val=</t>
  </si>
  <si>
    <t>INPUT||pt=C:94||val=</t>
  </si>
  <si>
    <t>INPUT||pt=C:95||val=</t>
  </si>
  <si>
    <t>SELECT||pt=C:20||val=OFFICE</t>
  </si>
  <si>
    <t>SELECT||pt=C:20||val=BRANCH</t>
  </si>
  <si>
    <t>SELECT||pt=C:20||val=STALL</t>
  </si>
  <si>
    <t>SELECT||pt=C:20||val=OTHERS</t>
  </si>
  <si>
    <t>SELECT||pt=C:21||val=CORPORATION</t>
  </si>
  <si>
    <t>SELECT||pt=C:21||val=PROPRIERTORSHIP</t>
  </si>
  <si>
    <t>SELECT||pt=C:21||val=PARTNERSHIP</t>
  </si>
  <si>
    <t>SELECT||pt=C:21||val=NGO</t>
  </si>
  <si>
    <t>SELECT||pt=C:21||val=OTHERS</t>
  </si>
  <si>
    <t>SELECT||pt=C:22||val=MANUFACTURING</t>
  </si>
  <si>
    <t>SELECT||pt=C:22||val=TRADING</t>
  </si>
  <si>
    <t>SELECT||pt=C:22||val=SERVICES</t>
  </si>
  <si>
    <t>SELECT||pt=C:22||val=FINANCIAL INST.</t>
  </si>
  <si>
    <t>SELECT||pt=C:22||val=GEN. MERCHANDISE</t>
  </si>
  <si>
    <t>SELECT||pt=C:24||val=SEC</t>
  </si>
  <si>
    <t>SELECT||pt=C:24||val=DTI</t>
  </si>
  <si>
    <t>SELECT||pt=C:24||val=BOT</t>
  </si>
  <si>
    <t>SELECT||pt=C:24||val=CITY OFFICE</t>
  </si>
  <si>
    <t>SELECT||pt=C:24||val=PRC</t>
  </si>
  <si>
    <t>SELECT||pt=C:25||val=SEC</t>
  </si>
  <si>
    <t>SELECT||pt=C:25||val=DTI</t>
  </si>
  <si>
    <t>SELECT||pt=C:25||val=BOT</t>
  </si>
  <si>
    <t>SELECT||pt=C:25||val=CITY OFFICE</t>
  </si>
  <si>
    <t>SELECT||pt=C:25||val=PRC</t>
  </si>
  <si>
    <t>SELECT||pt=C:26||val=SEC</t>
  </si>
  <si>
    <t>SELECT||pt=C:26||val=DTI</t>
  </si>
  <si>
    <t>SELECT||pt=C:26||val=BOT</t>
  </si>
  <si>
    <t>SELECT||pt=C:26||val=CITY OFFICE</t>
  </si>
  <si>
    <t>SELECT||pt=C:26||val=PRC</t>
  </si>
  <si>
    <t>SELECT||pt=C:27||val=SEC</t>
  </si>
  <si>
    <t>SELECT||pt=C:27||val=DTI</t>
  </si>
  <si>
    <t>SELECT||pt=C:27||val=BOT</t>
  </si>
  <si>
    <t>SELECT||pt=C:27||val=CITY OFFICE</t>
  </si>
  <si>
    <t>SELECT||pt=C:27||val=PRC</t>
  </si>
  <si>
    <t>SELECT||pt=C:28||val=SEC</t>
  </si>
  <si>
    <t>SELECT||pt=C:28||val=DTI</t>
  </si>
  <si>
    <t>SELECT||pt=C:28||val=BOT</t>
  </si>
  <si>
    <t>SELECT||pt=C:28||val=CITY OFFICE</t>
  </si>
  <si>
    <t>SELECT||pt=C:28||val=PRC</t>
  </si>
  <si>
    <t>SELECT||pt=B:35||val=CONCRETE</t>
  </si>
  <si>
    <t>SELECT||pt=B:35||val=WOODEN</t>
  </si>
  <si>
    <t>SELECT||pt=B:35||val=MIXED</t>
  </si>
  <si>
    <t>SELECT||pt=B:35||val=OTHERS</t>
  </si>
  <si>
    <t>SELECT||pt=B:36||val=OWNED</t>
  </si>
  <si>
    <t>SELECT||pt=B:36||val=RENTED</t>
  </si>
  <si>
    <t>SELECT||pt=B:36||val=LEASED</t>
  </si>
  <si>
    <t>SELECT||pt=B:36||val=OTHERS</t>
  </si>
  <si>
    <t>SELECT||pt=E:38||val=GOOD</t>
  </si>
  <si>
    <t>SELECT||pt=E:38||val=FAIR</t>
  </si>
  <si>
    <t>SELECT||pt=E:38||val=POOR</t>
  </si>
  <si>
    <t>SELECT||pt=C:60||val=BRISK</t>
  </si>
  <si>
    <t>SELECT||pt=C:60||val=FAIR</t>
  </si>
  <si>
    <t>SELECT||pt=C:60||val=SLOW</t>
  </si>
  <si>
    <t>SELECT||pt=C:60||val=NO ACTIVITY</t>
  </si>
  <si>
    <t>SELECT||pt=C:60||val=UNSEEN</t>
  </si>
  <si>
    <t>SELECT||pt=C:61||val=GOOD</t>
  </si>
  <si>
    <t>SELECT||pt=C:61||val=FAIR</t>
  </si>
  <si>
    <t>SELECT||pt=C:61||val=POOR</t>
  </si>
  <si>
    <t>SELECT||pt=C:62||val=SALEABLE</t>
  </si>
  <si>
    <t>SELECT||pt=C:62||val=FAIR</t>
  </si>
  <si>
    <t>SELECT||pt=C:62||val=SLOW MOVING</t>
  </si>
  <si>
    <t>SELECT||pt=C:63||val=HIGH</t>
  </si>
  <si>
    <t>SELECT||pt=C:63||val=ADEQUATE</t>
  </si>
  <si>
    <t>SELECT||pt=C:63||val=LOW</t>
  </si>
  <si>
    <t>SELECT||pt=C:65||val=NO KNOWN COLLECTION PROBLEM</t>
  </si>
  <si>
    <t>SELECT||pt=C:65||val=WITH KNOWN COLLECTION PROBLEM</t>
  </si>
  <si>
    <t>SELECT||pt=C:66||val=GOOD</t>
  </si>
  <si>
    <t>SELECT||pt=C:66||val=FAIR</t>
  </si>
  <si>
    <t>SELECT||pt=C:66||val=POOR</t>
  </si>
  <si>
    <t>SELECT||pt=A:50||val=TABLES</t>
  </si>
  <si>
    <t>SELECT||pt=A:50||val=DISPLAY CABINETS</t>
  </si>
  <si>
    <t>SELECT||pt=A:50||val=TYPEWRITERS</t>
  </si>
  <si>
    <t>SELECT||pt=A:50||val=AIRCON</t>
  </si>
  <si>
    <t>SELECT||pt=A:50||val=COMPUTERS</t>
  </si>
  <si>
    <t>SELECT||pt=A:50||val=FILING CABINETS</t>
  </si>
  <si>
    <t>SELECT||pt=A:50||val=CALCULATORS</t>
  </si>
  <si>
    <t>SELECT||pt=A:50||val=OTHERS</t>
  </si>
  <si>
    <t>SELECT||pt=A:51||val=TABLES</t>
  </si>
  <si>
    <t>SELECT||pt=A:51||val=DISPLAY CABINETS</t>
  </si>
  <si>
    <t>SELECT||pt=A:51||val=TYPEWRITERS</t>
  </si>
  <si>
    <t>SELECT||pt=A:51||val=AIRCON</t>
  </si>
  <si>
    <t>SELECT||pt=A:51||val=COMPUTERS</t>
  </si>
  <si>
    <t>SELECT||pt=A:51||val=FILING CABINETS</t>
  </si>
  <si>
    <t>SELECT||pt=A:51||val=CALCULATORS</t>
  </si>
  <si>
    <t>SELECT||pt=A:51||val=OTHERS</t>
  </si>
  <si>
    <t>SELECT||pt=A:52||val=TABLES</t>
  </si>
  <si>
    <t>SELECT||pt=A:52||val=DISPLAY CABINETS</t>
  </si>
  <si>
    <t>SELECT||pt=A:52||val=TYPEWRITERS</t>
  </si>
  <si>
    <t>SELECT||pt=A:52||val=AIRCON</t>
  </si>
  <si>
    <t>SELECT||pt=A:52||val=COMPUTERS</t>
  </si>
  <si>
    <t>SELECT||pt=A:52||val=FILING CABINETS</t>
  </si>
  <si>
    <t>SELECT||pt=A:52||val=CALCULATORS</t>
  </si>
  <si>
    <t>SELECT||pt=A:52||val=OTHERS</t>
  </si>
  <si>
    <t>SELECT||pt=A:53||val=TABLES</t>
  </si>
  <si>
    <t>SELECT||pt=A:53||val=DISPLAY CABINETS</t>
  </si>
  <si>
    <t>SELECT||pt=A:53||val=TYPEWRITERS</t>
  </si>
  <si>
    <t>SELECT||pt=A:53||val=AIRCON</t>
  </si>
  <si>
    <t>SELECT||pt=A:53||val=COMPUTERS</t>
  </si>
  <si>
    <t>SELECT||pt=A:53||val=FILING CABINETS</t>
  </si>
  <si>
    <t>SELECT||pt=A:53||val=CALCULATORS</t>
  </si>
  <si>
    <t>SELECT||pt=A:53||val=OTHERS</t>
  </si>
  <si>
    <t>SELECT||pt=D:50||val=TABLES</t>
  </si>
  <si>
    <t>SELECT||pt=D:50||val=DISPLAY CABINETS</t>
  </si>
  <si>
    <t>SELECT||pt=D:50||val=TYPEWRITERS</t>
  </si>
  <si>
    <t>SELECT||pt=D:50||val=AIRCON</t>
  </si>
  <si>
    <t>SELECT||pt=D:50||val=COMPUTERS</t>
  </si>
  <si>
    <t>SELECT||pt=D:50||val=FILING CABINETS</t>
  </si>
  <si>
    <t>SELECT||pt=D:50||val=CALCULATORS</t>
  </si>
  <si>
    <t>SELECT||pt=D:50||val=OTHERS</t>
  </si>
  <si>
    <t>SELECT||pt=D:51||val=TABLES</t>
  </si>
  <si>
    <t>SELECT||pt=D:51||val=DISPLAY CABINETS</t>
  </si>
  <si>
    <t>SELECT||pt=D:51||val=TYPEWRITERS</t>
  </si>
  <si>
    <t>SELECT||pt=D:51||val=AIRCON</t>
  </si>
  <si>
    <t>SELECT||pt=D:51||val=COMPUTERS</t>
  </si>
  <si>
    <t>SELECT||pt=D:51||val=FILING CABINETS</t>
  </si>
  <si>
    <t>SELECT||pt=D:51||val=CALCULATORS</t>
  </si>
  <si>
    <t>SELECT||pt=D:51||val=OTHERS</t>
  </si>
  <si>
    <t>SELECT||pt=D:52||val=TABLES</t>
  </si>
  <si>
    <t>SELECT||pt=D:52||val=DISPLAY CABINETS</t>
  </si>
  <si>
    <t>SELECT||pt=D:52||val=TYPEWRITERS</t>
  </si>
  <si>
    <t>SELECT||pt=D:52||val=AIRCON</t>
  </si>
  <si>
    <t>SELECT||pt=D:52||val=COMPUTERS</t>
  </si>
  <si>
    <t>SELECT||pt=D:52||val=FILING CABINETS</t>
  </si>
  <si>
    <t>SELECT||pt=D:52||val=CALCULATORS</t>
  </si>
  <si>
    <t>SELECT||pt=D:52||val=OTHERS</t>
  </si>
  <si>
    <t>SELECT||pt=D:53||val=TABLES</t>
  </si>
  <si>
    <t>SELECT||pt=D:53||val=DISPLAY CABINETS</t>
  </si>
  <si>
    <t>SELECT||pt=D:53||val=TYPEWRITERS</t>
  </si>
  <si>
    <t>SELECT||pt=D:53||val=AIRCON</t>
  </si>
  <si>
    <t>SELECT||pt=D:53||val=COMPUTERS</t>
  </si>
  <si>
    <t>SELECT||pt=D:53||val=FILING CABINETS</t>
  </si>
  <si>
    <t>SELECT||pt=D:53||val=CALCULATORS</t>
  </si>
  <si>
    <t>SELECT||pt=D:53||val=OTHERS</t>
  </si>
  <si>
    <t>SELECT||pt=C:4||val=1</t>
  </si>
  <si>
    <t>SELECT||pt=C:4||val=2</t>
  </si>
  <si>
    <t>SELECT||pt=C:4||val=3</t>
  </si>
  <si>
    <t>SELECT||pt=C:4||val=4</t>
  </si>
  <si>
    <t>SELECT||pt=C:4||val=5</t>
  </si>
  <si>
    <t>SELECT||pt=C:4||val=6</t>
  </si>
  <si>
    <t>SELECT||pt=C:4||val=7</t>
  </si>
  <si>
    <t>SELECT||pt=C:4||val=8</t>
  </si>
  <si>
    <t>SELECT||pt=C:4||val=9</t>
  </si>
  <si>
    <t>SELECT||pt=C:4||val=10</t>
  </si>
  <si>
    <t>SELECT||pt=C:4||val=11</t>
  </si>
  <si>
    <t>SELECT||pt=C:4||val=12</t>
  </si>
  <si>
    <t>SELECT||pt=D:4||val=1</t>
  </si>
  <si>
    <t>SELECT||pt=D:4||val=2</t>
  </si>
  <si>
    <t>SELECT||pt=D:4||val=3</t>
  </si>
  <si>
    <t>SELECT||pt=D:4||val=4</t>
  </si>
  <si>
    <t>SELECT||pt=D:4||val=5</t>
  </si>
  <si>
    <t>SELECT||pt=D:4||val=6</t>
  </si>
  <si>
    <t>SELECT||pt=D:4||val=7</t>
  </si>
  <si>
    <t>SELECT||pt=D:4||val=8</t>
  </si>
  <si>
    <t>SELECT||pt=D:4||val=9</t>
  </si>
  <si>
    <t>SELECT||pt=D:4||val=10</t>
  </si>
  <si>
    <t>SELECT||pt=D:4||val=11</t>
  </si>
  <si>
    <t>SELECT||pt=D:4||val=12</t>
  </si>
  <si>
    <t>SELECT||pt=D:4||val=13</t>
  </si>
  <si>
    <t>SELECT||pt=D:4||val=14</t>
  </si>
  <si>
    <t>SELECT||pt=D:4||val=15</t>
  </si>
  <si>
    <t>SELECT||pt=D:4||val=16</t>
  </si>
  <si>
    <t>SELECT||pt=D:4||val=17</t>
  </si>
  <si>
    <t>SELECT||pt=D:4||val=18</t>
  </si>
  <si>
    <t>SELECT||pt=D:4||val=19</t>
  </si>
  <si>
    <t>SELECT||pt=D:4||val=20</t>
  </si>
  <si>
    <t>SELECT||pt=D:4||val=21</t>
  </si>
  <si>
    <t>SELECT||pt=D:4||val=22</t>
  </si>
  <si>
    <t>SELECT||pt=D:4||val=23</t>
  </si>
  <si>
    <t>SELECT||pt=D:4||val=24</t>
  </si>
  <si>
    <t>SELECT||pt=D:4||val=25</t>
  </si>
  <si>
    <t>SELECT||pt=D:4||val=26</t>
  </si>
  <si>
    <t>SELECT||pt=D:4||val=27</t>
  </si>
  <si>
    <t>SELECT||pt=D:4||val=28</t>
  </si>
  <si>
    <t>SELECT||pt=D:4||val=29</t>
  </si>
  <si>
    <t>SELECT||pt=D:4||val=30</t>
  </si>
  <si>
    <t>SELECT||pt=D:4||val=31</t>
  </si>
  <si>
    <t>SELECT||pt=E:4||val=2018</t>
  </si>
  <si>
    <t>SELECT||pt=E:4||val=2019</t>
  </si>
  <si>
    <t>SELECT||pt=E:4||val=2020</t>
  </si>
  <si>
    <t>SELECT||pt=E:4||val=2021</t>
  </si>
  <si>
    <t>SELECT||pt=E:4||val=2022</t>
  </si>
  <si>
    <t>SELECT||pt=E:4||val=2023</t>
  </si>
  <si>
    <t>SELECT||pt=E:4||val=2024</t>
  </si>
  <si>
    <t>SELECT||pt=E:4||val=2025</t>
  </si>
  <si>
    <t>SELECT||pt=E:4||val=2026</t>
  </si>
  <si>
    <t>SELECT||pt=E:4||val=2027</t>
  </si>
  <si>
    <t>SELECT||pt=E:4||val=2028</t>
  </si>
  <si>
    <t>SELECT||pt=E:4||val=2029</t>
  </si>
  <si>
    <t>SELECT||pt=E:4||val=2030</t>
  </si>
  <si>
    <t>SELECT||pt=E:4||val=2031</t>
  </si>
  <si>
    <t>SELECT||pt=E:4||val=2032</t>
  </si>
  <si>
    <t>SELECT||pt=E:4||val=2033</t>
  </si>
  <si>
    <t>SELECT||pt=E:4||val=2034</t>
  </si>
  <si>
    <t>SELECT||pt=E:4||val=2035</t>
  </si>
  <si>
    <t>SELECT||pt=E:4||val=2036</t>
  </si>
  <si>
    <t>SELECT||pt=E:4||val=2037</t>
  </si>
  <si>
    <t>SELECT||pt=E:4||val=2038</t>
  </si>
  <si>
    <t>SELECT||pt=E:4||val=2039</t>
  </si>
  <si>
    <t>SELECT||pt=C:5||val=1</t>
  </si>
  <si>
    <t>SELECT||pt=D:5||val=1</t>
  </si>
  <si>
    <t>SELECT||pt=E:5||val=2018</t>
  </si>
  <si>
    <t>SELECT||pt=C:5||val=2</t>
  </si>
  <si>
    <t>SELECT||pt=D:5||val=2</t>
  </si>
  <si>
    <t>SELECT||pt=E:5||val=2019</t>
  </si>
  <si>
    <t>SELECT||pt=C:5||val=3</t>
  </si>
  <si>
    <t>SELECT||pt=D:5||val=3</t>
  </si>
  <si>
    <t>SELECT||pt=E:5||val=2020</t>
  </si>
  <si>
    <t>SELECT||pt=C:5||val=4</t>
  </si>
  <si>
    <t>SELECT||pt=D:5||val=4</t>
  </si>
  <si>
    <t>SELECT||pt=E:5||val=2021</t>
  </si>
  <si>
    <t>SELECT||pt=C:5||val=5</t>
  </si>
  <si>
    <t>SELECT||pt=D:5||val=5</t>
  </si>
  <si>
    <t>SELECT||pt=E:5||val=2022</t>
  </si>
  <si>
    <t>SELECT||pt=C:5||val=6</t>
  </si>
  <si>
    <t>SELECT||pt=D:5||val=6</t>
  </si>
  <si>
    <t>SELECT||pt=E:5||val=2023</t>
  </si>
  <si>
    <t>SELECT||pt=C:5||val=7</t>
  </si>
  <si>
    <t>SELECT||pt=D:5||val=7</t>
  </si>
  <si>
    <t>SELECT||pt=E:5||val=2024</t>
  </si>
  <si>
    <t>SELECT||pt=C:5||val=8</t>
  </si>
  <si>
    <t>SELECT||pt=D:5||val=8</t>
  </si>
  <si>
    <t>SELECT||pt=E:5||val=2025</t>
  </si>
  <si>
    <t>SELECT||pt=C:5||val=9</t>
  </si>
  <si>
    <t>SELECT||pt=D:5||val=9</t>
  </si>
  <si>
    <t>SELECT||pt=E:5||val=2026</t>
  </si>
  <si>
    <t>SELECT||pt=C:5||val=10</t>
  </si>
  <si>
    <t>SELECT||pt=D:5||val=10</t>
  </si>
  <si>
    <t>SELECT||pt=E:5||val=2027</t>
  </si>
  <si>
    <t>SELECT||pt=C:5||val=11</t>
  </si>
  <si>
    <t>SELECT||pt=D:5||val=11</t>
  </si>
  <si>
    <t>SELECT||pt=E:5||val=2028</t>
  </si>
  <si>
    <t>SELECT||pt=C:5||val=12</t>
  </si>
  <si>
    <t>SELECT||pt=D:5||val=12</t>
  </si>
  <si>
    <t>SELECT||pt=E:5||val=2029</t>
  </si>
  <si>
    <t>SELECT||pt=D:5||val=13</t>
  </si>
  <si>
    <t>SELECT||pt=E:5||val=2030</t>
  </si>
  <si>
    <t>SELECT||pt=D:5||val=14</t>
  </si>
  <si>
    <t>SELECT||pt=E:5||val=2031</t>
  </si>
  <si>
    <t>SELECT||pt=D:5||val=15</t>
  </si>
  <si>
    <t>SELECT||pt=E:5||val=2032</t>
  </si>
  <si>
    <t>SELECT||pt=D:5||val=16</t>
  </si>
  <si>
    <t>SELECT||pt=E:5||val=2033</t>
  </si>
  <si>
    <t>SELECT||pt=D:5||val=17</t>
  </si>
  <si>
    <t>SELECT||pt=E:5||val=2034</t>
  </si>
  <si>
    <t>SELECT||pt=D:5||val=18</t>
  </si>
  <si>
    <t>SELECT||pt=E:5||val=2035</t>
  </si>
  <si>
    <t>SELECT||pt=D:5||val=19</t>
  </si>
  <si>
    <t>SELECT||pt=E:5||val=2036</t>
  </si>
  <si>
    <t>SELECT||pt=D:5||val=20</t>
  </si>
  <si>
    <t>SELECT||pt=E:5||val=2037</t>
  </si>
  <si>
    <t>SELECT||pt=D:5||val=21</t>
  </si>
  <si>
    <t>SELECT||pt=E:5||val=2038</t>
  </si>
  <si>
    <t>SELECT||pt=D:5||val=22</t>
  </si>
  <si>
    <t>SELECT||pt=E:5||val=2039</t>
  </si>
  <si>
    <t>SELECT||pt=D:5||val=23</t>
  </si>
  <si>
    <t>SELECT||pt=D:5||val=24</t>
  </si>
  <si>
    <t>SELECT||pt=D:5||val=25</t>
  </si>
  <si>
    <t>SELECT||pt=D:5||val=26</t>
  </si>
  <si>
    <t>SELECT||pt=D:5||val=27</t>
  </si>
  <si>
    <t>SELECT||pt=D:5||val=28</t>
  </si>
  <si>
    <t>SELECT||pt=D:5||val=29</t>
  </si>
  <si>
    <t>SELECT||pt=D:5||val=30</t>
  </si>
  <si>
    <t>SELECT||pt=D:5||val=31</t>
  </si>
  <si>
    <t>SELECT||pt=C:60||val=</t>
  </si>
  <si>
    <t>SELECT||pt=C:61||val=</t>
  </si>
  <si>
    <t>SELECT||pt=C:62||val=</t>
  </si>
  <si>
    <t>SELECT||pt=C:63||val=</t>
  </si>
  <si>
    <t>SELECT||pt=C:65||val=</t>
  </si>
  <si>
    <t>SELECT||pt=C:66||val=</t>
  </si>
  <si>
    <t>LABEL||pt=A:87||val=REMARKS</t>
  </si>
  <si>
    <t>LABEL||pt=A:72||val=INFORMANT(1)</t>
  </si>
  <si>
    <t>LABEL||pt=A:75||val=INFORMANT(2)</t>
  </si>
  <si>
    <t>LABEL||pt=A:78||val=INFORMANT(3)</t>
  </si>
  <si>
    <t>LABEL||pt=A:81||val=INFORMANT(4)</t>
  </si>
  <si>
    <t>LABEL||pt=A:84||val=INFORMANT(5)</t>
  </si>
  <si>
    <t>LABEL||pt=A:24||val=REGISTERED TO (1)</t>
  </si>
  <si>
    <t>LABEL||pt=A:25||val=REGISTERED TO (2)</t>
  </si>
  <si>
    <t>LABEL||pt=A:26||val=REGISTERED TO (3)</t>
  </si>
  <si>
    <t>LABEL||pt=A:27||val=REGISTERED TO (4)</t>
  </si>
  <si>
    <t>LABEL||pt=A:28||val=REGISTERED TO (5)</t>
  </si>
  <si>
    <t>LABEL||pt=A:93||val=MONTHLY GROSS SALES / INCOME</t>
  </si>
  <si>
    <t>LABEL||pt=A:94||val=MARK UP (%)</t>
  </si>
  <si>
    <t>LABEL||pt=A:95||val=OUTSTANDING ACCOUNT PAYABLES</t>
  </si>
  <si>
    <t>LABEL||pt=A:96||val=OUTSTANDING ACCOUNT RECEIVABLES</t>
  </si>
  <si>
    <t>LABEL||pt=A:97||val=FCI INFO</t>
  </si>
  <si>
    <t>LABEL||pt=A:98||val=PREPARED BY</t>
  </si>
  <si>
    <t>LABEL||pt=A:99||val=APPROVED BY</t>
  </si>
  <si>
    <t>INPUT||pt=C:93||val=</t>
  </si>
  <si>
    <t>INPUT||pt=C:96||val=</t>
  </si>
  <si>
    <t>INPUT||pt=C:98||val=</t>
  </si>
  <si>
    <t>INPUT||pt=C:99||val=</t>
  </si>
  <si>
    <t>LABEL||pt=D:93||val=MONTHLY NET INCOME</t>
  </si>
  <si>
    <t>LABEL||pt=D:94||val=MODE OF PAYMENT/ CREDIT TERMS WITH SUPPLIER</t>
  </si>
  <si>
    <t>LABEL||pt=D:95||val=MODE OF PAYMENT/ CREDIT TERMS WITH CUSTOMER</t>
  </si>
  <si>
    <t>LABEL||pt=D:96||val=STOCK INVENTORY</t>
  </si>
  <si>
    <t>INPUT||pt=F:93||val=</t>
  </si>
  <si>
    <t>INPUT||pt=F:94||val=</t>
  </si>
  <si>
    <t>INPUT||pt=F:95||val=</t>
  </si>
  <si>
    <t>INPUT||pt=F:96||val=</t>
  </si>
  <si>
    <t>Mark Up (%):</t>
  </si>
  <si>
    <t>Monthly Gross Sales/Income:</t>
  </si>
  <si>
    <t>Monthly Net Income:</t>
  </si>
  <si>
    <t>Mode of Payment/Credit Terms with Supplier:</t>
  </si>
  <si>
    <t>Outstanding Account Payables:</t>
  </si>
  <si>
    <t>Mode of Payment/Credit Terms with Customer:</t>
  </si>
  <si>
    <t>Outstanding Account Receivables:</t>
  </si>
  <si>
    <t>Stock Inventory: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</si>
</sst>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Php-3409]#,##0"/>
  </numFmts>
  <fonts count="20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Century Gothic"/>
      <family val="2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18" fillId="0" borderId="0"/>
    <xf numFmtId="0" fontId="17" fillId="0" borderId="0"/>
  </cellStyleXfs>
  <cellXfs count="26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Protection="1">
      <protection locked="0"/>
    </xf>
    <xf numFmtId="0" fontId="0" fillId="2" borderId="0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2" fillId="3" borderId="0" xfId="0" applyFont="1" applyFill="1" applyBorder="1" applyAlignment="1" applyProtection="1">
      <alignment wrapText="1"/>
      <protection locked="0"/>
    </xf>
    <xf numFmtId="0" fontId="0" fillId="3" borderId="0" xfId="0" applyFill="1"/>
    <xf numFmtId="0" fontId="0" fillId="3" borderId="2" xfId="0" applyFill="1" applyBorder="1"/>
    <xf numFmtId="0" fontId="1" fillId="3" borderId="2" xfId="0" applyFont="1" applyFill="1" applyBorder="1" applyAlignment="1" applyProtection="1">
      <protection locked="0"/>
    </xf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/>
    <xf numFmtId="0" fontId="2" fillId="3" borderId="0" xfId="0" applyFont="1" applyFill="1" applyBorder="1" applyAlignment="1" applyProtection="1">
      <protection locked="0"/>
    </xf>
    <xf numFmtId="0" fontId="0" fillId="2" borderId="1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4" fillId="4" borderId="13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4" fillId="4" borderId="18" xfId="0" applyFont="1" applyFill="1" applyBorder="1" applyAlignment="1">
      <alignment vertical="center"/>
    </xf>
    <xf numFmtId="0" fontId="4" fillId="4" borderId="20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justify" wrapText="1"/>
    </xf>
    <xf numFmtId="0" fontId="6" fillId="4" borderId="14" xfId="0" applyFont="1" applyFill="1" applyBorder="1" applyAlignment="1">
      <alignment horizontal="center" vertical="justify" wrapText="1"/>
    </xf>
    <xf numFmtId="0" fontId="6" fillId="4" borderId="0" xfId="0" applyFont="1" applyFill="1" applyBorder="1" applyAlignment="1">
      <alignment vertical="center"/>
    </xf>
    <xf numFmtId="0" fontId="10" fillId="4" borderId="1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/>
    </xf>
    <xf numFmtId="0" fontId="6" fillId="4" borderId="13" xfId="0" applyFont="1" applyFill="1" applyBorder="1" applyAlignment="1">
      <alignment vertical="center" wrapText="1"/>
    </xf>
    <xf numFmtId="0" fontId="6" fillId="4" borderId="13" xfId="0" applyFont="1" applyFill="1" applyBorder="1" applyAlignment="1"/>
    <xf numFmtId="0" fontId="11" fillId="4" borderId="0" xfId="0" applyFont="1" applyFill="1" applyBorder="1" applyAlignment="1">
      <alignment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/>
    </xf>
    <xf numFmtId="0" fontId="6" fillId="4" borderId="14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 textRotation="90" wrapText="1"/>
    </xf>
    <xf numFmtId="0" fontId="6" fillId="4" borderId="10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vertical="center" textRotation="90" wrapText="1"/>
    </xf>
    <xf numFmtId="0" fontId="6" fillId="4" borderId="22" xfId="0" applyFont="1" applyFill="1" applyBorder="1" applyAlignment="1">
      <alignment vertical="center"/>
    </xf>
    <xf numFmtId="0" fontId="13" fillId="4" borderId="17" xfId="0" applyFont="1" applyFill="1" applyBorder="1" applyAlignment="1">
      <alignment vertical="center" textRotation="90" wrapText="1"/>
    </xf>
    <xf numFmtId="0" fontId="6" fillId="4" borderId="19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left" vertical="center"/>
    </xf>
    <xf numFmtId="4" fontId="11" fillId="4" borderId="0" xfId="0" applyNumberFormat="1" applyFont="1" applyFill="1" applyBorder="1" applyAlignment="1">
      <alignment vertical="center"/>
    </xf>
    <xf numFmtId="4" fontId="11" fillId="4" borderId="14" xfId="0" applyNumberFormat="1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center" textRotation="90" wrapText="1"/>
    </xf>
    <xf numFmtId="0" fontId="6" fillId="4" borderId="22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vertical="center" textRotation="90" wrapText="1"/>
    </xf>
    <xf numFmtId="0" fontId="13" fillId="4" borderId="15" xfId="0" applyFont="1" applyFill="1" applyBorder="1" applyAlignment="1">
      <alignment vertical="center" textRotation="90" wrapText="1"/>
    </xf>
    <xf numFmtId="0" fontId="6" fillId="0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vertical="center" textRotation="90" wrapText="1"/>
    </xf>
    <xf numFmtId="0" fontId="15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16" fillId="4" borderId="9" xfId="0" applyFont="1" applyFill="1" applyBorder="1" applyAlignment="1">
      <alignment horizontal="center" vertical="center"/>
    </xf>
    <xf numFmtId="0" fontId="0" fillId="0" borderId="0" xfId="0" applyBorder="1"/>
    <xf numFmtId="0" fontId="19" fillId="0" borderId="0" xfId="0" applyFont="1" applyBorder="1"/>
    <xf numFmtId="0" fontId="19" fillId="0" borderId="0" xfId="0" applyFont="1"/>
    <xf numFmtId="0" fontId="19" fillId="0" borderId="0" xfId="2" applyFont="1" applyAlignment="1">
      <alignment vertical="center"/>
    </xf>
    <xf numFmtId="0" fontId="6" fillId="0" borderId="0" xfId="0" applyNumberFormat="1" applyFont="1" applyAlignment="1">
      <alignment horizontal="left" vertical="top" wrapText="1"/>
    </xf>
    <xf numFmtId="0" fontId="5" fillId="10" borderId="9" xfId="0" applyNumberFormat="1" applyFont="1" applyFill="1" applyBorder="1" applyAlignment="1" applyProtection="1">
      <alignment horizontal="left" vertical="top"/>
      <protection locked="0"/>
    </xf>
    <xf numFmtId="0" fontId="5" fillId="9" borderId="9" xfId="0" applyNumberFormat="1" applyFont="1" applyFill="1" applyBorder="1" applyAlignment="1">
      <alignment horizontal="left" vertical="top"/>
    </xf>
    <xf numFmtId="0" fontId="6" fillId="0" borderId="0" xfId="0" applyNumberFormat="1" applyFont="1" applyAlignment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  <protection locked="0"/>
    </xf>
    <xf numFmtId="0" fontId="5" fillId="0" borderId="9" xfId="0" applyNumberFormat="1" applyFont="1" applyFill="1" applyBorder="1" applyAlignment="1" applyProtection="1">
      <alignment horizontal="left" vertical="top" wrapText="1"/>
      <protection locked="0"/>
    </xf>
    <xf numFmtId="0" fontId="5" fillId="0" borderId="9" xfId="0" applyFont="1" applyFill="1" applyBorder="1" applyAlignment="1" applyProtection="1">
      <alignment horizontal="left" vertical="top" wrapText="1"/>
      <protection locked="0"/>
    </xf>
    <xf numFmtId="0" fontId="5" fillId="9" borderId="9" xfId="0" applyFont="1" applyFill="1" applyBorder="1" applyAlignment="1">
      <alignment horizontal="left" vertical="top" wrapText="1"/>
    </xf>
    <xf numFmtId="0" fontId="5" fillId="9" borderId="17" xfId="0" applyNumberFormat="1" applyFont="1" applyFill="1" applyBorder="1" applyAlignment="1">
      <alignment horizontal="center" vertical="top" wrapText="1"/>
    </xf>
    <xf numFmtId="0" fontId="5" fillId="9" borderId="19" xfId="0" applyNumberFormat="1" applyFont="1" applyFill="1" applyBorder="1" applyAlignment="1">
      <alignment horizontal="center" vertical="top" wrapText="1"/>
    </xf>
    <xf numFmtId="0" fontId="5" fillId="9" borderId="15" xfId="0" applyNumberFormat="1" applyFont="1" applyFill="1" applyBorder="1" applyAlignment="1">
      <alignment horizontal="left" vertical="top" wrapText="1"/>
    </xf>
    <xf numFmtId="0" fontId="5" fillId="9" borderId="11" xfId="0" applyNumberFormat="1" applyFont="1" applyFill="1" applyBorder="1" applyAlignment="1">
      <alignment horizontal="left" vertical="top" wrapText="1"/>
    </xf>
    <xf numFmtId="0" fontId="5" fillId="9" borderId="9" xfId="0" applyNumberFormat="1" applyFont="1" applyFill="1" applyBorder="1" applyAlignment="1">
      <alignment horizontal="left" vertical="top"/>
    </xf>
    <xf numFmtId="0" fontId="5" fillId="7" borderId="9" xfId="0" applyNumberFormat="1" applyFont="1" applyFill="1" applyBorder="1" applyAlignment="1">
      <alignment horizontal="left" vertical="top" wrapText="1"/>
    </xf>
    <xf numFmtId="0" fontId="5" fillId="8" borderId="9" xfId="0" applyNumberFormat="1" applyFont="1" applyFill="1" applyBorder="1" applyAlignment="1">
      <alignment horizontal="left" vertical="top" wrapText="1"/>
    </xf>
    <xf numFmtId="0" fontId="5" fillId="9" borderId="9" xfId="0" applyNumberFormat="1" applyFont="1" applyFill="1" applyBorder="1" applyAlignment="1">
      <alignment horizontal="lef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  <protection locked="0"/>
    </xf>
    <xf numFmtId="0" fontId="5" fillId="10" borderId="9" xfId="0" applyNumberFormat="1" applyFont="1" applyFill="1" applyBorder="1" applyAlignment="1" applyProtection="1">
      <alignment horizontal="left" vertical="top" wrapText="1"/>
      <protection locked="0"/>
    </xf>
    <xf numFmtId="0" fontId="5" fillId="0" borderId="9" xfId="0" applyNumberFormat="1" applyFont="1" applyBorder="1" applyAlignment="1" applyProtection="1">
      <alignment horizontal="left" vertical="top" wrapText="1"/>
      <protection locked="0"/>
    </xf>
    <xf numFmtId="0" fontId="5" fillId="9" borderId="17" xfId="0" applyNumberFormat="1" applyFont="1" applyFill="1" applyBorder="1" applyAlignment="1">
      <alignment horizontal="left" vertical="top" wrapText="1"/>
    </xf>
    <xf numFmtId="0" fontId="5" fillId="9" borderId="19" xfId="0" applyNumberFormat="1" applyFont="1" applyFill="1" applyBorder="1" applyAlignment="1">
      <alignment horizontal="left" vertical="top" wrapText="1"/>
    </xf>
    <xf numFmtId="0" fontId="5" fillId="9" borderId="20" xfId="0" applyNumberFormat="1" applyFont="1" applyFill="1" applyBorder="1" applyAlignment="1">
      <alignment horizontal="left" vertical="top" wrapText="1"/>
    </xf>
    <xf numFmtId="0" fontId="5" fillId="9" borderId="22" xfId="0" applyNumberFormat="1" applyFont="1" applyFill="1" applyBorder="1" applyAlignment="1">
      <alignment horizontal="left" vertical="top" wrapText="1"/>
    </xf>
    <xf numFmtId="0" fontId="6" fillId="0" borderId="9" xfId="0" applyNumberFormat="1" applyFont="1" applyBorder="1" applyAlignment="1">
      <alignment horizontal="left" vertical="top" wrapText="1"/>
    </xf>
    <xf numFmtId="0" fontId="5" fillId="9" borderId="9" xfId="2" applyNumberFormat="1" applyFont="1" applyFill="1" applyBorder="1" applyAlignment="1">
      <alignment vertical="center"/>
    </xf>
    <xf numFmtId="0" fontId="5" fillId="0" borderId="17" xfId="0" applyNumberFormat="1" applyFont="1" applyFill="1" applyBorder="1" applyAlignment="1" applyProtection="1">
      <alignment horizontal="left" vertical="top" wrapText="1"/>
      <protection locked="0"/>
    </xf>
    <xf numFmtId="0" fontId="5" fillId="0" borderId="18" xfId="0" applyNumberFormat="1" applyFont="1" applyFill="1" applyBorder="1" applyAlignment="1" applyProtection="1">
      <alignment horizontal="left" vertical="top" wrapText="1"/>
      <protection locked="0"/>
    </xf>
    <xf numFmtId="0" fontId="5" fillId="0" borderId="19" xfId="0" applyNumberFormat="1" applyFont="1" applyFill="1" applyBorder="1" applyAlignment="1" applyProtection="1">
      <alignment horizontal="left" vertical="top" wrapText="1"/>
      <protection locked="0"/>
    </xf>
    <xf numFmtId="0" fontId="5" fillId="0" borderId="13" xfId="0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0" borderId="14" xfId="0" applyNumberFormat="1" applyFont="1" applyFill="1" applyBorder="1" applyAlignment="1" applyProtection="1">
      <alignment horizontal="left" vertical="top" wrapText="1"/>
      <protection locked="0"/>
    </xf>
    <xf numFmtId="0" fontId="5" fillId="0" borderId="20" xfId="0" applyNumberFormat="1" applyFont="1" applyFill="1" applyBorder="1" applyAlignment="1" applyProtection="1">
      <alignment horizontal="left" vertical="top" wrapText="1"/>
      <protection locked="0"/>
    </xf>
    <xf numFmtId="0" fontId="5" fillId="0" borderId="21" xfId="0" applyNumberFormat="1" applyFont="1" applyFill="1" applyBorder="1" applyAlignment="1" applyProtection="1">
      <alignment horizontal="left" vertical="top" wrapText="1"/>
      <protection locked="0"/>
    </xf>
    <xf numFmtId="0" fontId="5" fillId="0" borderId="22" xfId="0" applyNumberFormat="1" applyFont="1" applyFill="1" applyBorder="1" applyAlignment="1" applyProtection="1">
      <alignment horizontal="left" vertical="top" wrapText="1"/>
      <protection locked="0"/>
    </xf>
    <xf numFmtId="0" fontId="5" fillId="0" borderId="15" xfId="1" applyNumberFormat="1" applyFont="1" applyFill="1" applyBorder="1" applyAlignment="1" applyProtection="1">
      <alignment vertical="center" wrapText="1"/>
      <protection locked="0"/>
    </xf>
    <xf numFmtId="0" fontId="5" fillId="0" borderId="10" xfId="1" applyNumberFormat="1" applyFont="1" applyFill="1" applyBorder="1" applyAlignment="1" applyProtection="1">
      <alignment vertical="center" wrapText="1"/>
      <protection locked="0"/>
    </xf>
    <xf numFmtId="0" fontId="5" fillId="0" borderId="11" xfId="1" applyNumberFormat="1" applyFont="1" applyFill="1" applyBorder="1" applyAlignment="1" applyProtection="1">
      <alignment vertical="center" wrapText="1"/>
      <protection locked="0"/>
    </xf>
    <xf numFmtId="0" fontId="5" fillId="0" borderId="15" xfId="0" applyNumberFormat="1" applyFont="1" applyFill="1" applyBorder="1" applyAlignment="1" applyProtection="1">
      <alignment horizontal="left" vertical="top" wrapText="1"/>
      <protection locked="0"/>
    </xf>
    <xf numFmtId="0" fontId="5" fillId="0" borderId="10" xfId="0" applyNumberFormat="1" applyFont="1" applyFill="1" applyBorder="1" applyAlignment="1" applyProtection="1">
      <alignment horizontal="left" vertical="top" wrapText="1"/>
      <protection locked="0"/>
    </xf>
    <xf numFmtId="0" fontId="5" fillId="0" borderId="11" xfId="0" applyNumberFormat="1" applyFont="1" applyFill="1" applyBorder="1" applyAlignment="1" applyProtection="1">
      <alignment horizontal="left" vertical="top" wrapText="1"/>
      <protection locked="0"/>
    </xf>
    <xf numFmtId="0" fontId="5" fillId="8" borderId="9" xfId="1" applyNumberFormat="1" applyFont="1" applyFill="1" applyBorder="1" applyAlignment="1">
      <alignment horizontal="left" vertical="top" wrapText="1"/>
    </xf>
    <xf numFmtId="0" fontId="5" fillId="9" borderId="9" xfId="1" applyNumberFormat="1" applyFont="1" applyFill="1" applyBorder="1" applyAlignment="1">
      <alignment horizontal="left" vertical="top" wrapText="1"/>
    </xf>
    <xf numFmtId="0" fontId="11" fillId="0" borderId="9" xfId="1" applyNumberFormat="1" applyFont="1" applyBorder="1" applyAlignment="1">
      <alignment horizontal="left" vertical="top" wrapText="1"/>
    </xf>
    <xf numFmtId="0" fontId="5" fillId="4" borderId="9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5" fillId="4" borderId="16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 textRotation="90" wrapText="1"/>
    </xf>
    <xf numFmtId="0" fontId="13" fillId="4" borderId="10" xfId="0" applyFont="1" applyFill="1" applyBorder="1" applyAlignment="1">
      <alignment horizontal="center" vertical="center" textRotation="90" wrapText="1"/>
    </xf>
    <xf numFmtId="0" fontId="13" fillId="4" borderId="11" xfId="0" applyFont="1" applyFill="1" applyBorder="1" applyAlignment="1">
      <alignment horizontal="center" vertical="center" textRotation="90" wrapText="1"/>
    </xf>
    <xf numFmtId="0" fontId="6" fillId="4" borderId="15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 vertical="center"/>
    </xf>
    <xf numFmtId="164" fontId="11" fillId="4" borderId="15" xfId="0" applyNumberFormat="1" applyFont="1" applyFill="1" applyBorder="1" applyAlignment="1">
      <alignment horizontal="center" vertical="center"/>
    </xf>
    <xf numFmtId="164" fontId="11" fillId="4" borderId="10" xfId="0" applyNumberFormat="1" applyFont="1" applyFill="1" applyBorder="1" applyAlignment="1">
      <alignment horizontal="center" vertical="center"/>
    </xf>
    <xf numFmtId="164" fontId="11" fillId="4" borderId="11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 textRotation="90" wrapText="1"/>
    </xf>
    <xf numFmtId="0" fontId="7" fillId="5" borderId="12" xfId="0" applyFont="1" applyFill="1" applyBorder="1" applyAlignment="1">
      <alignment horizontal="center" vertical="center" textRotation="90" wrapText="1"/>
    </xf>
    <xf numFmtId="0" fontId="7" fillId="5" borderId="16" xfId="0" applyFont="1" applyFill="1" applyBorder="1" applyAlignment="1">
      <alignment horizontal="center" vertical="center" textRotation="90" wrapText="1"/>
    </xf>
    <xf numFmtId="0" fontId="5" fillId="4" borderId="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 textRotation="90" wrapText="1"/>
    </xf>
    <xf numFmtId="0" fontId="6" fillId="4" borderId="9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textRotation="90" wrapText="1"/>
    </xf>
    <xf numFmtId="0" fontId="12" fillId="5" borderId="12" xfId="0" applyFont="1" applyFill="1" applyBorder="1" applyAlignment="1">
      <alignment horizontal="center" vertical="center" textRotation="90" wrapText="1"/>
    </xf>
    <xf numFmtId="0" fontId="12" fillId="5" borderId="16" xfId="0" applyFont="1" applyFill="1" applyBorder="1" applyAlignment="1">
      <alignment horizontal="center" vertical="center" textRotation="90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textRotation="90" wrapText="1"/>
    </xf>
    <xf numFmtId="0" fontId="14" fillId="5" borderId="12" xfId="0" applyFont="1" applyFill="1" applyBorder="1" applyAlignment="1">
      <alignment horizontal="center" vertical="center" textRotation="90" wrapText="1"/>
    </xf>
    <xf numFmtId="0" fontId="14" fillId="5" borderId="16" xfId="0" applyFont="1" applyFill="1" applyBorder="1" applyAlignment="1">
      <alignment horizontal="center" vertical="center" textRotation="90" wrapText="1"/>
    </xf>
    <xf numFmtId="0" fontId="5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50557</xdr:colOff>
      <xdr:row>1</xdr:row>
      <xdr:rowOff>33704</xdr:rowOff>
    </xdr:from>
    <xdr:to>
      <xdr:col>9</xdr:col>
      <xdr:colOff>265434</xdr:colOff>
      <xdr:row>3</xdr:row>
      <xdr:rowOff>139212</xdr:rowOff>
    </xdr:to>
    <xdr:pic>
      <xdr:nvPicPr>
        <xdr:cNvPr id="5049" name="Picture 5" descr="ew_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57" y="422031"/>
          <a:ext cx="2308712" cy="442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498281</xdr:colOff>
      <xdr:row>0</xdr:row>
      <xdr:rowOff>66931</xdr:rowOff>
    </xdr:from>
    <xdr:ext cx="3166419" cy="263869"/>
    <xdr:sp macro="" textlink="">
      <xdr:nvSpPr>
        <xdr:cNvPr id="8" name="Rectangle 7"/>
        <xdr:cNvSpPr/>
      </xdr:nvSpPr>
      <xdr:spPr>
        <a:xfrm>
          <a:off x="1480089" y="66931"/>
          <a:ext cx="3166419" cy="263869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ctr"/>
          <a:r>
            <a:rPr lang="en-US" sz="35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solidFill>
                <a:schemeClr val="bg2"/>
              </a:solidFill>
              <a:effectLst/>
            </a:rPr>
            <a:t>CONFIDENTIAL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99"/>
  <sheetViews>
    <sheetView view="pageBreakPreview" topLeftCell="A85" zoomScale="120" zoomScaleNormal="100" zoomScaleSheetLayoutView="120" workbookViewId="0">
      <selection activeCell="J96" sqref="J96"/>
    </sheetView>
  </sheetViews>
  <sheetFormatPr defaultColWidth="9.140625" defaultRowHeight="11.25" x14ac:dyDescent="0.25"/>
  <cols>
    <col min="1" max="1" width="9.140625" style="108"/>
    <col min="2" max="16384" width="9.140625" style="105"/>
  </cols>
  <sheetData>
    <row r="1" spans="1:6" x14ac:dyDescent="0.25">
      <c r="A1" s="118" t="s">
        <v>105</v>
      </c>
      <c r="B1" s="118"/>
      <c r="C1" s="118"/>
      <c r="D1" s="118"/>
      <c r="E1" s="118"/>
      <c r="F1" s="118"/>
    </row>
    <row r="2" spans="1:6" x14ac:dyDescent="0.25">
      <c r="A2" s="119" t="s">
        <v>106</v>
      </c>
      <c r="B2" s="119"/>
      <c r="C2" s="119"/>
      <c r="D2" s="119"/>
      <c r="E2" s="119"/>
      <c r="F2" s="119"/>
    </row>
    <row r="3" spans="1:6" x14ac:dyDescent="0.25">
      <c r="A3" s="120" t="s">
        <v>107</v>
      </c>
      <c r="B3" s="120"/>
      <c r="C3" s="121" t="s">
        <v>191</v>
      </c>
      <c r="D3" s="121"/>
      <c r="E3" s="121"/>
      <c r="F3" s="121"/>
    </row>
    <row r="4" spans="1:6" s="108" customFormat="1" x14ac:dyDescent="0.25">
      <c r="A4" s="117" t="s">
        <v>108</v>
      </c>
      <c r="B4" s="117"/>
      <c r="C4" s="106" t="s">
        <v>384</v>
      </c>
      <c r="D4" s="106" t="s">
        <v>394</v>
      </c>
      <c r="E4" s="106" t="s">
        <v>421</v>
      </c>
      <c r="F4" s="107" t="s">
        <v>189</v>
      </c>
    </row>
    <row r="5" spans="1:6" s="108" customFormat="1" x14ac:dyDescent="0.25">
      <c r="A5" s="117" t="s">
        <v>109</v>
      </c>
      <c r="B5" s="117"/>
      <c r="C5" s="106" t="s">
        <v>461</v>
      </c>
      <c r="D5" s="106" t="s">
        <v>456</v>
      </c>
      <c r="E5" s="106" t="s">
        <v>445</v>
      </c>
      <c r="F5" s="107" t="s">
        <v>188</v>
      </c>
    </row>
    <row r="6" spans="1:6" x14ac:dyDescent="0.25">
      <c r="A6" s="120" t="s">
        <v>110</v>
      </c>
      <c r="B6" s="120"/>
      <c r="C6" s="120"/>
      <c r="D6" s="120"/>
      <c r="E6" s="120"/>
      <c r="F6" s="120"/>
    </row>
    <row r="7" spans="1:6" x14ac:dyDescent="0.25">
      <c r="A7" s="120" t="s">
        <v>111</v>
      </c>
      <c r="B7" s="120"/>
      <c r="C7" s="123" t="s">
        <v>192</v>
      </c>
      <c r="D7" s="123"/>
      <c r="E7" s="123"/>
      <c r="F7" s="123"/>
    </row>
    <row r="8" spans="1:6" x14ac:dyDescent="0.25">
      <c r="A8" s="120" t="s">
        <v>112</v>
      </c>
      <c r="B8" s="120"/>
      <c r="C8" s="123" t="s">
        <v>193</v>
      </c>
      <c r="D8" s="123"/>
      <c r="E8" s="123"/>
      <c r="F8" s="123"/>
    </row>
    <row r="9" spans="1:6" x14ac:dyDescent="0.25">
      <c r="A9" s="120" t="s">
        <v>113</v>
      </c>
      <c r="B9" s="120"/>
      <c r="C9" s="123" t="s">
        <v>194</v>
      </c>
      <c r="D9" s="123"/>
      <c r="E9" s="123"/>
      <c r="F9" s="123"/>
    </row>
    <row r="10" spans="1:6" x14ac:dyDescent="0.25">
      <c r="A10" s="120" t="s">
        <v>190</v>
      </c>
      <c r="B10" s="120"/>
      <c r="C10" s="120"/>
      <c r="D10" s="120"/>
      <c r="E10" s="120"/>
      <c r="F10" s="120"/>
    </row>
    <row r="11" spans="1:6" x14ac:dyDescent="0.25">
      <c r="A11" s="120" t="s">
        <v>114</v>
      </c>
      <c r="B11" s="120"/>
      <c r="C11" s="121" t="s">
        <v>195</v>
      </c>
      <c r="D11" s="121"/>
      <c r="E11" s="121"/>
      <c r="F11" s="121"/>
    </row>
    <row r="12" spans="1:6" x14ac:dyDescent="0.25">
      <c r="A12" s="120" t="s">
        <v>115</v>
      </c>
      <c r="B12" s="120"/>
      <c r="C12" s="121" t="s">
        <v>196</v>
      </c>
      <c r="D12" s="121"/>
      <c r="E12" s="121"/>
      <c r="F12" s="121"/>
    </row>
    <row r="13" spans="1:6" x14ac:dyDescent="0.25">
      <c r="A13" s="120" t="s">
        <v>116</v>
      </c>
      <c r="B13" s="120"/>
      <c r="C13" s="121" t="s">
        <v>197</v>
      </c>
      <c r="D13" s="121"/>
      <c r="E13" s="121"/>
      <c r="F13" s="121"/>
    </row>
    <row r="14" spans="1:6" x14ac:dyDescent="0.25">
      <c r="A14" s="119" t="s">
        <v>117</v>
      </c>
      <c r="B14" s="119"/>
      <c r="C14" s="119"/>
      <c r="D14" s="119"/>
      <c r="E14" s="119"/>
      <c r="F14" s="119"/>
    </row>
    <row r="15" spans="1:6" x14ac:dyDescent="0.25">
      <c r="A15" s="107" t="s">
        <v>118</v>
      </c>
      <c r="B15" s="121" t="s">
        <v>198</v>
      </c>
      <c r="C15" s="121"/>
      <c r="D15" s="120" t="s">
        <v>187</v>
      </c>
      <c r="E15" s="120"/>
      <c r="F15" s="120"/>
    </row>
    <row r="16" spans="1:6" x14ac:dyDescent="0.25">
      <c r="A16" s="120" t="s">
        <v>119</v>
      </c>
      <c r="B16" s="120"/>
      <c r="C16" s="121" t="s">
        <v>199</v>
      </c>
      <c r="D16" s="121"/>
      <c r="E16" s="121"/>
      <c r="F16" s="121"/>
    </row>
    <row r="17" spans="1:6" x14ac:dyDescent="0.25">
      <c r="A17" s="120" t="s">
        <v>120</v>
      </c>
      <c r="B17" s="120"/>
      <c r="C17" s="123" t="s">
        <v>200</v>
      </c>
      <c r="D17" s="123"/>
      <c r="E17" s="123"/>
      <c r="F17" s="123"/>
    </row>
    <row r="18" spans="1:6" x14ac:dyDescent="0.25">
      <c r="A18" s="124" t="s">
        <v>121</v>
      </c>
      <c r="B18" s="125"/>
      <c r="C18" s="123" t="s">
        <v>201</v>
      </c>
      <c r="D18" s="123"/>
      <c r="E18" s="123"/>
      <c r="F18" s="123"/>
    </row>
    <row r="19" spans="1:6" x14ac:dyDescent="0.25">
      <c r="A19" s="126"/>
      <c r="B19" s="127"/>
      <c r="C19" s="123"/>
      <c r="D19" s="123"/>
      <c r="E19" s="123"/>
      <c r="F19" s="123"/>
    </row>
    <row r="20" spans="1:6" x14ac:dyDescent="0.25">
      <c r="A20" s="120" t="s">
        <v>122</v>
      </c>
      <c r="B20" s="120"/>
      <c r="C20" s="122" t="s">
        <v>245</v>
      </c>
      <c r="D20" s="122"/>
      <c r="E20" s="122"/>
      <c r="F20" s="107" t="s">
        <v>186</v>
      </c>
    </row>
    <row r="21" spans="1:6" x14ac:dyDescent="0.25">
      <c r="A21" s="120" t="s">
        <v>123</v>
      </c>
      <c r="B21" s="120"/>
      <c r="C21" s="122" t="s">
        <v>250</v>
      </c>
      <c r="D21" s="122"/>
      <c r="E21" s="122"/>
      <c r="F21" s="107" t="s">
        <v>185</v>
      </c>
    </row>
    <row r="22" spans="1:6" x14ac:dyDescent="0.25">
      <c r="A22" s="120" t="s">
        <v>124</v>
      </c>
      <c r="B22" s="120"/>
      <c r="C22" s="122" t="s">
        <v>258</v>
      </c>
      <c r="D22" s="122"/>
      <c r="E22" s="120" t="s">
        <v>184</v>
      </c>
      <c r="F22" s="120"/>
    </row>
    <row r="23" spans="1:6" s="108" customFormat="1" x14ac:dyDescent="0.25">
      <c r="A23" s="117" t="s">
        <v>125</v>
      </c>
      <c r="B23" s="117"/>
      <c r="C23" s="109" t="s">
        <v>202</v>
      </c>
      <c r="D23" s="117" t="s">
        <v>183</v>
      </c>
      <c r="E23" s="117"/>
      <c r="F23" s="117"/>
    </row>
    <row r="24" spans="1:6" ht="11.25" customHeight="1" x14ac:dyDescent="0.25">
      <c r="A24" s="113" t="s">
        <v>520</v>
      </c>
      <c r="B24" s="114"/>
      <c r="C24" s="122" t="s">
        <v>260</v>
      </c>
      <c r="D24" s="122"/>
      <c r="E24" s="120" t="s">
        <v>182</v>
      </c>
      <c r="F24" s="120"/>
    </row>
    <row r="25" spans="1:6" x14ac:dyDescent="0.25">
      <c r="A25" s="113" t="s">
        <v>521</v>
      </c>
      <c r="B25" s="114"/>
      <c r="C25" s="122" t="s">
        <v>264</v>
      </c>
      <c r="D25" s="122"/>
      <c r="E25" s="120" t="s">
        <v>181</v>
      </c>
      <c r="F25" s="120"/>
    </row>
    <row r="26" spans="1:6" x14ac:dyDescent="0.25">
      <c r="A26" s="113" t="s">
        <v>522</v>
      </c>
      <c r="B26" s="114"/>
      <c r="C26" s="122" t="s">
        <v>271</v>
      </c>
      <c r="D26" s="122"/>
      <c r="E26" s="120" t="s">
        <v>180</v>
      </c>
      <c r="F26" s="120"/>
    </row>
    <row r="27" spans="1:6" x14ac:dyDescent="0.25">
      <c r="A27" s="113" t="s">
        <v>523</v>
      </c>
      <c r="B27" s="114"/>
      <c r="C27" s="122" t="s">
        <v>277</v>
      </c>
      <c r="D27" s="122"/>
      <c r="E27" s="120" t="s">
        <v>179</v>
      </c>
      <c r="F27" s="120"/>
    </row>
    <row r="28" spans="1:6" x14ac:dyDescent="0.25">
      <c r="A28" s="113" t="s">
        <v>524</v>
      </c>
      <c r="B28" s="114"/>
      <c r="C28" s="122" t="s">
        <v>283</v>
      </c>
      <c r="D28" s="122"/>
      <c r="E28" s="120" t="s">
        <v>178</v>
      </c>
      <c r="F28" s="120"/>
    </row>
    <row r="29" spans="1:6" x14ac:dyDescent="0.25">
      <c r="A29" s="120" t="s">
        <v>126</v>
      </c>
      <c r="B29" s="120"/>
      <c r="C29" s="121" t="s">
        <v>203</v>
      </c>
      <c r="D29" s="121"/>
      <c r="E29" s="121"/>
      <c r="F29" s="121"/>
    </row>
    <row r="30" spans="1:6" s="108" customFormat="1" x14ac:dyDescent="0.25">
      <c r="A30" s="117" t="s">
        <v>127</v>
      </c>
      <c r="B30" s="117"/>
      <c r="C30" s="109" t="s">
        <v>204</v>
      </c>
      <c r="D30" s="117" t="s">
        <v>172</v>
      </c>
      <c r="E30" s="117"/>
      <c r="F30" s="109" t="s">
        <v>205</v>
      </c>
    </row>
    <row r="31" spans="1:6" x14ac:dyDescent="0.25">
      <c r="A31" s="120" t="s">
        <v>128</v>
      </c>
      <c r="B31" s="120"/>
      <c r="C31" s="121" t="s">
        <v>206</v>
      </c>
      <c r="D31" s="121"/>
      <c r="E31" s="121"/>
      <c r="F31" s="121"/>
    </row>
    <row r="32" spans="1:6" x14ac:dyDescent="0.25">
      <c r="A32" s="120" t="s">
        <v>129</v>
      </c>
      <c r="B32" s="120"/>
      <c r="C32" s="121" t="s">
        <v>207</v>
      </c>
      <c r="D32" s="121"/>
      <c r="E32" s="121"/>
      <c r="F32" s="121"/>
    </row>
    <row r="33" spans="1:6" x14ac:dyDescent="0.25">
      <c r="A33" s="115" t="s">
        <v>130</v>
      </c>
      <c r="B33" s="116"/>
      <c r="C33" s="121" t="s">
        <v>208</v>
      </c>
      <c r="D33" s="121"/>
      <c r="E33" s="121"/>
      <c r="F33" s="121"/>
    </row>
    <row r="34" spans="1:6" s="108" customFormat="1" x14ac:dyDescent="0.25">
      <c r="A34" s="117" t="s">
        <v>131</v>
      </c>
      <c r="B34" s="117"/>
      <c r="C34" s="109" t="s">
        <v>209</v>
      </c>
      <c r="D34" s="117" t="s">
        <v>173</v>
      </c>
      <c r="E34" s="117"/>
      <c r="F34" s="109" t="s">
        <v>210</v>
      </c>
    </row>
    <row r="35" spans="1:6" x14ac:dyDescent="0.25">
      <c r="A35" s="107" t="s">
        <v>132</v>
      </c>
      <c r="B35" s="122" t="s">
        <v>284</v>
      </c>
      <c r="C35" s="122"/>
      <c r="D35" s="107" t="s">
        <v>174</v>
      </c>
      <c r="E35" s="121" t="s">
        <v>211</v>
      </c>
      <c r="F35" s="121"/>
    </row>
    <row r="36" spans="1:6" x14ac:dyDescent="0.25">
      <c r="A36" s="107" t="s">
        <v>133</v>
      </c>
      <c r="B36" s="122" t="s">
        <v>289</v>
      </c>
      <c r="C36" s="122"/>
      <c r="D36" s="107" t="s">
        <v>175</v>
      </c>
      <c r="E36" s="121" t="s">
        <v>212</v>
      </c>
      <c r="F36" s="121"/>
    </row>
    <row r="37" spans="1:6" x14ac:dyDescent="0.25">
      <c r="A37" s="120" t="s">
        <v>134</v>
      </c>
      <c r="B37" s="128"/>
      <c r="C37" s="123" t="s">
        <v>213</v>
      </c>
      <c r="D37" s="123"/>
      <c r="E37" s="123"/>
      <c r="F37" s="123"/>
    </row>
    <row r="38" spans="1:6" x14ac:dyDescent="0.25">
      <c r="A38" s="107" t="s">
        <v>135</v>
      </c>
      <c r="B38" s="121" t="s">
        <v>214</v>
      </c>
      <c r="C38" s="121"/>
      <c r="D38" s="107" t="s">
        <v>176</v>
      </c>
      <c r="E38" s="122" t="s">
        <v>292</v>
      </c>
      <c r="F38" s="122"/>
    </row>
    <row r="39" spans="1:6" x14ac:dyDescent="0.25">
      <c r="A39" s="120" t="s">
        <v>136</v>
      </c>
      <c r="B39" s="120"/>
      <c r="C39" s="123" t="s">
        <v>215</v>
      </c>
      <c r="D39" s="123"/>
      <c r="E39" s="123"/>
      <c r="F39" s="123"/>
    </row>
    <row r="40" spans="1:6" x14ac:dyDescent="0.25">
      <c r="A40" s="119" t="s">
        <v>137</v>
      </c>
      <c r="B40" s="119"/>
      <c r="C40" s="119"/>
      <c r="D40" s="119"/>
      <c r="E40" s="119"/>
      <c r="F40" s="119"/>
    </row>
    <row r="41" spans="1:6" x14ac:dyDescent="0.25">
      <c r="A41" s="121" t="s">
        <v>216</v>
      </c>
      <c r="B41" s="121"/>
      <c r="C41" s="121"/>
      <c r="D41" s="121"/>
      <c r="E41" s="121"/>
      <c r="F41" s="121"/>
    </row>
    <row r="42" spans="1:6" x14ac:dyDescent="0.25">
      <c r="A42" s="121"/>
      <c r="B42" s="121"/>
      <c r="C42" s="121"/>
      <c r="D42" s="121"/>
      <c r="E42" s="121"/>
      <c r="F42" s="121"/>
    </row>
    <row r="43" spans="1:6" x14ac:dyDescent="0.25">
      <c r="A43" s="121"/>
      <c r="B43" s="121"/>
      <c r="C43" s="121"/>
      <c r="D43" s="121"/>
      <c r="E43" s="121"/>
      <c r="F43" s="121"/>
    </row>
    <row r="44" spans="1:6" x14ac:dyDescent="0.25">
      <c r="A44" s="121"/>
      <c r="B44" s="121"/>
      <c r="C44" s="121"/>
      <c r="D44" s="121"/>
      <c r="E44" s="121"/>
      <c r="F44" s="121"/>
    </row>
    <row r="45" spans="1:6" x14ac:dyDescent="0.25">
      <c r="A45" s="121"/>
      <c r="B45" s="121"/>
      <c r="C45" s="121"/>
      <c r="D45" s="121"/>
      <c r="E45" s="121"/>
      <c r="F45" s="121"/>
    </row>
    <row r="46" spans="1:6" x14ac:dyDescent="0.25">
      <c r="A46" s="121"/>
      <c r="B46" s="121"/>
      <c r="C46" s="121"/>
      <c r="D46" s="121"/>
      <c r="E46" s="121"/>
      <c r="F46" s="121"/>
    </row>
    <row r="47" spans="1:6" x14ac:dyDescent="0.25">
      <c r="A47" s="119" t="s">
        <v>138</v>
      </c>
      <c r="B47" s="119"/>
      <c r="C47" s="119"/>
      <c r="D47" s="119"/>
      <c r="E47" s="119"/>
      <c r="F47" s="119"/>
    </row>
    <row r="48" spans="1:6" x14ac:dyDescent="0.25">
      <c r="A48" s="121" t="s">
        <v>217</v>
      </c>
      <c r="B48" s="121"/>
      <c r="C48" s="121"/>
      <c r="D48" s="121"/>
      <c r="E48" s="121"/>
      <c r="F48" s="121"/>
    </row>
    <row r="49" spans="1:6" x14ac:dyDescent="0.25">
      <c r="A49" s="119" t="s">
        <v>139</v>
      </c>
      <c r="B49" s="119"/>
      <c r="C49" s="119"/>
      <c r="D49" s="119"/>
      <c r="E49" s="119"/>
      <c r="F49" s="119"/>
    </row>
    <row r="50" spans="1:6" x14ac:dyDescent="0.25">
      <c r="A50" s="122" t="s">
        <v>314</v>
      </c>
      <c r="B50" s="122"/>
      <c r="C50" s="122"/>
      <c r="D50" s="122" t="s">
        <v>350</v>
      </c>
      <c r="E50" s="122"/>
      <c r="F50" s="122"/>
    </row>
    <row r="51" spans="1:6" x14ac:dyDescent="0.25">
      <c r="A51" s="122" t="s">
        <v>323</v>
      </c>
      <c r="B51" s="122"/>
      <c r="C51" s="122"/>
      <c r="D51" s="122" t="s">
        <v>359</v>
      </c>
      <c r="E51" s="122"/>
      <c r="F51" s="122"/>
    </row>
    <row r="52" spans="1:6" x14ac:dyDescent="0.25">
      <c r="A52" s="122" t="s">
        <v>332</v>
      </c>
      <c r="B52" s="122"/>
      <c r="C52" s="122"/>
      <c r="D52" s="122" t="s">
        <v>368</v>
      </c>
      <c r="E52" s="122"/>
      <c r="F52" s="122"/>
    </row>
    <row r="53" spans="1:6" x14ac:dyDescent="0.25">
      <c r="A53" s="122" t="s">
        <v>341</v>
      </c>
      <c r="B53" s="122"/>
      <c r="C53" s="122"/>
      <c r="D53" s="122" t="s">
        <v>377</v>
      </c>
      <c r="E53" s="122"/>
      <c r="F53" s="122"/>
    </row>
    <row r="54" spans="1:6" x14ac:dyDescent="0.25">
      <c r="A54" s="115" t="s">
        <v>140</v>
      </c>
      <c r="B54" s="116"/>
      <c r="C54" s="142" t="s">
        <v>218</v>
      </c>
      <c r="D54" s="143"/>
      <c r="E54" s="143"/>
      <c r="F54" s="144"/>
    </row>
    <row r="55" spans="1:6" x14ac:dyDescent="0.25">
      <c r="A55" s="107" t="s">
        <v>141</v>
      </c>
      <c r="B55" s="121" t="s">
        <v>219</v>
      </c>
      <c r="C55" s="121"/>
      <c r="D55" s="121"/>
      <c r="E55" s="120" t="s">
        <v>177</v>
      </c>
      <c r="F55" s="120"/>
    </row>
    <row r="56" spans="1:6" x14ac:dyDescent="0.25">
      <c r="A56" s="120" t="s">
        <v>142</v>
      </c>
      <c r="B56" s="120"/>
      <c r="C56" s="121" t="s">
        <v>220</v>
      </c>
      <c r="D56" s="121"/>
      <c r="E56" s="121"/>
      <c r="F56" s="121"/>
    </row>
    <row r="57" spans="1:6" x14ac:dyDescent="0.25">
      <c r="A57" s="119" t="s">
        <v>143</v>
      </c>
      <c r="B57" s="119"/>
      <c r="C57" s="119"/>
      <c r="D57" s="119"/>
      <c r="E57" s="119"/>
      <c r="F57" s="119"/>
    </row>
    <row r="58" spans="1:6" x14ac:dyDescent="0.25">
      <c r="A58" s="142" t="s">
        <v>221</v>
      </c>
      <c r="B58" s="143"/>
      <c r="C58" s="143"/>
      <c r="D58" s="143"/>
      <c r="E58" s="143"/>
      <c r="F58" s="144"/>
    </row>
    <row r="59" spans="1:6" x14ac:dyDescent="0.25">
      <c r="A59" s="145" t="s">
        <v>144</v>
      </c>
      <c r="B59" s="145"/>
      <c r="C59" s="145"/>
      <c r="D59" s="145"/>
      <c r="E59" s="145"/>
      <c r="F59" s="145"/>
    </row>
    <row r="60" spans="1:6" x14ac:dyDescent="0.25">
      <c r="A60" s="129" t="s">
        <v>145</v>
      </c>
      <c r="B60" s="129"/>
      <c r="C60" s="139" t="s">
        <v>508</v>
      </c>
      <c r="D60" s="140"/>
      <c r="E60" s="140"/>
      <c r="F60" s="141"/>
    </row>
    <row r="61" spans="1:6" x14ac:dyDescent="0.25">
      <c r="A61" s="129" t="s">
        <v>146</v>
      </c>
      <c r="B61" s="129"/>
      <c r="C61" s="139" t="s">
        <v>509</v>
      </c>
      <c r="D61" s="140"/>
      <c r="E61" s="140"/>
      <c r="F61" s="141"/>
    </row>
    <row r="62" spans="1:6" x14ac:dyDescent="0.25">
      <c r="A62" s="129" t="s">
        <v>147</v>
      </c>
      <c r="B62" s="129"/>
      <c r="C62" s="139" t="s">
        <v>510</v>
      </c>
      <c r="D62" s="140"/>
      <c r="E62" s="140"/>
      <c r="F62" s="141"/>
    </row>
    <row r="63" spans="1:6" x14ac:dyDescent="0.25">
      <c r="A63" s="129" t="s">
        <v>148</v>
      </c>
      <c r="B63" s="129"/>
      <c r="C63" s="139" t="s">
        <v>511</v>
      </c>
      <c r="D63" s="140"/>
      <c r="E63" s="140"/>
      <c r="F63" s="141"/>
    </row>
    <row r="64" spans="1:6" x14ac:dyDescent="0.25">
      <c r="A64" s="146" t="s">
        <v>149</v>
      </c>
      <c r="B64" s="147"/>
      <c r="C64" s="139" t="s">
        <v>222</v>
      </c>
      <c r="D64" s="140"/>
      <c r="E64" s="140"/>
      <c r="F64" s="141"/>
    </row>
    <row r="65" spans="1:6" x14ac:dyDescent="0.25">
      <c r="A65" s="129" t="s">
        <v>150</v>
      </c>
      <c r="B65" s="129"/>
      <c r="C65" s="139" t="s">
        <v>512</v>
      </c>
      <c r="D65" s="140"/>
      <c r="E65" s="140"/>
      <c r="F65" s="141"/>
    </row>
    <row r="66" spans="1:6" x14ac:dyDescent="0.25">
      <c r="A66" s="129" t="s">
        <v>151</v>
      </c>
      <c r="B66" s="129"/>
      <c r="C66" s="139" t="s">
        <v>513</v>
      </c>
      <c r="D66" s="140"/>
      <c r="E66" s="140"/>
      <c r="F66" s="141"/>
    </row>
    <row r="67" spans="1:6" x14ac:dyDescent="0.25">
      <c r="A67" s="119" t="s">
        <v>152</v>
      </c>
      <c r="B67" s="119"/>
      <c r="C67" s="119"/>
      <c r="D67" s="119"/>
      <c r="E67" s="119"/>
      <c r="F67" s="119"/>
    </row>
    <row r="68" spans="1:6" x14ac:dyDescent="0.25">
      <c r="A68" s="130" t="s">
        <v>223</v>
      </c>
      <c r="B68" s="131"/>
      <c r="C68" s="131"/>
      <c r="D68" s="131"/>
      <c r="E68" s="131"/>
      <c r="F68" s="132"/>
    </row>
    <row r="69" spans="1:6" x14ac:dyDescent="0.25">
      <c r="A69" s="133"/>
      <c r="B69" s="134"/>
      <c r="C69" s="134"/>
      <c r="D69" s="134"/>
      <c r="E69" s="134"/>
      <c r="F69" s="135"/>
    </row>
    <row r="70" spans="1:6" x14ac:dyDescent="0.25">
      <c r="A70" s="133"/>
      <c r="B70" s="134"/>
      <c r="C70" s="134"/>
      <c r="D70" s="134"/>
      <c r="E70" s="134"/>
      <c r="F70" s="135"/>
    </row>
    <row r="71" spans="1:6" x14ac:dyDescent="0.25">
      <c r="A71" s="136"/>
      <c r="B71" s="137"/>
      <c r="C71" s="137"/>
      <c r="D71" s="137"/>
      <c r="E71" s="137"/>
      <c r="F71" s="138"/>
    </row>
    <row r="72" spans="1:6" x14ac:dyDescent="0.25">
      <c r="A72" s="119" t="s">
        <v>515</v>
      </c>
      <c r="B72" s="119"/>
      <c r="C72" s="119"/>
      <c r="D72" s="119"/>
      <c r="E72" s="119"/>
      <c r="F72" s="119"/>
    </row>
    <row r="73" spans="1:6" x14ac:dyDescent="0.25">
      <c r="A73" s="120" t="s">
        <v>153</v>
      </c>
      <c r="B73" s="120"/>
      <c r="C73" s="121" t="s">
        <v>224</v>
      </c>
      <c r="D73" s="121"/>
      <c r="E73" s="121"/>
      <c r="F73" s="121"/>
    </row>
    <row r="74" spans="1:6" x14ac:dyDescent="0.25">
      <c r="A74" s="120" t="s">
        <v>154</v>
      </c>
      <c r="B74" s="120"/>
      <c r="C74" s="121" t="s">
        <v>225</v>
      </c>
      <c r="D74" s="121"/>
      <c r="E74" s="121"/>
      <c r="F74" s="121"/>
    </row>
    <row r="75" spans="1:6" x14ac:dyDescent="0.25">
      <c r="A75" s="120" t="s">
        <v>516</v>
      </c>
      <c r="B75" s="120"/>
      <c r="C75" s="120"/>
      <c r="D75" s="120"/>
      <c r="E75" s="120"/>
      <c r="F75" s="120"/>
    </row>
    <row r="76" spans="1:6" x14ac:dyDescent="0.25">
      <c r="A76" s="120" t="s">
        <v>155</v>
      </c>
      <c r="B76" s="120"/>
      <c r="C76" s="121" t="s">
        <v>226</v>
      </c>
      <c r="D76" s="121"/>
      <c r="E76" s="121"/>
      <c r="F76" s="121"/>
    </row>
    <row r="77" spans="1:6" x14ac:dyDescent="0.25">
      <c r="A77" s="120" t="s">
        <v>156</v>
      </c>
      <c r="B77" s="120"/>
      <c r="C77" s="121" t="s">
        <v>227</v>
      </c>
      <c r="D77" s="121"/>
      <c r="E77" s="121"/>
      <c r="F77" s="121"/>
    </row>
    <row r="78" spans="1:6" x14ac:dyDescent="0.25">
      <c r="A78" s="120" t="s">
        <v>517</v>
      </c>
      <c r="B78" s="120"/>
      <c r="C78" s="120"/>
      <c r="D78" s="120"/>
      <c r="E78" s="120"/>
      <c r="F78" s="120"/>
    </row>
    <row r="79" spans="1:6" x14ac:dyDescent="0.25">
      <c r="A79" s="120" t="s">
        <v>157</v>
      </c>
      <c r="B79" s="120"/>
      <c r="C79" s="121" t="s">
        <v>228</v>
      </c>
      <c r="D79" s="121"/>
      <c r="E79" s="121"/>
      <c r="F79" s="121"/>
    </row>
    <row r="80" spans="1:6" x14ac:dyDescent="0.25">
      <c r="A80" s="120" t="s">
        <v>158</v>
      </c>
      <c r="B80" s="120"/>
      <c r="C80" s="121" t="s">
        <v>229</v>
      </c>
      <c r="D80" s="121"/>
      <c r="E80" s="121"/>
      <c r="F80" s="121"/>
    </row>
    <row r="81" spans="1:6" x14ac:dyDescent="0.25">
      <c r="A81" s="120" t="s">
        <v>518</v>
      </c>
      <c r="B81" s="120"/>
      <c r="C81" s="120"/>
      <c r="D81" s="120"/>
      <c r="E81" s="120"/>
      <c r="F81" s="120"/>
    </row>
    <row r="82" spans="1:6" x14ac:dyDescent="0.25">
      <c r="A82" s="120" t="s">
        <v>159</v>
      </c>
      <c r="B82" s="120"/>
      <c r="C82" s="121" t="s">
        <v>230</v>
      </c>
      <c r="D82" s="121"/>
      <c r="E82" s="121"/>
      <c r="F82" s="121"/>
    </row>
    <row r="83" spans="1:6" x14ac:dyDescent="0.25">
      <c r="A83" s="120" t="s">
        <v>160</v>
      </c>
      <c r="B83" s="120"/>
      <c r="C83" s="121" t="s">
        <v>231</v>
      </c>
      <c r="D83" s="121"/>
      <c r="E83" s="121"/>
      <c r="F83" s="121"/>
    </row>
    <row r="84" spans="1:6" x14ac:dyDescent="0.25">
      <c r="A84" s="120" t="s">
        <v>519</v>
      </c>
      <c r="B84" s="120"/>
      <c r="C84" s="120"/>
      <c r="D84" s="120"/>
      <c r="E84" s="120"/>
      <c r="F84" s="120"/>
    </row>
    <row r="85" spans="1:6" x14ac:dyDescent="0.25">
      <c r="A85" s="120" t="s">
        <v>161</v>
      </c>
      <c r="B85" s="120"/>
      <c r="C85" s="121" t="s">
        <v>232</v>
      </c>
      <c r="D85" s="121"/>
      <c r="E85" s="121"/>
      <c r="F85" s="121"/>
    </row>
    <row r="86" spans="1:6" x14ac:dyDescent="0.25">
      <c r="A86" s="120" t="s">
        <v>162</v>
      </c>
      <c r="B86" s="120"/>
      <c r="C86" s="121" t="s">
        <v>233</v>
      </c>
      <c r="D86" s="121"/>
      <c r="E86" s="121"/>
      <c r="F86" s="121"/>
    </row>
    <row r="87" spans="1:6" x14ac:dyDescent="0.25">
      <c r="A87" s="119" t="s">
        <v>514</v>
      </c>
      <c r="B87" s="119"/>
      <c r="C87" s="119"/>
      <c r="D87" s="119"/>
      <c r="E87" s="119"/>
      <c r="F87" s="119"/>
    </row>
    <row r="88" spans="1:6" x14ac:dyDescent="0.25">
      <c r="A88" s="120" t="s">
        <v>163</v>
      </c>
      <c r="B88" s="120"/>
      <c r="C88" s="121" t="s">
        <v>234</v>
      </c>
      <c r="D88" s="121"/>
      <c r="E88" s="121"/>
      <c r="F88" s="121"/>
    </row>
    <row r="89" spans="1:6" ht="22.5" x14ac:dyDescent="0.25">
      <c r="A89" s="120" t="s">
        <v>164</v>
      </c>
      <c r="B89" s="120"/>
      <c r="C89" s="110" t="s">
        <v>235</v>
      </c>
      <c r="D89" s="120" t="s">
        <v>168</v>
      </c>
      <c r="E89" s="120"/>
      <c r="F89" s="110" t="s">
        <v>239</v>
      </c>
    </row>
    <row r="90" spans="1:6" ht="22.5" x14ac:dyDescent="0.25">
      <c r="A90" s="120" t="s">
        <v>165</v>
      </c>
      <c r="B90" s="120"/>
      <c r="C90" s="110" t="s">
        <v>236</v>
      </c>
      <c r="D90" s="120" t="s">
        <v>169</v>
      </c>
      <c r="E90" s="120"/>
      <c r="F90" s="110" t="s">
        <v>240</v>
      </c>
    </row>
    <row r="91" spans="1:6" ht="22.5" x14ac:dyDescent="0.25">
      <c r="A91" s="120" t="s">
        <v>166</v>
      </c>
      <c r="B91" s="120"/>
      <c r="C91" s="110" t="s">
        <v>237</v>
      </c>
      <c r="D91" s="120" t="s">
        <v>170</v>
      </c>
      <c r="E91" s="120"/>
      <c r="F91" s="110" t="s">
        <v>241</v>
      </c>
    </row>
    <row r="92" spans="1:6" ht="22.5" x14ac:dyDescent="0.25">
      <c r="A92" s="120" t="s">
        <v>167</v>
      </c>
      <c r="B92" s="120"/>
      <c r="C92" s="110" t="s">
        <v>238</v>
      </c>
      <c r="D92" s="120" t="s">
        <v>171</v>
      </c>
      <c r="E92" s="120"/>
      <c r="F92" s="110" t="s">
        <v>242</v>
      </c>
    </row>
    <row r="93" spans="1:6" ht="22.5" x14ac:dyDescent="0.25">
      <c r="A93" s="112" t="s">
        <v>525</v>
      </c>
      <c r="B93" s="112"/>
      <c r="C93" s="111" t="s">
        <v>532</v>
      </c>
      <c r="D93" s="112" t="s">
        <v>536</v>
      </c>
      <c r="E93" s="112"/>
      <c r="F93" s="111" t="s">
        <v>540</v>
      </c>
    </row>
    <row r="94" spans="1:6" ht="22.5" x14ac:dyDescent="0.25">
      <c r="A94" s="112" t="s">
        <v>526</v>
      </c>
      <c r="B94" s="112"/>
      <c r="C94" s="111" t="s">
        <v>243</v>
      </c>
      <c r="D94" s="112" t="s">
        <v>537</v>
      </c>
      <c r="E94" s="112"/>
      <c r="F94" s="111" t="s">
        <v>541</v>
      </c>
    </row>
    <row r="95" spans="1:6" ht="22.5" x14ac:dyDescent="0.25">
      <c r="A95" s="112" t="s">
        <v>527</v>
      </c>
      <c r="B95" s="112"/>
      <c r="C95" s="111" t="s">
        <v>244</v>
      </c>
      <c r="D95" s="112" t="s">
        <v>538</v>
      </c>
      <c r="E95" s="112"/>
      <c r="F95" s="111" t="s">
        <v>542</v>
      </c>
    </row>
    <row r="96" spans="1:6" ht="22.5" x14ac:dyDescent="0.25">
      <c r="A96" s="112" t="s">
        <v>528</v>
      </c>
      <c r="B96" s="112"/>
      <c r="C96" s="111" t="s">
        <v>533</v>
      </c>
      <c r="D96" s="112" t="s">
        <v>539</v>
      </c>
      <c r="E96" s="112"/>
      <c r="F96" s="111" t="s">
        <v>543</v>
      </c>
    </row>
    <row r="97" spans="1:6" x14ac:dyDescent="0.25">
      <c r="A97" s="119" t="s">
        <v>529</v>
      </c>
      <c r="B97" s="119"/>
      <c r="C97" s="119"/>
      <c r="D97" s="119"/>
      <c r="E97" s="119"/>
      <c r="F97" s="119"/>
    </row>
    <row r="98" spans="1:6" x14ac:dyDescent="0.25">
      <c r="A98" s="120" t="s">
        <v>530</v>
      </c>
      <c r="B98" s="120"/>
      <c r="C98" s="121" t="s">
        <v>534</v>
      </c>
      <c r="D98" s="121"/>
      <c r="E98" s="121"/>
      <c r="F98" s="121"/>
    </row>
    <row r="99" spans="1:6" x14ac:dyDescent="0.25">
      <c r="A99" s="115" t="s">
        <v>531</v>
      </c>
      <c r="B99" s="116"/>
      <c r="C99" s="121" t="s">
        <v>535</v>
      </c>
      <c r="D99" s="121"/>
      <c r="E99" s="121"/>
      <c r="F99" s="121"/>
    </row>
  </sheetData>
  <mergeCells count="162">
    <mergeCell ref="A57:F57"/>
    <mergeCell ref="C60:F60"/>
    <mergeCell ref="A61:B61"/>
    <mergeCell ref="C61:F61"/>
    <mergeCell ref="A65:B65"/>
    <mergeCell ref="A66:B66"/>
    <mergeCell ref="C65:F65"/>
    <mergeCell ref="C66:F66"/>
    <mergeCell ref="A63:B63"/>
    <mergeCell ref="A64:B64"/>
    <mergeCell ref="A47:F47"/>
    <mergeCell ref="A48:F48"/>
    <mergeCell ref="A49:F49"/>
    <mergeCell ref="A50:C50"/>
    <mergeCell ref="D50:F50"/>
    <mergeCell ref="A51:C51"/>
    <mergeCell ref="D51:F51"/>
    <mergeCell ref="D52:F52"/>
    <mergeCell ref="A53:C53"/>
    <mergeCell ref="D53:F53"/>
    <mergeCell ref="A54:B54"/>
    <mergeCell ref="C54:F54"/>
    <mergeCell ref="E55:F55"/>
    <mergeCell ref="A56:B56"/>
    <mergeCell ref="B55:D55"/>
    <mergeCell ref="C56:F56"/>
    <mergeCell ref="A72:F72"/>
    <mergeCell ref="C85:F85"/>
    <mergeCell ref="C63:F63"/>
    <mergeCell ref="C86:F86"/>
    <mergeCell ref="A98:B98"/>
    <mergeCell ref="C98:F98"/>
    <mergeCell ref="A88:B88"/>
    <mergeCell ref="C31:F31"/>
    <mergeCell ref="C28:D28"/>
    <mergeCell ref="A40:F40"/>
    <mergeCell ref="E38:F38"/>
    <mergeCell ref="A39:B39"/>
    <mergeCell ref="A58:F58"/>
    <mergeCell ref="A52:C52"/>
    <mergeCell ref="C64:F64"/>
    <mergeCell ref="C62:F62"/>
    <mergeCell ref="A41:F46"/>
    <mergeCell ref="B36:C36"/>
    <mergeCell ref="E36:F36"/>
    <mergeCell ref="C37:F37"/>
    <mergeCell ref="B38:C38"/>
    <mergeCell ref="C39:F39"/>
    <mergeCell ref="A59:F59"/>
    <mergeCell ref="A60:B60"/>
    <mergeCell ref="A80:B80"/>
    <mergeCell ref="C80:F80"/>
    <mergeCell ref="A62:B62"/>
    <mergeCell ref="A89:B89"/>
    <mergeCell ref="A97:F97"/>
    <mergeCell ref="A84:F84"/>
    <mergeCell ref="A85:B85"/>
    <mergeCell ref="C99:F99"/>
    <mergeCell ref="C88:F88"/>
    <mergeCell ref="D89:E89"/>
    <mergeCell ref="A67:F67"/>
    <mergeCell ref="A68:F71"/>
    <mergeCell ref="A90:B90"/>
    <mergeCell ref="D90:E90"/>
    <mergeCell ref="A91:B91"/>
    <mergeCell ref="D91:E91"/>
    <mergeCell ref="A92:B92"/>
    <mergeCell ref="D92:E92"/>
    <mergeCell ref="A87:F87"/>
    <mergeCell ref="A75:F75"/>
    <mergeCell ref="A76:B76"/>
    <mergeCell ref="C76:F76"/>
    <mergeCell ref="A77:B77"/>
    <mergeCell ref="C77:F77"/>
    <mergeCell ref="C24:D24"/>
    <mergeCell ref="A29:B29"/>
    <mergeCell ref="C29:F29"/>
    <mergeCell ref="A37:B37"/>
    <mergeCell ref="A32:B32"/>
    <mergeCell ref="C32:F32"/>
    <mergeCell ref="C33:F33"/>
    <mergeCell ref="D34:E34"/>
    <mergeCell ref="A34:B34"/>
    <mergeCell ref="B35:C35"/>
    <mergeCell ref="E35:F35"/>
    <mergeCell ref="E25:F25"/>
    <mergeCell ref="E24:F24"/>
    <mergeCell ref="D30:E30"/>
    <mergeCell ref="A30:B30"/>
    <mergeCell ref="C27:D27"/>
    <mergeCell ref="C26:D26"/>
    <mergeCell ref="C25:D25"/>
    <mergeCell ref="E28:F28"/>
    <mergeCell ref="E27:F27"/>
    <mergeCell ref="E26:F26"/>
    <mergeCell ref="A33:B33"/>
    <mergeCell ref="A31:B31"/>
    <mergeCell ref="A24:B24"/>
    <mergeCell ref="A8:B8"/>
    <mergeCell ref="A9:B9"/>
    <mergeCell ref="A10:F10"/>
    <mergeCell ref="A21:B21"/>
    <mergeCell ref="C21:E21"/>
    <mergeCell ref="A22:B22"/>
    <mergeCell ref="B15:C15"/>
    <mergeCell ref="A17:B17"/>
    <mergeCell ref="C17:F17"/>
    <mergeCell ref="D15:F15"/>
    <mergeCell ref="A16:B16"/>
    <mergeCell ref="C16:F16"/>
    <mergeCell ref="C22:D22"/>
    <mergeCell ref="E22:F22"/>
    <mergeCell ref="A18:B19"/>
    <mergeCell ref="C18:F19"/>
    <mergeCell ref="A99:B99"/>
    <mergeCell ref="A23:B23"/>
    <mergeCell ref="D23:F23"/>
    <mergeCell ref="A1:F1"/>
    <mergeCell ref="A2:F2"/>
    <mergeCell ref="A4:B4"/>
    <mergeCell ref="A6:F6"/>
    <mergeCell ref="A3:B3"/>
    <mergeCell ref="C3:F3"/>
    <mergeCell ref="A5:B5"/>
    <mergeCell ref="A20:B20"/>
    <mergeCell ref="C20:E20"/>
    <mergeCell ref="C9:F9"/>
    <mergeCell ref="C8:F8"/>
    <mergeCell ref="C7:F7"/>
    <mergeCell ref="A11:B11"/>
    <mergeCell ref="A12:B12"/>
    <mergeCell ref="A13:B13"/>
    <mergeCell ref="C13:F13"/>
    <mergeCell ref="A93:B93"/>
    <mergeCell ref="C12:F12"/>
    <mergeCell ref="C11:F11"/>
    <mergeCell ref="A14:F14"/>
    <mergeCell ref="A7:B7"/>
    <mergeCell ref="D93:E93"/>
    <mergeCell ref="A94:B94"/>
    <mergeCell ref="D94:E94"/>
    <mergeCell ref="A95:B95"/>
    <mergeCell ref="D95:E95"/>
    <mergeCell ref="A96:B96"/>
    <mergeCell ref="D96:E96"/>
    <mergeCell ref="A25:B25"/>
    <mergeCell ref="A26:B26"/>
    <mergeCell ref="A27:B27"/>
    <mergeCell ref="A28:B28"/>
    <mergeCell ref="A86:B86"/>
    <mergeCell ref="A73:B73"/>
    <mergeCell ref="C73:F73"/>
    <mergeCell ref="A74:B74"/>
    <mergeCell ref="C74:F74"/>
    <mergeCell ref="A81:F81"/>
    <mergeCell ref="A82:B82"/>
    <mergeCell ref="C82:F82"/>
    <mergeCell ref="A83:B83"/>
    <mergeCell ref="C83:F83"/>
    <mergeCell ref="A78:F78"/>
    <mergeCell ref="A79:B79"/>
    <mergeCell ref="C79:F79"/>
  </mergeCells>
  <conditionalFormatting sqref="C3 C7:F9 C11:F13 B15 C16:C18 C20:E21 F30 C22:C24 C32:F33 C34 F34 E35:F36 B35:C36 C37 B38 E38 C39 A41 A48 B55 C56 A68 C73:F74 C76:F77 C98:F99 C29:C31 A50:F53 A54 C54 C79:F80 A58 C4:E5 C88:C92 F89:F92">
    <cfRule type="containsBlanks" dxfId="13" priority="22">
      <formula>LEN(TRIM(A3))=0</formula>
    </cfRule>
  </conditionalFormatting>
  <conditionalFormatting sqref="C25:C28">
    <cfRule type="containsBlanks" dxfId="12" priority="21">
      <formula>LEN(TRIM(C25))=0</formula>
    </cfRule>
  </conditionalFormatting>
  <conditionalFormatting sqref="C82:F83 C85:F86">
    <cfRule type="containsBlanks" dxfId="11" priority="20">
      <formula>LEN(TRIM(C82))=0</formula>
    </cfRule>
  </conditionalFormatting>
  <conditionalFormatting sqref="C64">
    <cfRule type="containsBlanks" dxfId="10" priority="19">
      <formula>LEN(TRIM(C64))=0</formula>
    </cfRule>
  </conditionalFormatting>
  <conditionalFormatting sqref="C60:F60">
    <cfRule type="containsBlanks" dxfId="9" priority="10">
      <formula>LEN(TRIM(C60))=0</formula>
    </cfRule>
  </conditionalFormatting>
  <conditionalFormatting sqref="C61:F61">
    <cfRule type="containsBlanks" dxfId="8" priority="9">
      <formula>LEN(TRIM(C61))=0</formula>
    </cfRule>
  </conditionalFormatting>
  <conditionalFormatting sqref="C62:F62">
    <cfRule type="containsBlanks" dxfId="7" priority="8">
      <formula>LEN(TRIM(C62))=0</formula>
    </cfRule>
  </conditionalFormatting>
  <conditionalFormatting sqref="C63:F63">
    <cfRule type="containsBlanks" dxfId="6" priority="7">
      <formula>LEN(TRIM(C63))=0</formula>
    </cfRule>
  </conditionalFormatting>
  <conditionalFormatting sqref="C65">
    <cfRule type="containsBlanks" dxfId="5" priority="6">
      <formula>LEN(TRIM(C65))=0</formula>
    </cfRule>
  </conditionalFormatting>
  <conditionalFormatting sqref="C66">
    <cfRule type="containsBlanks" dxfId="4" priority="5">
      <formula>LEN(TRIM(C66))=0</formula>
    </cfRule>
  </conditionalFormatting>
  <conditionalFormatting sqref="C93 F93">
    <cfRule type="containsBlanks" dxfId="3" priority="4">
      <formula>LEN(TRIM(C93))=0</formula>
    </cfRule>
  </conditionalFormatting>
  <conditionalFormatting sqref="C96 F96">
    <cfRule type="containsBlanks" dxfId="2" priority="3">
      <formula>LEN(TRIM(C96))=0</formula>
    </cfRule>
  </conditionalFormatting>
  <conditionalFormatting sqref="C94 F94">
    <cfRule type="containsBlanks" dxfId="1" priority="2">
      <formula>LEN(TRIM(C94))=0</formula>
    </cfRule>
  </conditionalFormatting>
  <conditionalFormatting sqref="C95 F95">
    <cfRule type="containsBlanks" dxfId="0" priority="1">
      <formula>LEN(TRIM(C95))=0</formula>
    </cfRule>
  </conditionalFormatting>
  <pageMargins left="0.7" right="0.7" top="0.75" bottom="0.75" header="0.3" footer="0.3"/>
  <pageSetup scale="83" orientation="portrait" r:id="rId1"/>
  <rowBreaks count="3" manualBreakCount="3">
    <brk id="56" max="16383" man="1"/>
    <brk id="57" max="5" man="1"/>
    <brk id="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0"/>
  <sheetViews>
    <sheetView tabSelected="1" view="pageBreakPreview" topLeftCell="A83" zoomScale="115" zoomScaleNormal="145" zoomScaleSheetLayoutView="115" workbookViewId="0">
      <selection activeCell="N115" sqref="N115"/>
    </sheetView>
  </sheetViews>
  <sheetFormatPr defaultColWidth="9.140625" defaultRowHeight="12" x14ac:dyDescent="0.25"/>
  <cols>
    <col min="1" max="1" width="5" style="1" customWidth="1"/>
    <col min="2" max="2" width="0.28515625" style="1" customWidth="1"/>
    <col min="3" max="3" width="2.5703125" style="1" customWidth="1"/>
    <col min="4" max="4" width="9.140625" style="1" customWidth="1"/>
    <col min="5" max="5" width="8.28515625" style="1" customWidth="1"/>
    <col min="6" max="6" width="0.28515625" style="1" customWidth="1"/>
    <col min="7" max="7" width="2.7109375" style="1" customWidth="1"/>
    <col min="8" max="8" width="0.28515625" style="1" customWidth="1"/>
    <col min="9" max="9" width="2.7109375" style="1" customWidth="1"/>
    <col min="10" max="10" width="7.7109375" style="1" customWidth="1"/>
    <col min="11" max="12" width="2.85546875" style="1" customWidth="1"/>
    <col min="13" max="13" width="9.5703125" style="1" customWidth="1"/>
    <col min="14" max="14" width="2.7109375" style="1" customWidth="1"/>
    <col min="15" max="15" width="10.5703125" style="1" customWidth="1"/>
    <col min="16" max="16" width="2.7109375" style="1" customWidth="1"/>
    <col min="17" max="17" width="10" style="1" customWidth="1"/>
    <col min="18" max="18" width="2.7109375" style="1" customWidth="1"/>
    <col min="19" max="19" width="4" style="1" customWidth="1"/>
    <col min="20" max="20" width="2" style="1" customWidth="1"/>
    <col min="21" max="21" width="10.28515625" style="1" customWidth="1"/>
    <col min="22" max="16384" width="9.140625" style="1"/>
  </cols>
  <sheetData>
    <row r="1" spans="1:27" ht="30.75" customHeight="1" x14ac:dyDescent="0.25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</row>
    <row r="2" spans="1:27" ht="14.1" customHeight="1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28" t="s">
        <v>10</v>
      </c>
      <c r="L2" s="229"/>
      <c r="M2" s="229"/>
      <c r="N2" s="229"/>
      <c r="O2" s="229"/>
      <c r="P2" s="230"/>
      <c r="Q2" s="237" t="s">
        <v>17</v>
      </c>
      <c r="R2" s="238"/>
      <c r="S2" s="227" t="str">
        <f>TRIM(UPPER(IF(BVRTEMP!C3=0,"",BVRTEMP!C3)))</f>
        <v>INPUT||PT=C:3||VAL=</v>
      </c>
      <c r="T2" s="227"/>
      <c r="U2" s="227"/>
    </row>
    <row r="3" spans="1:27" ht="14.1" customHeight="1" x14ac:dyDescent="0.25">
      <c r="A3" s="26"/>
      <c r="B3" s="27"/>
      <c r="C3" s="27"/>
      <c r="D3" s="27"/>
      <c r="E3" s="27"/>
      <c r="F3" s="27"/>
      <c r="G3" s="27"/>
      <c r="H3" s="27"/>
      <c r="I3" s="27"/>
      <c r="J3" s="27"/>
      <c r="K3" s="231"/>
      <c r="L3" s="232"/>
      <c r="M3" s="232"/>
      <c r="N3" s="232"/>
      <c r="O3" s="232"/>
      <c r="P3" s="233"/>
      <c r="Q3" s="237" t="s">
        <v>18</v>
      </c>
      <c r="R3" s="238"/>
      <c r="S3" s="227" t="str">
        <f>CONCATENATE(BVRTEMP!C4,"/",BVRTEMP!D4,"/",BVRTEMP!E4)</f>
        <v>SELECT||pt=C:4||val=7/SELECT||pt=D:4||val=5/SELECT||pt=E:4||val=2018</v>
      </c>
      <c r="T3" s="227"/>
      <c r="U3" s="227"/>
      <c r="V3" s="2"/>
      <c r="W3" s="2"/>
      <c r="X3" s="2"/>
      <c r="Y3" s="2"/>
      <c r="Z3" s="2"/>
      <c r="AA3" s="2"/>
    </row>
    <row r="4" spans="1:27" ht="14.1" customHeight="1" x14ac:dyDescent="0.25">
      <c r="A4" s="30"/>
      <c r="B4" s="31"/>
      <c r="C4" s="31"/>
      <c r="D4" s="31"/>
      <c r="E4" s="31"/>
      <c r="F4" s="31"/>
      <c r="G4" s="31"/>
      <c r="H4" s="31"/>
      <c r="I4" s="31"/>
      <c r="J4" s="31"/>
      <c r="K4" s="234"/>
      <c r="L4" s="235"/>
      <c r="M4" s="235"/>
      <c r="N4" s="235"/>
      <c r="O4" s="235"/>
      <c r="P4" s="236"/>
      <c r="Q4" s="237" t="s">
        <v>19</v>
      </c>
      <c r="R4" s="238"/>
      <c r="S4" s="227" t="str">
        <f>CONCATENATE(BVRTEMP!C5,"/",BVRTEMP!D5,"/",BVRTEMP!E5)</f>
        <v>SELECT||pt=C:5||val=7/SELECT||pt=D:5||val=5/SELECT||pt=E:5||val=2018</v>
      </c>
      <c r="T4" s="227"/>
      <c r="U4" s="227"/>
      <c r="V4" s="2"/>
      <c r="W4" s="2"/>
      <c r="X4" s="2"/>
      <c r="Y4" s="2"/>
      <c r="Z4" s="2"/>
      <c r="AA4" s="2"/>
    </row>
    <row r="5" spans="1:27" ht="13.5" customHeight="1" x14ac:dyDescent="0.25">
      <c r="A5" s="220" t="s">
        <v>20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2"/>
      <c r="V5" s="2"/>
      <c r="W5" s="2"/>
      <c r="X5" s="2"/>
      <c r="Y5" s="2"/>
      <c r="Z5" s="2"/>
      <c r="AA5" s="2"/>
    </row>
    <row r="6" spans="1:27" ht="14.1" customHeight="1" x14ac:dyDescent="0.25">
      <c r="A6" s="174" t="s">
        <v>11</v>
      </c>
      <c r="B6" s="175"/>
      <c r="C6" s="175"/>
      <c r="D6" s="176"/>
      <c r="E6" s="224"/>
      <c r="F6" s="225"/>
      <c r="G6" s="225"/>
      <c r="H6" s="225"/>
      <c r="I6" s="225"/>
      <c r="J6" s="225"/>
      <c r="K6" s="225"/>
      <c r="L6" s="226"/>
      <c r="M6" s="174" t="s">
        <v>12</v>
      </c>
      <c r="N6" s="175"/>
      <c r="O6" s="176"/>
      <c r="P6" s="224"/>
      <c r="Q6" s="225"/>
      <c r="R6" s="225"/>
      <c r="S6" s="225"/>
      <c r="T6" s="225"/>
      <c r="U6" s="226"/>
      <c r="V6" s="2"/>
      <c r="W6" s="2"/>
      <c r="X6" s="2"/>
      <c r="Y6" s="2"/>
      <c r="Z6" s="2"/>
      <c r="AA6" s="2"/>
    </row>
    <row r="7" spans="1:27" x14ac:dyDescent="0.25">
      <c r="A7" s="208" t="str">
        <f>TRIM(UPPER(CONCATENATE(BVRTEMP!C7,", ",BVRTEMP!C8," ",BVRTEMP!C9)))</f>
        <v>INPUT||PT=C:7||VAL=, INPUT||PT=C:8||VAL= INPUT||PT=C:9||VAL=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208" t="str">
        <f>TRIM(UPPER(CONCATENATE(BVRTEMP!C11,", ",BVRTEMP!C12," ",BVRTEMP!C13)))</f>
        <v>INPUT||PT=C:11||VAL=, INPUT||PT=C:12||VAL= INPUT||PT=C:13||VAL=</v>
      </c>
      <c r="N7" s="209"/>
      <c r="O7" s="209"/>
      <c r="P7" s="209"/>
      <c r="Q7" s="209"/>
      <c r="R7" s="209"/>
      <c r="S7" s="209"/>
      <c r="T7" s="209"/>
      <c r="U7" s="210"/>
      <c r="V7" s="2"/>
      <c r="W7" s="2"/>
      <c r="X7" s="2"/>
      <c r="Y7" s="2"/>
      <c r="Z7" s="2"/>
      <c r="AA7" s="2"/>
    </row>
    <row r="8" spans="1:27" ht="5.25" hidden="1" customHeight="1" x14ac:dyDescent="0.25">
      <c r="A8" s="73"/>
      <c r="B8" s="73"/>
      <c r="C8" s="73"/>
      <c r="D8" s="73"/>
      <c r="E8" s="73"/>
      <c r="F8" s="73"/>
      <c r="G8" s="73"/>
      <c r="H8" s="73"/>
      <c r="I8" s="73"/>
      <c r="J8" s="74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2"/>
      <c r="W8" s="2"/>
      <c r="X8" s="2"/>
      <c r="Y8" s="2"/>
      <c r="Z8" s="2"/>
      <c r="AA8" s="2"/>
    </row>
    <row r="9" spans="1:27" x14ac:dyDescent="0.25">
      <c r="A9" s="174" t="s">
        <v>23</v>
      </c>
      <c r="B9" s="175"/>
      <c r="C9" s="175"/>
      <c r="D9" s="176"/>
      <c r="E9" s="224"/>
      <c r="F9" s="225"/>
      <c r="G9" s="225"/>
      <c r="H9" s="225"/>
      <c r="I9" s="225"/>
      <c r="J9" s="225"/>
      <c r="K9" s="225"/>
      <c r="L9" s="226"/>
      <c r="M9" s="174" t="s">
        <v>13</v>
      </c>
      <c r="N9" s="175"/>
      <c r="O9" s="176"/>
      <c r="P9" s="224"/>
      <c r="Q9" s="225"/>
      <c r="R9" s="225"/>
      <c r="S9" s="225"/>
      <c r="T9" s="225"/>
      <c r="U9" s="226"/>
      <c r="V9" s="2"/>
      <c r="W9" s="2"/>
      <c r="X9" s="2"/>
      <c r="Y9" s="2"/>
      <c r="Z9" s="2"/>
      <c r="AA9" s="2"/>
    </row>
    <row r="10" spans="1:27" x14ac:dyDescent="0.25">
      <c r="A10" s="208" t="str">
        <f>TRIM(UPPER(IF(BVRTEMP!C17=0,"",BVRTEMP!C17)))</f>
        <v>INPUT||PT=C:17||VAL=</v>
      </c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10"/>
      <c r="M10" s="215" t="str">
        <f>CONCATENATE(BVRTEMP!C18," ",BVRTEMP!A19)</f>
        <v xml:space="preserve">INPUT||pt=C:18||val= </v>
      </c>
      <c r="N10" s="216"/>
      <c r="O10" s="216"/>
      <c r="P10" s="216"/>
      <c r="Q10" s="216"/>
      <c r="R10" s="216"/>
      <c r="S10" s="216"/>
      <c r="T10" s="216"/>
      <c r="U10" s="217"/>
      <c r="V10" s="2"/>
      <c r="W10" s="2"/>
      <c r="X10" s="2"/>
      <c r="Y10" s="2"/>
      <c r="Z10" s="2"/>
      <c r="AA10" s="2"/>
    </row>
    <row r="11" spans="1:27" x14ac:dyDescent="0.25">
      <c r="A11" s="174" t="s">
        <v>21</v>
      </c>
      <c r="B11" s="175"/>
      <c r="C11" s="175"/>
      <c r="D11" s="176"/>
      <c r="E11" s="224"/>
      <c r="F11" s="225"/>
      <c r="G11" s="225"/>
      <c r="H11" s="225"/>
      <c r="I11" s="225"/>
      <c r="J11" s="225"/>
      <c r="K11" s="225"/>
      <c r="L11" s="226"/>
      <c r="M11" s="174" t="s">
        <v>22</v>
      </c>
      <c r="N11" s="175"/>
      <c r="O11" s="176"/>
      <c r="P11" s="224"/>
      <c r="Q11" s="225"/>
      <c r="R11" s="225"/>
      <c r="S11" s="225"/>
      <c r="T11" s="225"/>
      <c r="U11" s="226"/>
      <c r="V11" s="2"/>
      <c r="W11" s="2"/>
      <c r="X11" s="2"/>
      <c r="Y11" s="2"/>
      <c r="Z11" s="2"/>
      <c r="AA11" s="2"/>
    </row>
    <row r="12" spans="1:27" x14ac:dyDescent="0.25">
      <c r="A12" s="208" t="str">
        <f>TRIM(UPPER(IF(BVRTEMP!C16=0,"",BVRTEMP!C16)))</f>
        <v>INPUT||PT=C:16||VAL=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10"/>
      <c r="M12" s="208" t="str">
        <f>TRIM(UPPER(IF(BVRTEMP!B15=0,"",BVRTEMP!B15)))</f>
        <v>INPUT||PT=B:15||VAL=</v>
      </c>
      <c r="N12" s="209"/>
      <c r="O12" s="209"/>
      <c r="P12" s="209"/>
      <c r="Q12" s="209"/>
      <c r="R12" s="209"/>
      <c r="S12" s="209"/>
      <c r="T12" s="209"/>
      <c r="U12" s="210"/>
      <c r="V12" s="2"/>
      <c r="W12" s="2"/>
      <c r="X12" s="2"/>
      <c r="Y12" s="2"/>
      <c r="Z12" s="2"/>
      <c r="AA12" s="2"/>
    </row>
    <row r="13" spans="1:27" ht="1.5" customHeight="1" x14ac:dyDescent="0.25">
      <c r="A13" s="58"/>
      <c r="B13" s="57"/>
      <c r="C13" s="57"/>
      <c r="D13" s="57"/>
      <c r="E13" s="57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9"/>
      <c r="V13" s="2"/>
      <c r="W13" s="2"/>
      <c r="X13" s="2"/>
      <c r="Y13" s="2"/>
      <c r="Z13" s="2"/>
      <c r="AA13" s="2"/>
    </row>
    <row r="14" spans="1:27" ht="13.5" customHeight="1" x14ac:dyDescent="0.25">
      <c r="A14" s="211" t="s">
        <v>55</v>
      </c>
      <c r="B14" s="175" t="s">
        <v>72</v>
      </c>
      <c r="C14" s="175"/>
      <c r="D14" s="175"/>
      <c r="E14" s="176"/>
      <c r="F14" s="50"/>
      <c r="G14" s="98" t="str">
        <f>IF(BVRTEMP!C20="OFFICE","X","")</f>
        <v/>
      </c>
      <c r="H14" s="49"/>
      <c r="I14" s="166" t="s">
        <v>29</v>
      </c>
      <c r="J14" s="207"/>
      <c r="K14" s="98" t="str">
        <f>IF(BVRTEMP!C20="BRANCH","X","")</f>
        <v/>
      </c>
      <c r="L14" s="50" t="s">
        <v>30</v>
      </c>
      <c r="M14" s="50"/>
      <c r="N14" s="98" t="str">
        <f>IF(BVRTEMP!C20="STALL","X","")</f>
        <v/>
      </c>
      <c r="O14" s="50" t="s">
        <v>31</v>
      </c>
      <c r="P14" s="98" t="str">
        <f>IF(BVRTEMP!C20="OTHERS","X","")</f>
        <v/>
      </c>
      <c r="Q14" s="36" t="s">
        <v>32</v>
      </c>
      <c r="R14" s="50"/>
      <c r="S14" s="50"/>
      <c r="T14" s="50"/>
      <c r="U14" s="37"/>
      <c r="V14" s="2"/>
      <c r="W14" s="2"/>
      <c r="X14" s="2"/>
      <c r="Y14" s="2"/>
      <c r="Z14" s="2"/>
      <c r="AA14" s="2"/>
    </row>
    <row r="15" spans="1:27" ht="0.75" customHeight="1" x14ac:dyDescent="0.25">
      <c r="A15" s="212"/>
      <c r="B15" s="54"/>
      <c r="C15" s="54"/>
      <c r="D15" s="54"/>
      <c r="E15" s="54"/>
      <c r="F15" s="50"/>
      <c r="G15" s="55"/>
      <c r="H15" s="50"/>
      <c r="I15" s="50"/>
      <c r="J15" s="50"/>
      <c r="K15" s="55"/>
      <c r="L15" s="50"/>
      <c r="M15" s="50"/>
      <c r="N15" s="55"/>
      <c r="O15" s="50"/>
      <c r="P15" s="55"/>
      <c r="Q15" s="50"/>
      <c r="R15" s="50"/>
      <c r="S15" s="50"/>
      <c r="T15" s="50"/>
      <c r="U15" s="51"/>
      <c r="V15" s="2"/>
      <c r="W15" s="2"/>
      <c r="X15" s="2"/>
      <c r="Y15" s="2"/>
      <c r="Z15" s="2"/>
      <c r="AA15" s="2"/>
    </row>
    <row r="16" spans="1:27" ht="0.75" customHeight="1" x14ac:dyDescent="0.25">
      <c r="A16" s="212"/>
      <c r="B16" s="54"/>
      <c r="C16" s="54"/>
      <c r="D16" s="54"/>
      <c r="E16" s="54"/>
      <c r="F16" s="50"/>
      <c r="G16" s="55"/>
      <c r="H16" s="50"/>
      <c r="I16" s="50"/>
      <c r="J16" s="50"/>
      <c r="K16" s="55"/>
      <c r="L16" s="50"/>
      <c r="M16" s="50"/>
      <c r="N16" s="55"/>
      <c r="O16" s="50"/>
      <c r="P16" s="55"/>
      <c r="Q16" s="50"/>
      <c r="R16" s="50"/>
      <c r="S16" s="50"/>
      <c r="T16" s="50"/>
      <c r="U16" s="51"/>
      <c r="V16" s="2"/>
      <c r="W16" s="2"/>
      <c r="X16" s="2"/>
      <c r="Y16" s="2"/>
      <c r="Z16" s="2"/>
      <c r="AA16" s="2"/>
    </row>
    <row r="17" spans="1:27" ht="13.5" customHeight="1" x14ac:dyDescent="0.25">
      <c r="A17" s="212"/>
      <c r="B17" s="175" t="s">
        <v>71</v>
      </c>
      <c r="C17" s="175"/>
      <c r="D17" s="175"/>
      <c r="E17" s="176"/>
      <c r="F17" s="50"/>
      <c r="G17" s="98" t="str">
        <f>IF(BVRTEMP!C21="CORPORATION","X","")</f>
        <v/>
      </c>
      <c r="H17" s="49"/>
      <c r="I17" s="166" t="s">
        <v>33</v>
      </c>
      <c r="J17" s="207"/>
      <c r="K17" s="98" t="str">
        <f>IF(BVRTEMP!C21="PROPRIERTORSHIP","X","")</f>
        <v/>
      </c>
      <c r="L17" s="50" t="s">
        <v>34</v>
      </c>
      <c r="M17" s="50"/>
      <c r="N17" s="98" t="str">
        <f>IF(BVRTEMP!C21="PARTNERSHIP","X","")</f>
        <v/>
      </c>
      <c r="O17" s="50" t="s">
        <v>35</v>
      </c>
      <c r="P17" s="98" t="str">
        <f>IF(BVRTEMP!C21="NGO","X","")</f>
        <v/>
      </c>
      <c r="Q17" s="50" t="s">
        <v>36</v>
      </c>
      <c r="R17" s="98" t="str">
        <f>IF(BVRTEMP!C21="OTHERS","X","")</f>
        <v/>
      </c>
      <c r="S17" s="50" t="s">
        <v>32</v>
      </c>
      <c r="T17" s="50"/>
      <c r="U17" s="37"/>
      <c r="V17" s="2"/>
      <c r="W17" s="2"/>
      <c r="X17" s="2"/>
      <c r="Y17" s="2"/>
      <c r="Z17" s="2"/>
      <c r="AA17" s="2"/>
    </row>
    <row r="18" spans="1:27" ht="0.75" customHeight="1" x14ac:dyDescent="0.25">
      <c r="A18" s="212"/>
      <c r="B18" s="54"/>
      <c r="C18" s="54"/>
      <c r="D18" s="54"/>
      <c r="E18" s="54"/>
      <c r="F18" s="50"/>
      <c r="G18" s="55"/>
      <c r="H18" s="50"/>
      <c r="I18" s="50"/>
      <c r="J18" s="50"/>
      <c r="K18" s="55"/>
      <c r="L18" s="50"/>
      <c r="M18" s="50"/>
      <c r="N18" s="55"/>
      <c r="O18" s="50"/>
      <c r="P18" s="55"/>
      <c r="Q18" s="50"/>
      <c r="R18" s="55"/>
      <c r="S18" s="50"/>
      <c r="T18" s="50"/>
      <c r="U18" s="51"/>
      <c r="V18" s="2"/>
      <c r="W18" s="2"/>
      <c r="X18" s="2"/>
      <c r="Y18" s="2"/>
      <c r="Z18" s="2"/>
      <c r="AA18" s="2"/>
    </row>
    <row r="19" spans="1:27" ht="0.75" customHeight="1" x14ac:dyDescent="0.25">
      <c r="A19" s="212"/>
      <c r="B19" s="54"/>
      <c r="C19" s="54"/>
      <c r="D19" s="54"/>
      <c r="E19" s="54"/>
      <c r="F19" s="50"/>
      <c r="G19" s="55"/>
      <c r="H19" s="50"/>
      <c r="I19" s="50"/>
      <c r="J19" s="50"/>
      <c r="K19" s="55"/>
      <c r="L19" s="50"/>
      <c r="M19" s="50"/>
      <c r="N19" s="55"/>
      <c r="O19" s="50"/>
      <c r="P19" s="55"/>
      <c r="Q19" s="50"/>
      <c r="R19" s="55"/>
      <c r="S19" s="50"/>
      <c r="T19" s="50"/>
      <c r="U19" s="51"/>
      <c r="V19" s="2"/>
      <c r="W19" s="2"/>
      <c r="X19" s="2"/>
      <c r="Y19" s="2"/>
      <c r="Z19" s="2"/>
      <c r="AA19" s="2"/>
    </row>
    <row r="20" spans="1:27" ht="13.5" customHeight="1" x14ac:dyDescent="0.25">
      <c r="A20" s="212"/>
      <c r="B20" s="175" t="s">
        <v>70</v>
      </c>
      <c r="C20" s="175"/>
      <c r="D20" s="175"/>
      <c r="E20" s="176"/>
      <c r="F20" s="50"/>
      <c r="G20" s="98" t="str">
        <f>IF(BVRTEMP!C22="MANUFACTURING","X","")</f>
        <v/>
      </c>
      <c r="H20" s="49"/>
      <c r="I20" s="166" t="s">
        <v>37</v>
      </c>
      <c r="J20" s="207"/>
      <c r="K20" s="98" t="str">
        <f>IF(BVRTEMP!C22="TRADING","X","")</f>
        <v/>
      </c>
      <c r="L20" s="50" t="s">
        <v>38</v>
      </c>
      <c r="M20" s="50"/>
      <c r="N20" s="98" t="str">
        <f>IF(BVRTEMP!C22="SERVICES","X","")</f>
        <v/>
      </c>
      <c r="O20" s="50" t="s">
        <v>39</v>
      </c>
      <c r="P20" s="98" t="str">
        <f>IF(BVRTEMP!C22="FINANCIAL INST.","X","")</f>
        <v/>
      </c>
      <c r="Q20" s="50" t="s">
        <v>40</v>
      </c>
      <c r="R20" s="98" t="str">
        <f>IF(BVRTEMP!C22="GEN. MERCHANDISE","X","")</f>
        <v/>
      </c>
      <c r="S20" s="50" t="s">
        <v>41</v>
      </c>
      <c r="T20" s="50"/>
      <c r="U20" s="38"/>
      <c r="V20" s="2"/>
      <c r="W20" s="2"/>
      <c r="X20" s="2"/>
      <c r="Y20" s="2"/>
      <c r="Z20" s="2"/>
      <c r="AA20" s="2"/>
    </row>
    <row r="21" spans="1:27" ht="0.75" customHeight="1" x14ac:dyDescent="0.25">
      <c r="A21" s="212"/>
      <c r="B21" s="54"/>
      <c r="C21" s="54"/>
      <c r="D21" s="54"/>
      <c r="E21" s="54"/>
      <c r="F21" s="34"/>
      <c r="G21" s="55"/>
      <c r="H21" s="34"/>
      <c r="I21" s="34"/>
      <c r="J21" s="34"/>
      <c r="K21" s="55"/>
      <c r="L21" s="34"/>
      <c r="M21" s="34"/>
      <c r="N21" s="76"/>
      <c r="O21" s="75"/>
      <c r="P21" s="76"/>
      <c r="Q21" s="75"/>
      <c r="R21" s="76"/>
      <c r="S21" s="75"/>
      <c r="T21" s="75"/>
      <c r="U21" s="35"/>
      <c r="V21" s="2"/>
      <c r="W21" s="2"/>
      <c r="X21" s="2"/>
      <c r="Y21" s="2"/>
      <c r="Z21" s="2"/>
      <c r="AA21" s="2"/>
    </row>
    <row r="22" spans="1:27" ht="0.75" customHeight="1" x14ac:dyDescent="0.25">
      <c r="A22" s="212"/>
      <c r="B22" s="54"/>
      <c r="C22" s="54"/>
      <c r="D22" s="54"/>
      <c r="E22" s="54"/>
      <c r="F22" s="34"/>
      <c r="G22" s="55"/>
      <c r="H22" s="34"/>
      <c r="I22" s="34"/>
      <c r="J22" s="34"/>
      <c r="K22" s="55"/>
      <c r="L22" s="34"/>
      <c r="M22" s="34"/>
      <c r="N22" s="76"/>
      <c r="O22" s="75"/>
      <c r="P22" s="76"/>
      <c r="Q22" s="75"/>
      <c r="R22" s="76"/>
      <c r="S22" s="75"/>
      <c r="T22" s="75"/>
      <c r="U22" s="35"/>
      <c r="V22" s="2"/>
      <c r="W22" s="2"/>
      <c r="X22" s="2"/>
      <c r="Y22" s="2"/>
      <c r="Z22" s="2"/>
      <c r="AA22" s="2"/>
    </row>
    <row r="23" spans="1:27" ht="14.1" customHeight="1" x14ac:dyDescent="0.25">
      <c r="A23" s="212"/>
      <c r="B23" s="175" t="s">
        <v>69</v>
      </c>
      <c r="C23" s="175"/>
      <c r="D23" s="175"/>
      <c r="E23" s="176"/>
      <c r="F23" s="34"/>
      <c r="G23" s="98" t="str">
        <f>IF(BVRTEMP!C24="SEC","X",IF(BVRTEMP!C25="SEC","X",IF(BVRTEMP!C26="SEC","X",IF(BVRTEMP!C27="SEC","X",IF(BVRTEMP!C28="SEC","X","")))))</f>
        <v/>
      </c>
      <c r="H23" s="62"/>
      <c r="I23" s="166" t="s">
        <v>42</v>
      </c>
      <c r="J23" s="207"/>
      <c r="K23" s="98" t="str">
        <f>IF(BVRTEMP!C24="DTI","X",IF(BVRTEMP!C25="DTI","X",IF(BVRTEMP!C26="DTI","X",IF(BVRTEMP!C27="DTI","X",IF(BVRTEMP!C28="DTI","X","")))))</f>
        <v/>
      </c>
      <c r="L23" s="50" t="s">
        <v>43</v>
      </c>
      <c r="M23" s="50"/>
      <c r="N23" s="98" t="str">
        <f>IF(BVRTEMP!C24="BOT","X",IF(BVRTEMP!C25="BOT","X",IF(BVRTEMP!C26="BOT","X",IF(BVRTEMP!C27="BOT","X",IF(BVRTEMP!C28="BOT","X","")))))</f>
        <v/>
      </c>
      <c r="O23" s="50" t="s">
        <v>44</v>
      </c>
      <c r="P23" s="98" t="str">
        <f>IF(BVRTEMP!C24="CITY OFFICE","X",IF(BVRTEMP!C25="CITY OFFICE","X",IF(BVRTEMP!C26="CITY OFFICE","X",IF(BVRTEMP!C27="CITY OFFICE","X",IF(BVRTEMP!C28="CITY OFFICE","X","")))))</f>
        <v/>
      </c>
      <c r="Q23" s="50" t="s">
        <v>45</v>
      </c>
      <c r="R23" s="98" t="str">
        <f>IF(BVRTEMP!C24="PRC","X",IF(BVRTEMP!C25="PRC","X",IF(BVRTEMP!C26="PRC","X",IF(BVRTEMP!C27="PRC","X",IF(BVRTEMP!C28="PRC","X","")))))</f>
        <v/>
      </c>
      <c r="S23" s="50" t="s">
        <v>46</v>
      </c>
      <c r="T23" s="50"/>
      <c r="U23" s="35"/>
      <c r="V23" s="2"/>
      <c r="W23" s="2"/>
      <c r="X23" s="2"/>
      <c r="Y23" s="2"/>
      <c r="Z23" s="2"/>
      <c r="AA23" s="2"/>
    </row>
    <row r="24" spans="1:27" ht="0.75" customHeight="1" x14ac:dyDescent="0.25">
      <c r="A24" s="212"/>
      <c r="B24" s="54"/>
      <c r="C24" s="54"/>
      <c r="D24" s="54"/>
      <c r="E24" s="54"/>
      <c r="F24" s="34"/>
      <c r="G24" s="34"/>
      <c r="H24" s="34"/>
      <c r="I24" s="34"/>
      <c r="J24" s="34"/>
      <c r="K24" s="34"/>
      <c r="L24" s="34"/>
      <c r="M24" s="34"/>
      <c r="N24" s="76"/>
      <c r="O24" s="76"/>
      <c r="P24" s="76"/>
      <c r="Q24" s="76"/>
      <c r="R24" s="76"/>
      <c r="S24" s="76"/>
      <c r="T24" s="76"/>
      <c r="U24" s="35"/>
      <c r="V24" s="2"/>
      <c r="W24" s="2"/>
      <c r="X24" s="2"/>
      <c r="Y24" s="2"/>
      <c r="Z24" s="2"/>
      <c r="AA24" s="2"/>
    </row>
    <row r="25" spans="1:27" ht="0.75" customHeight="1" x14ac:dyDescent="0.25">
      <c r="A25" s="212"/>
      <c r="B25" s="54"/>
      <c r="C25" s="54"/>
      <c r="D25" s="54"/>
      <c r="E25" s="54"/>
      <c r="F25" s="34"/>
      <c r="G25" s="34"/>
      <c r="H25" s="34"/>
      <c r="I25" s="34"/>
      <c r="J25" s="34"/>
      <c r="K25" s="34"/>
      <c r="L25" s="34"/>
      <c r="M25" s="34"/>
      <c r="N25" s="76"/>
      <c r="O25" s="76"/>
      <c r="P25" s="76"/>
      <c r="Q25" s="76"/>
      <c r="R25" s="76"/>
      <c r="S25" s="76"/>
      <c r="T25" s="76"/>
      <c r="U25" s="35"/>
      <c r="V25" s="2"/>
      <c r="W25" s="2"/>
      <c r="X25" s="2"/>
      <c r="Y25" s="2"/>
      <c r="Z25" s="2"/>
      <c r="AA25" s="2"/>
    </row>
    <row r="26" spans="1:27" ht="14.1" customHeight="1" x14ac:dyDescent="0.25">
      <c r="A26" s="212"/>
      <c r="B26" s="176" t="s">
        <v>68</v>
      </c>
      <c r="C26" s="176"/>
      <c r="D26" s="176"/>
      <c r="E26" s="214"/>
      <c r="F26" s="40"/>
      <c r="G26" s="174" t="str">
        <f>TRIM(UPPER(IF(BVRTEMP!C29=0,"",BVRTEMP!C29)))</f>
        <v>INPUT||PT=C:29||VAL=</v>
      </c>
      <c r="H26" s="175"/>
      <c r="I26" s="175"/>
      <c r="J26" s="176"/>
      <c r="K26" s="174" t="s">
        <v>6</v>
      </c>
      <c r="L26" s="175"/>
      <c r="M26" s="175"/>
      <c r="N26" s="176"/>
      <c r="O26" s="99" t="str">
        <f>TRIM(UPPER(IF(BVRTEMP!C30=0,"",BVRTEMP!C30)))</f>
        <v>INPUT||PT=C:30||VAL=</v>
      </c>
      <c r="P26" s="175" t="s">
        <v>0</v>
      </c>
      <c r="Q26" s="175"/>
      <c r="R26" s="176"/>
      <c r="S26" s="174" t="str">
        <f>TRIM(UPPER(IF(BVRTEMP!F30=0,"",BVRTEMP!F30)))</f>
        <v>INPUT||PT=F:30||VAL=</v>
      </c>
      <c r="T26" s="175"/>
      <c r="U26" s="176"/>
      <c r="V26" s="2"/>
      <c r="W26" s="2"/>
      <c r="X26" s="2"/>
      <c r="Y26" s="2"/>
      <c r="Z26" s="2"/>
      <c r="AA26" s="2"/>
    </row>
    <row r="27" spans="1:27" ht="0.75" customHeight="1" x14ac:dyDescent="0.25">
      <c r="A27" s="212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40"/>
      <c r="P27" s="54"/>
      <c r="Q27" s="54"/>
      <c r="R27" s="54"/>
      <c r="S27" s="54"/>
      <c r="T27" s="54"/>
      <c r="U27" s="59"/>
      <c r="V27" s="2"/>
      <c r="W27" s="2"/>
      <c r="X27" s="2"/>
      <c r="Y27" s="2"/>
      <c r="Z27" s="2"/>
      <c r="AA27" s="2"/>
    </row>
    <row r="28" spans="1:27" ht="0.75" customHeight="1" x14ac:dyDescent="0.25">
      <c r="A28" s="212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40"/>
      <c r="P28" s="54"/>
      <c r="Q28" s="54"/>
      <c r="R28" s="54"/>
      <c r="S28" s="54"/>
      <c r="T28" s="54"/>
      <c r="U28" s="59"/>
      <c r="V28" s="2"/>
      <c r="W28" s="2"/>
      <c r="X28" s="2"/>
      <c r="Y28" s="2"/>
      <c r="Z28" s="2"/>
      <c r="AA28" s="2"/>
    </row>
    <row r="29" spans="1:27" ht="14.1" customHeight="1" x14ac:dyDescent="0.25">
      <c r="A29" s="212"/>
      <c r="B29" s="176" t="s">
        <v>67</v>
      </c>
      <c r="C29" s="176"/>
      <c r="D29" s="176"/>
      <c r="E29" s="214"/>
      <c r="F29" s="62"/>
      <c r="G29" s="177" t="str">
        <f>TRIM(UPPER(IF(BVRTEMP!C31=0,"",BVRTEMP!C31)))</f>
        <v>INPUT||PT=C:31||VAL=</v>
      </c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9"/>
      <c r="V29" s="2"/>
      <c r="W29" s="2"/>
      <c r="X29" s="2"/>
      <c r="Y29" s="2"/>
      <c r="Z29" s="2"/>
      <c r="AA29" s="2"/>
    </row>
    <row r="30" spans="1:27" ht="0.75" customHeight="1" x14ac:dyDescent="0.25">
      <c r="A30" s="212"/>
      <c r="B30" s="54"/>
      <c r="C30" s="54"/>
      <c r="D30" s="54"/>
      <c r="E30" s="54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6"/>
      <c r="V30" s="2"/>
      <c r="W30" s="2"/>
      <c r="X30" s="2"/>
      <c r="Y30" s="2"/>
      <c r="Z30" s="2"/>
      <c r="AA30" s="2"/>
    </row>
    <row r="31" spans="1:27" ht="0.75" customHeight="1" x14ac:dyDescent="0.25">
      <c r="A31" s="212"/>
      <c r="B31" s="54"/>
      <c r="C31" s="54"/>
      <c r="D31" s="54"/>
      <c r="E31" s="5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6"/>
      <c r="V31" s="2"/>
      <c r="W31" s="2"/>
      <c r="X31" s="2"/>
      <c r="Y31" s="2"/>
      <c r="Z31" s="2"/>
      <c r="AA31" s="2"/>
    </row>
    <row r="32" spans="1:27" ht="14.1" customHeight="1" x14ac:dyDescent="0.25">
      <c r="A32" s="212"/>
      <c r="B32" s="176" t="s">
        <v>66</v>
      </c>
      <c r="C32" s="176"/>
      <c r="D32" s="176"/>
      <c r="E32" s="214"/>
      <c r="F32" s="43"/>
      <c r="G32" s="149" t="str">
        <f>TRIM(UPPER(IF(BVRTEMP!C32=0,"",BVRTEMP!C32)))</f>
        <v>INPUT||PT=C:32||VAL=</v>
      </c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1"/>
      <c r="V32" s="2"/>
      <c r="W32" s="2"/>
      <c r="X32" s="2"/>
      <c r="Y32" s="2"/>
      <c r="Z32" s="2"/>
      <c r="AA32" s="2"/>
    </row>
    <row r="33" spans="1:27" ht="0.75" customHeight="1" x14ac:dyDescent="0.25">
      <c r="A33" s="212"/>
      <c r="B33" s="54"/>
      <c r="C33" s="54"/>
      <c r="D33" s="54"/>
      <c r="E33" s="54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67"/>
      <c r="V33" s="2"/>
      <c r="W33" s="2"/>
      <c r="X33" s="2"/>
      <c r="Y33" s="2"/>
      <c r="Z33" s="2"/>
      <c r="AA33" s="2"/>
    </row>
    <row r="34" spans="1:27" ht="0.75" customHeight="1" x14ac:dyDescent="0.25">
      <c r="A34" s="212"/>
      <c r="B34" s="54"/>
      <c r="C34" s="54"/>
      <c r="D34" s="54"/>
      <c r="E34" s="54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67"/>
      <c r="V34" s="2"/>
      <c r="W34" s="2"/>
      <c r="X34" s="2"/>
      <c r="Y34" s="2"/>
      <c r="Z34" s="2"/>
      <c r="AA34" s="2"/>
    </row>
    <row r="35" spans="1:27" ht="14.1" customHeight="1" x14ac:dyDescent="0.2">
      <c r="A35" s="212"/>
      <c r="B35" s="176" t="s">
        <v>65</v>
      </c>
      <c r="C35" s="176"/>
      <c r="D35" s="176"/>
      <c r="E35" s="214"/>
      <c r="F35" s="44"/>
      <c r="G35" s="200" t="str">
        <f>TRIM(UPPER(IF(BVRTEMP!C33=0,"",BVRTEMP!C33)))</f>
        <v>INPUT||PT=C:33||VAL=</v>
      </c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2"/>
      <c r="V35" s="2"/>
      <c r="W35" s="2"/>
      <c r="X35" s="2"/>
      <c r="Y35" s="2"/>
      <c r="Z35" s="2"/>
      <c r="AA35" s="2"/>
    </row>
    <row r="36" spans="1:27" ht="0.75" customHeight="1" x14ac:dyDescent="0.2">
      <c r="A36" s="212"/>
      <c r="B36" s="54"/>
      <c r="C36" s="54"/>
      <c r="D36" s="54"/>
      <c r="E36" s="54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68"/>
      <c r="V36" s="2"/>
      <c r="W36" s="2"/>
      <c r="X36" s="2"/>
      <c r="Y36" s="2"/>
      <c r="Z36" s="2"/>
      <c r="AA36" s="2"/>
    </row>
    <row r="37" spans="1:27" ht="0.75" customHeight="1" x14ac:dyDescent="0.2">
      <c r="A37" s="212"/>
      <c r="B37" s="54"/>
      <c r="C37" s="54"/>
      <c r="D37" s="54"/>
      <c r="E37" s="54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68"/>
      <c r="V37" s="2"/>
      <c r="W37" s="2"/>
      <c r="X37" s="2"/>
      <c r="Y37" s="2"/>
      <c r="Z37" s="2"/>
      <c r="AA37" s="2"/>
    </row>
    <row r="38" spans="1:27" ht="14.1" customHeight="1" x14ac:dyDescent="0.25">
      <c r="A38" s="213"/>
      <c r="B38" s="176" t="s">
        <v>64</v>
      </c>
      <c r="C38" s="176"/>
      <c r="D38" s="176"/>
      <c r="E38" s="214"/>
      <c r="F38" s="34" t="s">
        <v>7</v>
      </c>
      <c r="G38" s="174" t="s">
        <v>7</v>
      </c>
      <c r="H38" s="175"/>
      <c r="I38" s="175"/>
      <c r="J38" s="176"/>
      <c r="K38" s="177" t="str">
        <f>TRIM(UPPER(IF(BVRTEMP!C34=0,"",CONCATENATE(BVRTEMP!C34,"SQ.M"))))</f>
        <v>INPUT||PT=C:34||VAL=SQ.M</v>
      </c>
      <c r="L38" s="178"/>
      <c r="M38" s="178"/>
      <c r="N38" s="179"/>
      <c r="O38" s="174" t="s">
        <v>8</v>
      </c>
      <c r="P38" s="175"/>
      <c r="Q38" s="176"/>
      <c r="R38" s="177" t="str">
        <f>TRIM(UPPER(IF(BVRTEMP!F34=0,"",CONCATENATE(BVRTEMP!F34,"SQ.M"))))</f>
        <v>INPUT||PT=F:34||VAL=SQ.M</v>
      </c>
      <c r="S38" s="178"/>
      <c r="T38" s="178"/>
      <c r="U38" s="179"/>
      <c r="V38" s="2"/>
      <c r="W38" s="2"/>
      <c r="X38" s="2"/>
      <c r="Y38" s="2"/>
      <c r="Z38" s="2"/>
      <c r="AA38" s="2"/>
    </row>
    <row r="39" spans="1:27" ht="1.5" customHeight="1" x14ac:dyDescent="0.25">
      <c r="A39" s="77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78"/>
      <c r="V39" s="2"/>
      <c r="W39" s="2"/>
      <c r="X39" s="2"/>
      <c r="Y39" s="2"/>
      <c r="Z39" s="2"/>
      <c r="AA39" s="2"/>
    </row>
    <row r="40" spans="1:27" x14ac:dyDescent="0.25">
      <c r="A40" s="197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9"/>
      <c r="V40" s="2"/>
      <c r="W40" s="2"/>
      <c r="X40" s="2"/>
      <c r="Y40" s="2"/>
      <c r="Z40" s="2"/>
      <c r="AA40" s="2"/>
    </row>
    <row r="41" spans="1:27" ht="1.5" customHeight="1" x14ac:dyDescent="0.25">
      <c r="A41" s="79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80"/>
      <c r="V41" s="2"/>
      <c r="W41" s="2"/>
      <c r="X41" s="2"/>
      <c r="Y41" s="2"/>
      <c r="Z41" s="2"/>
      <c r="AA41" s="2"/>
    </row>
    <row r="42" spans="1:27" ht="14.1" customHeight="1" x14ac:dyDescent="0.25">
      <c r="A42" s="256" t="s">
        <v>54</v>
      </c>
      <c r="B42" s="191" t="s">
        <v>63</v>
      </c>
      <c r="C42" s="191"/>
      <c r="D42" s="191"/>
      <c r="E42" s="192"/>
      <c r="F42" s="45"/>
      <c r="G42" s="100" t="str">
        <f>IF(BVRTEMP!B35="CONCRETE","X","")</f>
        <v/>
      </c>
      <c r="H42" s="66"/>
      <c r="I42" s="223" t="s">
        <v>47</v>
      </c>
      <c r="J42" s="223"/>
      <c r="K42" s="100" t="str">
        <f>IF(BVRTEMP!B35="WOODEN","X","")</f>
        <v/>
      </c>
      <c r="L42" s="193" t="s">
        <v>48</v>
      </c>
      <c r="M42" s="194"/>
      <c r="N42" s="100" t="str">
        <f>IF(BVRTEMP!B35="MIXED","X","")</f>
        <v/>
      </c>
      <c r="O42" s="65" t="s">
        <v>49</v>
      </c>
      <c r="P42" s="100" t="str">
        <f>IF(BVRTEMP!B35="OTHERS","X","")</f>
        <v/>
      </c>
      <c r="Q42" s="65" t="s">
        <v>50</v>
      </c>
      <c r="R42" s="195" t="str">
        <f>TRIM(UPPER(IF(BVRTEMP!E35=0,"",BVRTEMP!E35)))</f>
        <v>INPUT||PT=E:35||VAL=</v>
      </c>
      <c r="S42" s="195"/>
      <c r="T42" s="195"/>
      <c r="U42" s="196"/>
      <c r="V42" s="2"/>
      <c r="W42" s="2"/>
      <c r="X42" s="2"/>
      <c r="Y42" s="2"/>
      <c r="Z42" s="2"/>
      <c r="AA42" s="2"/>
    </row>
    <row r="43" spans="1:27" ht="0.75" customHeight="1" x14ac:dyDescent="0.25">
      <c r="A43" s="257"/>
      <c r="B43" s="46"/>
      <c r="C43" s="46"/>
      <c r="D43" s="46"/>
      <c r="E43" s="46"/>
      <c r="F43" s="45"/>
      <c r="G43" s="81"/>
      <c r="H43" s="45"/>
      <c r="I43" s="45"/>
      <c r="J43" s="45"/>
      <c r="K43" s="81"/>
      <c r="L43" s="45"/>
      <c r="M43" s="45"/>
      <c r="N43" s="81"/>
      <c r="O43" s="81"/>
      <c r="P43" s="81"/>
      <c r="Q43" s="81"/>
      <c r="R43" s="81"/>
      <c r="S43" s="81"/>
      <c r="T43" s="81"/>
      <c r="U43" s="82"/>
      <c r="V43" s="2"/>
      <c r="W43" s="2"/>
      <c r="X43" s="2"/>
      <c r="Y43" s="2"/>
      <c r="Z43" s="2"/>
      <c r="AA43" s="2"/>
    </row>
    <row r="44" spans="1:27" ht="0.75" customHeight="1" x14ac:dyDescent="0.25">
      <c r="A44" s="257"/>
      <c r="B44" s="47"/>
      <c r="C44" s="47"/>
      <c r="D44" s="47"/>
      <c r="E44" s="47"/>
      <c r="F44" s="45"/>
      <c r="G44" s="81"/>
      <c r="H44" s="45"/>
      <c r="I44" s="45"/>
      <c r="J44" s="45"/>
      <c r="K44" s="81"/>
      <c r="L44" s="45"/>
      <c r="M44" s="45"/>
      <c r="N44" s="81"/>
      <c r="O44" s="81"/>
      <c r="P44" s="81"/>
      <c r="Q44" s="81"/>
      <c r="R44" s="81"/>
      <c r="S44" s="81"/>
      <c r="T44" s="81"/>
      <c r="U44" s="82"/>
      <c r="V44" s="2"/>
      <c r="W44" s="2"/>
      <c r="X44" s="2"/>
      <c r="Y44" s="2"/>
      <c r="Z44" s="2"/>
      <c r="AA44" s="2"/>
    </row>
    <row r="45" spans="1:27" ht="14.1" customHeight="1" x14ac:dyDescent="0.25">
      <c r="A45" s="257"/>
      <c r="B45" s="191" t="s">
        <v>62</v>
      </c>
      <c r="C45" s="191"/>
      <c r="D45" s="191"/>
      <c r="E45" s="192"/>
      <c r="F45" s="45"/>
      <c r="G45" s="100" t="str">
        <f>IF(BVRTEMP!B36="OWNED","X","")</f>
        <v/>
      </c>
      <c r="H45" s="66"/>
      <c r="I45" s="223" t="s">
        <v>51</v>
      </c>
      <c r="J45" s="223"/>
      <c r="K45" s="100" t="str">
        <f>IF(BVRTEMP!B36="RENTED","X","")</f>
        <v/>
      </c>
      <c r="L45" s="45" t="s">
        <v>52</v>
      </c>
      <c r="M45" s="45"/>
      <c r="N45" s="100" t="str">
        <f>IF(BVRTEMP!B36="LEASED","X","")</f>
        <v/>
      </c>
      <c r="O45" s="45" t="s">
        <v>53</v>
      </c>
      <c r="P45" s="100" t="str">
        <f>IF(BVRTEMP!B36="OTHERS","X","")</f>
        <v/>
      </c>
      <c r="Q45" s="65" t="s">
        <v>50</v>
      </c>
      <c r="R45" s="195" t="str">
        <f>TRIM(UPPER(IF(BVRTEMP!E36=0,"",BVRTEMP!E36)))</f>
        <v>INPUT||PT=E:36||VAL=</v>
      </c>
      <c r="S45" s="195"/>
      <c r="T45" s="195"/>
      <c r="U45" s="196"/>
      <c r="V45" s="2"/>
      <c r="W45" s="2"/>
      <c r="X45" s="2"/>
      <c r="Y45" s="2"/>
      <c r="Z45" s="2"/>
      <c r="AA45" s="2"/>
    </row>
    <row r="46" spans="1:27" ht="0.75" customHeight="1" x14ac:dyDescent="0.25">
      <c r="A46" s="257"/>
      <c r="B46" s="47"/>
      <c r="C46" s="47"/>
      <c r="D46" s="47"/>
      <c r="E46" s="47"/>
      <c r="F46" s="45"/>
      <c r="G46" s="45"/>
      <c r="H46" s="45"/>
      <c r="I46" s="45"/>
      <c r="J46" s="45"/>
      <c r="K46" s="45"/>
      <c r="L46" s="45"/>
      <c r="M46" s="45"/>
      <c r="N46" s="47"/>
      <c r="O46" s="47"/>
      <c r="P46" s="47"/>
      <c r="Q46" s="47"/>
      <c r="R46" s="47"/>
      <c r="S46" s="47"/>
      <c r="T46" s="47"/>
      <c r="U46" s="83"/>
      <c r="V46" s="2"/>
      <c r="W46" s="2"/>
      <c r="X46" s="2"/>
      <c r="Y46" s="2"/>
      <c r="Z46" s="2"/>
      <c r="AA46" s="2"/>
    </row>
    <row r="47" spans="1:27" ht="0.75" customHeight="1" x14ac:dyDescent="0.25">
      <c r="A47" s="257"/>
      <c r="B47" s="47"/>
      <c r="C47" s="47"/>
      <c r="D47" s="47"/>
      <c r="E47" s="47"/>
      <c r="F47" s="45"/>
      <c r="G47" s="45"/>
      <c r="H47" s="45"/>
      <c r="I47" s="45"/>
      <c r="J47" s="45"/>
      <c r="K47" s="45"/>
      <c r="L47" s="45"/>
      <c r="M47" s="45"/>
      <c r="N47" s="47"/>
      <c r="O47" s="47"/>
      <c r="P47" s="47"/>
      <c r="Q47" s="47"/>
      <c r="R47" s="47"/>
      <c r="S47" s="47"/>
      <c r="T47" s="47"/>
      <c r="U47" s="83"/>
      <c r="V47" s="2"/>
      <c r="W47" s="2"/>
      <c r="X47" s="2"/>
      <c r="Y47" s="2"/>
      <c r="Z47" s="2"/>
      <c r="AA47" s="2"/>
    </row>
    <row r="48" spans="1:27" ht="14.1" customHeight="1" x14ac:dyDescent="0.25">
      <c r="A48" s="257"/>
      <c r="B48" s="191" t="s">
        <v>61</v>
      </c>
      <c r="C48" s="191"/>
      <c r="D48" s="191"/>
      <c r="E48" s="192"/>
      <c r="F48" s="84"/>
      <c r="G48" s="203" t="str">
        <f>TRIM(UPPER(IF(BVRTEMP!C37=0,"",BVRTEMP!C37)))</f>
        <v>INPUT||PT=C:37||VAL=</v>
      </c>
      <c r="H48" s="191"/>
      <c r="I48" s="191"/>
      <c r="J48" s="191"/>
      <c r="K48" s="191"/>
      <c r="L48" s="191"/>
      <c r="M48" s="192"/>
      <c r="N48" s="203" t="s">
        <v>95</v>
      </c>
      <c r="O48" s="192"/>
      <c r="P48" s="204" t="str">
        <f>TRIM(UPPER(IF(BVRTEMP!B38=0,"",CONCATENATE("Php ",BVRTEMP!B38))))</f>
        <v>PHP INPUT||PT=B:38||VAL=</v>
      </c>
      <c r="Q48" s="205"/>
      <c r="R48" s="205"/>
      <c r="S48" s="205"/>
      <c r="T48" s="205"/>
      <c r="U48" s="206"/>
      <c r="V48" s="2"/>
      <c r="W48" s="2"/>
      <c r="X48" s="2"/>
      <c r="Y48" s="2"/>
      <c r="Z48" s="2"/>
      <c r="AA48" s="2"/>
    </row>
    <row r="49" spans="1:27" ht="0.75" customHeight="1" x14ac:dyDescent="0.25">
      <c r="A49" s="257"/>
      <c r="B49" s="47"/>
      <c r="C49" s="47"/>
      <c r="D49" s="47"/>
      <c r="E49" s="47"/>
      <c r="F49" s="85"/>
      <c r="G49" s="85"/>
      <c r="H49" s="85"/>
      <c r="I49" s="85"/>
      <c r="J49" s="85"/>
      <c r="K49" s="85"/>
      <c r="L49" s="85"/>
      <c r="M49" s="85"/>
      <c r="N49" s="85"/>
      <c r="O49" s="86"/>
      <c r="P49" s="87"/>
      <c r="Q49" s="87"/>
      <c r="R49" s="87"/>
      <c r="S49" s="87"/>
      <c r="T49" s="87"/>
      <c r="U49" s="88"/>
      <c r="V49" s="2"/>
      <c r="W49" s="2"/>
      <c r="X49" s="2"/>
      <c r="Y49" s="2"/>
      <c r="Z49" s="2"/>
      <c r="AA49" s="2"/>
    </row>
    <row r="50" spans="1:27" ht="0.75" customHeight="1" x14ac:dyDescent="0.25">
      <c r="A50" s="257"/>
      <c r="B50" s="47"/>
      <c r="C50" s="47"/>
      <c r="D50" s="47"/>
      <c r="E50" s="47"/>
      <c r="F50" s="85"/>
      <c r="G50" s="85"/>
      <c r="H50" s="85"/>
      <c r="I50" s="85"/>
      <c r="J50" s="85"/>
      <c r="K50" s="85"/>
      <c r="L50" s="85"/>
      <c r="M50" s="85"/>
      <c r="N50" s="85"/>
      <c r="O50" s="86"/>
      <c r="P50" s="87"/>
      <c r="Q50" s="87"/>
      <c r="R50" s="87"/>
      <c r="S50" s="87"/>
      <c r="T50" s="87"/>
      <c r="U50" s="88"/>
      <c r="V50" s="2"/>
      <c r="W50" s="2"/>
      <c r="X50" s="2"/>
      <c r="Y50" s="2"/>
      <c r="Z50" s="2"/>
      <c r="AA50" s="2"/>
    </row>
    <row r="51" spans="1:27" ht="14.1" customHeight="1" x14ac:dyDescent="0.25">
      <c r="A51" s="257"/>
      <c r="B51" s="191" t="s">
        <v>60</v>
      </c>
      <c r="C51" s="191"/>
      <c r="D51" s="191"/>
      <c r="E51" s="192"/>
      <c r="F51" s="84"/>
      <c r="G51" s="100" t="str">
        <f>IF(BVRTEMP!E38="GOOD","X","")</f>
        <v/>
      </c>
      <c r="H51" s="84"/>
      <c r="I51" s="223" t="s">
        <v>57</v>
      </c>
      <c r="J51" s="223"/>
      <c r="K51" s="100" t="str">
        <f>IF(BVRTEMP!E38="FAIR","X","")</f>
        <v/>
      </c>
      <c r="L51" s="45" t="s">
        <v>58</v>
      </c>
      <c r="M51" s="85"/>
      <c r="N51" s="100" t="str">
        <f>IF(BVRTEMP!E38="POOR","X","")</f>
        <v/>
      </c>
      <c r="O51" s="65" t="s">
        <v>59</v>
      </c>
      <c r="P51" s="203" t="s">
        <v>9</v>
      </c>
      <c r="Q51" s="192"/>
      <c r="R51" s="251" t="str">
        <f>TRIM(UPPER(IF(BVRTEMP!C39=0,"",BVRTEMP!C39)))</f>
        <v>INPUT||PT=C:39||VAL=</v>
      </c>
      <c r="S51" s="252"/>
      <c r="T51" s="252"/>
      <c r="U51" s="253"/>
      <c r="V51" s="2"/>
      <c r="W51" s="2"/>
      <c r="X51" s="2"/>
      <c r="Y51" s="2"/>
      <c r="Z51" s="2"/>
      <c r="AA51" s="2"/>
    </row>
    <row r="52" spans="1:27" ht="0.75" customHeight="1" x14ac:dyDescent="0.25">
      <c r="A52" s="25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86"/>
      <c r="P52" s="45"/>
      <c r="Q52" s="45"/>
      <c r="R52" s="45"/>
      <c r="S52" s="45"/>
      <c r="T52" s="45"/>
      <c r="U52" s="89"/>
      <c r="V52" s="2"/>
      <c r="W52" s="2"/>
      <c r="X52" s="2"/>
      <c r="Y52" s="2"/>
      <c r="Z52" s="2"/>
      <c r="AA52" s="2"/>
    </row>
    <row r="53" spans="1:27" ht="0.75" customHeight="1" x14ac:dyDescent="0.25">
      <c r="A53" s="25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86"/>
      <c r="P53" s="45"/>
      <c r="Q53" s="45"/>
      <c r="R53" s="45"/>
      <c r="S53" s="45"/>
      <c r="T53" s="45"/>
      <c r="U53" s="89"/>
      <c r="V53" s="2"/>
      <c r="W53" s="2"/>
      <c r="X53" s="2"/>
      <c r="Y53" s="2"/>
      <c r="Z53" s="2"/>
      <c r="AA53" s="2"/>
    </row>
    <row r="54" spans="1:27" ht="27.75" customHeight="1" x14ac:dyDescent="0.25">
      <c r="A54" s="257"/>
      <c r="B54" s="259" t="s">
        <v>73</v>
      </c>
      <c r="C54" s="259"/>
      <c r="D54" s="259"/>
      <c r="E54" s="254"/>
      <c r="F54" s="90"/>
      <c r="G54" s="149" t="str">
        <f>TRIM(UPPER(IF(BVRTEMP!A41=0,"",BVRTEMP!A41)))</f>
        <v>INPUT||PT=A:41||VAL=</v>
      </c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1"/>
      <c r="V54" s="2"/>
      <c r="W54" s="2"/>
      <c r="X54" s="2"/>
      <c r="Y54" s="2"/>
      <c r="Z54" s="2"/>
      <c r="AA54" s="2"/>
    </row>
    <row r="55" spans="1:27" ht="0.75" customHeight="1" x14ac:dyDescent="0.25">
      <c r="A55" s="25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91"/>
      <c r="V55" s="2"/>
      <c r="W55" s="2"/>
      <c r="X55" s="2"/>
      <c r="Y55" s="2"/>
      <c r="Z55" s="2"/>
      <c r="AA55" s="2"/>
    </row>
    <row r="56" spans="1:27" ht="0.75" customHeight="1" x14ac:dyDescent="0.25">
      <c r="A56" s="257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91"/>
      <c r="V56" s="2"/>
      <c r="W56" s="2"/>
      <c r="X56" s="2"/>
      <c r="Y56" s="2"/>
      <c r="Z56" s="2"/>
      <c r="AA56" s="2"/>
    </row>
    <row r="57" spans="1:27" ht="14.1" customHeight="1" x14ac:dyDescent="0.25">
      <c r="A57" s="257"/>
      <c r="B57" s="175" t="s">
        <v>74</v>
      </c>
      <c r="C57" s="175"/>
      <c r="D57" s="175"/>
      <c r="E57" s="176"/>
      <c r="F57" s="34" t="s">
        <v>25</v>
      </c>
      <c r="G57" s="177" t="str">
        <f>TRIM(UPPER(IF(BVRTEMP!A48=0,"",BVRTEMP!A48)))</f>
        <v>INPUT||PT=A:48||VAL=</v>
      </c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9"/>
      <c r="V57" s="2"/>
      <c r="W57" s="2"/>
      <c r="X57" s="2"/>
      <c r="Y57" s="2"/>
      <c r="Z57" s="2"/>
      <c r="AA57" s="2"/>
    </row>
    <row r="58" spans="1:27" ht="0.75" customHeight="1" x14ac:dyDescent="0.25">
      <c r="A58" s="257"/>
      <c r="B58" s="54"/>
      <c r="C58" s="54"/>
      <c r="D58" s="54"/>
      <c r="E58" s="54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6"/>
      <c r="V58" s="2"/>
      <c r="W58" s="2"/>
      <c r="X58" s="2"/>
      <c r="Y58" s="2"/>
      <c r="Z58" s="2"/>
      <c r="AA58" s="2"/>
    </row>
    <row r="59" spans="1:27" ht="0.75" customHeight="1" x14ac:dyDescent="0.25">
      <c r="A59" s="257"/>
      <c r="B59" s="54"/>
      <c r="C59" s="54"/>
      <c r="D59" s="54"/>
      <c r="E59" s="54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6"/>
      <c r="V59" s="2"/>
      <c r="W59" s="2"/>
      <c r="X59" s="2"/>
      <c r="Y59" s="2"/>
      <c r="Z59" s="2"/>
      <c r="AA59" s="2"/>
    </row>
    <row r="60" spans="1:27" ht="15" customHeight="1" x14ac:dyDescent="0.25">
      <c r="A60" s="257"/>
      <c r="B60" s="254" t="s">
        <v>75</v>
      </c>
      <c r="C60" s="255"/>
      <c r="D60" s="255"/>
      <c r="E60" s="255"/>
      <c r="F60" s="34"/>
      <c r="G60" s="98" t="str">
        <f>IF(BVRTEMP!A50="TABLES","X",IF(BVRTEMP!A51="TABLES","X",IF(BVRTEMP!A52="TABLES","X",IF(BVRTEMP!A53="TABLES","X",IF(BVRTEMP!A55="TABLES","X",IF(BVRTEMP!D50="TABLES","X",IF(BVRTEMP!D51="TABLES","X",IF(BVRTEMP!D52="TABLES","X",IF(BVRTEMP!D53="TABLES","X","")))))))))</f>
        <v/>
      </c>
      <c r="H60" s="62"/>
      <c r="I60" s="166" t="s">
        <v>76</v>
      </c>
      <c r="J60" s="166"/>
      <c r="K60" s="98" t="str">
        <f>IF(BVRTEMP!A50="DISPLAY CABINETS","X",IF(BVRTEMP!A51="DISPLAY CABINETS","X",IF(BVRTEMP!A52="DISPLAY CABINETS","X",IF(BVRTEMP!A53="DISPLAY CABINETS","X",IF(BVRTEMP!A55="DISPLAY CABINETS","X",IF(BVRTEMP!D50="DISPLAY CABINETS","X",IF(BVRTEMP!D51="DISPLAY CABINETS","X",IF(BVRTEMP!D52="DISPLAY CABINETS","X",IF(BVRTEMP!D53="DISPLAY CABINETS","X","")))))))))</f>
        <v/>
      </c>
      <c r="L60" s="62" t="s">
        <v>77</v>
      </c>
      <c r="M60" s="34"/>
      <c r="N60" s="98" t="str">
        <f>IF(BVRTEMP!A50="TYPEWRITERS","X",IF(BVRTEMP!A51="TYPEWRITERS","X",IF(BVRTEMP!A52="TYPEWRITERS","X",IF(BVRTEMP!A53="TYPEWRITERS","X",IF(BVRTEMP!A55="TYPEWRITERS","X",IF(BVRTEMP!D50="TYPEWRITERS","X",IF(BVRTEMP!D51="TYPEWRITERS","X",IF(BVRTEMP!D52="TYPEWRITERS","X",IF(BVRTEMP!D53="TYPEWRITERS","X","")))))))))</f>
        <v/>
      </c>
      <c r="O60" s="34" t="s">
        <v>78</v>
      </c>
      <c r="P60" s="98" t="str">
        <f>IF(BVRTEMP!A50="AIRCON","X",IF(BVRTEMP!A51="AIRCON","X",IF(BVRTEMP!A52="AIRCON","X",IF(BVRTEMP!A53="AIRCON","X",IF(BVRTEMP!A55="AIRCON","X",IF(BVRTEMP!D50="AIRCON","X",IF(BVRTEMP!D51="AIRCON","X",IF(BVRTEMP!D52="AIRCON","X",IF(BVRTEMP!D53="AIRCON","X","")))))))))</f>
        <v/>
      </c>
      <c r="Q60" s="34" t="s">
        <v>79</v>
      </c>
      <c r="R60" s="34"/>
      <c r="S60" s="34"/>
      <c r="T60" s="34"/>
      <c r="U60" s="69"/>
      <c r="V60" s="2"/>
      <c r="W60" s="2"/>
      <c r="X60" s="2"/>
      <c r="Y60" s="2"/>
      <c r="Z60" s="2"/>
      <c r="AA60" s="2"/>
    </row>
    <row r="61" spans="1:27" ht="0.75" customHeight="1" x14ac:dyDescent="0.25">
      <c r="A61" s="257"/>
      <c r="B61" s="254"/>
      <c r="C61" s="255"/>
      <c r="D61" s="255"/>
      <c r="E61" s="255"/>
      <c r="F61" s="34"/>
      <c r="G61" s="55"/>
      <c r="H61" s="34"/>
      <c r="I61" s="34"/>
      <c r="J61" s="34"/>
      <c r="K61" s="55"/>
      <c r="L61" s="34"/>
      <c r="M61" s="34"/>
      <c r="N61" s="55"/>
      <c r="O61" s="34"/>
      <c r="P61" s="55"/>
      <c r="Q61" s="34"/>
      <c r="R61" s="34"/>
      <c r="S61" s="34"/>
      <c r="T61" s="34"/>
      <c r="U61" s="69"/>
      <c r="V61" s="2"/>
      <c r="W61" s="2"/>
      <c r="X61" s="2"/>
      <c r="Y61" s="2"/>
      <c r="Z61" s="2"/>
      <c r="AA61" s="2"/>
    </row>
    <row r="62" spans="1:27" ht="0.75" customHeight="1" x14ac:dyDescent="0.25">
      <c r="A62" s="257"/>
      <c r="B62" s="254"/>
      <c r="C62" s="255"/>
      <c r="D62" s="255"/>
      <c r="E62" s="255"/>
      <c r="F62" s="34"/>
      <c r="G62" s="55"/>
      <c r="H62" s="34"/>
      <c r="I62" s="34"/>
      <c r="J62" s="34"/>
      <c r="K62" s="55"/>
      <c r="L62" s="34"/>
      <c r="M62" s="34"/>
      <c r="N62" s="55"/>
      <c r="O62" s="34"/>
      <c r="P62" s="55"/>
      <c r="Q62" s="34"/>
      <c r="R62" s="34"/>
      <c r="S62" s="34"/>
      <c r="T62" s="34"/>
      <c r="U62" s="69"/>
      <c r="V62" s="2"/>
      <c r="W62" s="2"/>
      <c r="X62" s="2"/>
      <c r="Y62" s="2"/>
      <c r="Z62" s="2"/>
      <c r="AA62" s="2"/>
    </row>
    <row r="63" spans="1:27" ht="15" customHeight="1" x14ac:dyDescent="0.25">
      <c r="A63" s="258"/>
      <c r="B63" s="254"/>
      <c r="C63" s="255"/>
      <c r="D63" s="255"/>
      <c r="E63" s="255"/>
      <c r="F63" s="34"/>
      <c r="G63" s="98" t="str">
        <f>IF(BVRTEMP!A50="COMPUTERS","X",IF(BVRTEMP!A51="COMPUTERS","X",IF(BVRTEMP!A52="COMPUTERS","X",IF(BVRTEMP!A53="COMPUTERS","X",IF(BVRTEMP!A55="COMPUTERS","X",IF(BVRTEMP!D50="COMPUTERS","X",IF(BVRTEMP!D51="COMPUTERS","X",IF(BVRTEMP!D52="COMPUTERS","X",IF(BVRTEMP!D53="COMPUTERS","X","")))))))))</f>
        <v/>
      </c>
      <c r="H63" s="62"/>
      <c r="I63" s="166" t="s">
        <v>80</v>
      </c>
      <c r="J63" s="166"/>
      <c r="K63" s="98" t="str">
        <f>IF(BVRTEMP!A50="FILING CABINETS","X",IF(BVRTEMP!A51="FILING CABINETS","X",IF(BVRTEMP!A52="FILING CABINETS","X",IF(BVRTEMP!A53="FILING CABINETS","X",IF(BVRTEMP!A55="FILING CABINETS","X",IF(BVRTEMP!D50="FILING CABINETS","X",IF(BVRTEMP!D51="FILING CABINETS","X",IF(BVRTEMP!D52="FILING CABINETS","X",IF(BVRTEMP!D53="FILING CABINETS","X","")))))))))</f>
        <v/>
      </c>
      <c r="L63" s="62" t="s">
        <v>81</v>
      </c>
      <c r="M63" s="34"/>
      <c r="N63" s="98" t="str">
        <f>IF(BVRTEMP!A50="CALCULATORS","X",IF(BVRTEMP!A51="CALCULATORS","X",IF(BVRTEMP!A52="CALCULATORS","X",IF(BVRTEMP!A53="CALCULATORS","X",IF(BVRTEMP!A55="CALCULATORS","X",IF(BVRTEMP!D50="CALCULATORS","X",IF(BVRTEMP!D51="CALCULATORS","X",IF(BVRTEMP!D52="CALCULATORS","X",IF(BVRTEMP!D53="CALCULATORS","X","")))))))))</f>
        <v/>
      </c>
      <c r="O63" s="34" t="s">
        <v>82</v>
      </c>
      <c r="P63" s="98" t="str">
        <f>IF(BVRTEMP!A50="OTHERS","X",IF(BVRTEMP!A51="OTHERS","X",IF(BVRTEMP!A52="OTHERS","X",IF(BVRTEMP!A53="OTHERS","X",IF(BVRTEMP!A55="OTHERS","X",IF(BVRTEMP!D50="OTHERS","X",IF(BVRTEMP!D51="OTHERS","X",IF(BVRTEMP!D52="OTHERS","X",IF(BVRTEMP!D53="OTHERS","X","")))))))))</f>
        <v/>
      </c>
      <c r="Q63" s="34" t="s">
        <v>50</v>
      </c>
      <c r="R63" s="239" t="str">
        <f>TRIM(UPPER(IF(BVRTEMP!C54=0,"",BVRTEMP!C54)))</f>
        <v>INPUT||PT=C:54||VAL=</v>
      </c>
      <c r="S63" s="239"/>
      <c r="T63" s="239"/>
      <c r="U63" s="240"/>
      <c r="V63" s="2"/>
      <c r="W63" s="2"/>
      <c r="X63" s="2"/>
      <c r="Y63" s="2"/>
      <c r="Z63" s="2"/>
      <c r="AA63" s="2"/>
    </row>
    <row r="64" spans="1:27" ht="1.5" customHeight="1" x14ac:dyDescent="0.25">
      <c r="A64" s="92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93"/>
      <c r="V64" s="2"/>
      <c r="W64" s="2"/>
      <c r="X64" s="2"/>
      <c r="Y64" s="2"/>
      <c r="Z64" s="2"/>
      <c r="AA64" s="2"/>
    </row>
    <row r="65" spans="1:27" x14ac:dyDescent="0.25">
      <c r="A65" s="94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2"/>
      <c r="W65" s="2"/>
      <c r="X65" s="2"/>
      <c r="Y65" s="2"/>
      <c r="Z65" s="2"/>
      <c r="AA65" s="2"/>
    </row>
    <row r="66" spans="1:27" ht="1.5" customHeight="1" x14ac:dyDescent="0.25">
      <c r="A66" s="95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53"/>
      <c r="V66" s="2"/>
      <c r="W66" s="2"/>
      <c r="X66" s="2"/>
      <c r="Y66" s="2"/>
      <c r="Z66" s="2"/>
      <c r="AA66" s="2"/>
    </row>
    <row r="67" spans="1:27" ht="12" customHeight="1" x14ac:dyDescent="0.25">
      <c r="A67" s="241" t="s">
        <v>28</v>
      </c>
      <c r="B67" s="174" t="s">
        <v>5</v>
      </c>
      <c r="C67" s="175"/>
      <c r="D67" s="175"/>
      <c r="E67" s="175"/>
      <c r="F67" s="175"/>
      <c r="G67" s="175"/>
      <c r="H67" s="175"/>
      <c r="I67" s="175"/>
      <c r="J67" s="175"/>
      <c r="K67" s="175"/>
      <c r="L67" s="176"/>
      <c r="M67" s="214" t="s">
        <v>1</v>
      </c>
      <c r="N67" s="214"/>
      <c r="O67" s="214"/>
      <c r="P67" s="214"/>
      <c r="Q67" s="214"/>
      <c r="R67" s="214"/>
      <c r="S67" s="214"/>
      <c r="T67" s="214"/>
      <c r="U67" s="214"/>
      <c r="V67" s="2"/>
      <c r="W67" s="2"/>
      <c r="X67" s="2"/>
      <c r="Y67" s="2"/>
      <c r="Z67" s="2"/>
      <c r="AA67" s="2"/>
    </row>
    <row r="68" spans="1:27" ht="14.1" customHeight="1" x14ac:dyDescent="0.25">
      <c r="A68" s="241"/>
      <c r="B68" s="180" t="str">
        <f>TRIM(UPPER(IF(BVRTEMP!B55=0,"",BVRTEMP!B55)))</f>
        <v>INPUT||PT=B:55||VAL=</v>
      </c>
      <c r="C68" s="181"/>
      <c r="D68" s="181"/>
      <c r="E68" s="181"/>
      <c r="F68" s="181"/>
      <c r="G68" s="181"/>
      <c r="H68" s="181"/>
      <c r="I68" s="181"/>
      <c r="J68" s="181"/>
      <c r="K68" s="181"/>
      <c r="L68" s="182"/>
      <c r="M68" s="242" t="str">
        <f>TRIM(UPPER(IF(BVRTEMP!C56=0,"",BVRTEMP!C56)))</f>
        <v>INPUT||PT=C:56||VAL=</v>
      </c>
      <c r="N68" s="242"/>
      <c r="O68" s="242"/>
      <c r="P68" s="242"/>
      <c r="Q68" s="242"/>
      <c r="R68" s="242"/>
      <c r="S68" s="242"/>
      <c r="T68" s="242"/>
      <c r="U68" s="242"/>
      <c r="V68" s="2"/>
      <c r="W68" s="2"/>
      <c r="X68" s="2"/>
      <c r="Y68" s="2"/>
      <c r="Z68" s="2"/>
      <c r="AA68" s="2"/>
    </row>
    <row r="69" spans="1:27" ht="33" customHeight="1" x14ac:dyDescent="0.25">
      <c r="A69" s="241"/>
      <c r="B69" s="188"/>
      <c r="C69" s="189"/>
      <c r="D69" s="189"/>
      <c r="E69" s="189"/>
      <c r="F69" s="189"/>
      <c r="G69" s="189"/>
      <c r="H69" s="189"/>
      <c r="I69" s="189"/>
      <c r="J69" s="189"/>
      <c r="K69" s="189"/>
      <c r="L69" s="190"/>
      <c r="M69" s="242"/>
      <c r="N69" s="242"/>
      <c r="O69" s="242"/>
      <c r="P69" s="242"/>
      <c r="Q69" s="242"/>
      <c r="R69" s="242"/>
      <c r="S69" s="242"/>
      <c r="T69" s="242"/>
      <c r="U69" s="242"/>
      <c r="V69" s="2"/>
      <c r="W69" s="2"/>
      <c r="X69" s="2"/>
      <c r="Y69" s="2"/>
      <c r="Z69" s="2"/>
      <c r="AA69" s="2"/>
    </row>
    <row r="70" spans="1:27" ht="1.5" customHeight="1" x14ac:dyDescent="0.25">
      <c r="A70" s="241"/>
      <c r="B70" s="187"/>
      <c r="C70" s="239"/>
      <c r="D70" s="239"/>
      <c r="E70" s="239"/>
      <c r="F70" s="239"/>
      <c r="G70" s="239"/>
      <c r="H70" s="239"/>
      <c r="I70" s="239"/>
      <c r="J70" s="239"/>
      <c r="K70" s="239"/>
      <c r="L70" s="240"/>
      <c r="M70" s="242"/>
      <c r="N70" s="242"/>
      <c r="O70" s="242"/>
      <c r="P70" s="242"/>
      <c r="Q70" s="242"/>
      <c r="R70" s="242"/>
      <c r="S70" s="242"/>
      <c r="T70" s="242"/>
      <c r="U70" s="242"/>
      <c r="V70" s="2"/>
      <c r="W70" s="2"/>
      <c r="X70" s="2"/>
      <c r="Y70" s="2"/>
      <c r="Z70" s="2"/>
      <c r="AA70" s="2"/>
    </row>
    <row r="71" spans="1:27" ht="1.5" customHeight="1" x14ac:dyDescent="0.25">
      <c r="A71" s="70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96"/>
      <c r="M71" s="246"/>
      <c r="N71" s="246"/>
      <c r="O71" s="246"/>
      <c r="P71" s="246"/>
      <c r="Q71" s="246"/>
      <c r="R71" s="246"/>
      <c r="S71" s="246"/>
      <c r="T71" s="246"/>
      <c r="U71" s="247"/>
      <c r="V71" s="2"/>
      <c r="W71" s="2"/>
      <c r="X71" s="2"/>
      <c r="Y71" s="2"/>
      <c r="Z71" s="2"/>
      <c r="AA71" s="2"/>
    </row>
    <row r="72" spans="1:27" ht="14.1" customHeight="1" x14ac:dyDescent="0.25">
      <c r="A72" s="174" t="s">
        <v>26</v>
      </c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6"/>
      <c r="V72" s="2"/>
      <c r="W72" s="2"/>
      <c r="X72" s="2"/>
      <c r="Y72" s="2"/>
      <c r="Z72" s="2"/>
      <c r="AA72" s="2"/>
    </row>
    <row r="73" spans="1:27" ht="14.1" customHeight="1" x14ac:dyDescent="0.25">
      <c r="A73" s="180" t="str">
        <f>TRIM(UPPER(IF(BVRTEMP!A58=0,"",BVRTEMP!A58)))</f>
        <v>INPUT||PT=A:58||VAL=</v>
      </c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2"/>
      <c r="V73" s="2"/>
      <c r="W73" s="2"/>
      <c r="X73" s="2"/>
      <c r="Y73" s="2"/>
      <c r="Z73" s="2"/>
      <c r="AA73" s="2"/>
    </row>
    <row r="74" spans="1:27" ht="14.1" customHeight="1" x14ac:dyDescent="0.25">
      <c r="A74" s="188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90"/>
      <c r="V74" s="2"/>
      <c r="W74" s="2"/>
      <c r="X74" s="2"/>
      <c r="Y74" s="2"/>
      <c r="Z74" s="2"/>
      <c r="AA74" s="2"/>
    </row>
    <row r="75" spans="1:27" ht="14.1" customHeight="1" x14ac:dyDescent="0.25">
      <c r="A75" s="188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90"/>
      <c r="V75" s="2"/>
      <c r="W75" s="2"/>
      <c r="X75" s="2"/>
      <c r="Y75" s="2"/>
      <c r="Z75" s="2"/>
      <c r="AA75" s="2"/>
    </row>
    <row r="76" spans="1:27" ht="219.75" customHeight="1" x14ac:dyDescent="0.25">
      <c r="A76" s="187"/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40"/>
      <c r="V76" s="2"/>
      <c r="W76" s="2"/>
      <c r="X76" s="2"/>
      <c r="Y76" s="2"/>
      <c r="Z76" s="2"/>
      <c r="AA76" s="2"/>
    </row>
    <row r="77" spans="1:27" s="2" customFormat="1" ht="1.5" customHeight="1" x14ac:dyDescent="0.25">
      <c r="A77" s="6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</row>
    <row r="78" spans="1:27" s="2" customFormat="1" ht="14.1" customHeight="1" x14ac:dyDescent="0.25">
      <c r="A78" s="243" t="s">
        <v>56</v>
      </c>
      <c r="B78" s="175" t="s">
        <v>2</v>
      </c>
      <c r="C78" s="175"/>
      <c r="D78" s="175"/>
      <c r="E78" s="175"/>
      <c r="F78" s="175"/>
      <c r="G78" s="175"/>
      <c r="H78" s="214" t="s">
        <v>3</v>
      </c>
      <c r="I78" s="214"/>
      <c r="J78" s="214"/>
      <c r="K78" s="214"/>
      <c r="L78" s="214"/>
      <c r="M78" s="174"/>
      <c r="N78" s="174" t="s">
        <v>4</v>
      </c>
      <c r="O78" s="175"/>
      <c r="P78" s="175"/>
      <c r="Q78" s="175"/>
      <c r="R78" s="175"/>
      <c r="S78" s="175"/>
      <c r="T78" s="175"/>
      <c r="U78" s="176"/>
    </row>
    <row r="79" spans="1:27" ht="1.5" customHeight="1" x14ac:dyDescent="0.25">
      <c r="A79" s="244"/>
      <c r="B79" s="54"/>
      <c r="C79" s="54"/>
      <c r="D79" s="54"/>
      <c r="E79" s="54"/>
      <c r="F79" s="54"/>
      <c r="G79" s="54"/>
      <c r="H79" s="58"/>
      <c r="I79" s="54"/>
      <c r="J79" s="54"/>
      <c r="K79" s="54"/>
      <c r="L79" s="54"/>
      <c r="M79" s="54"/>
      <c r="N79" s="180" t="str">
        <f>TRIM(UPPER(IF(BVRTEMP!A68=0,"",BVRTEMP!A68)))</f>
        <v>INPUT||PT=A:68||VAL=</v>
      </c>
      <c r="O79" s="181"/>
      <c r="P79" s="181"/>
      <c r="Q79" s="181"/>
      <c r="R79" s="181"/>
      <c r="S79" s="181"/>
      <c r="T79" s="181"/>
      <c r="U79" s="182"/>
      <c r="V79" s="2"/>
      <c r="W79" s="2"/>
      <c r="X79" s="2"/>
      <c r="Y79" s="2"/>
      <c r="Z79" s="2"/>
      <c r="AA79" s="2"/>
    </row>
    <row r="80" spans="1:27" ht="14.1" customHeight="1" x14ac:dyDescent="0.25">
      <c r="A80" s="244"/>
      <c r="B80" s="34"/>
      <c r="C80" s="98" t="str">
        <f>IF(BVRTEMP!C60="BRISK","X","")</f>
        <v/>
      </c>
      <c r="D80" s="165" t="s">
        <v>83</v>
      </c>
      <c r="E80" s="166"/>
      <c r="F80" s="166"/>
      <c r="G80" s="166"/>
      <c r="H80" s="64"/>
      <c r="I80" s="98" t="str">
        <f>IF(BVRTEMP!C60="NO ACTIVITY","X","")</f>
        <v/>
      </c>
      <c r="J80" s="165" t="s">
        <v>89</v>
      </c>
      <c r="K80" s="166"/>
      <c r="L80" s="166"/>
      <c r="M80" s="166"/>
      <c r="N80" s="188"/>
      <c r="O80" s="189"/>
      <c r="P80" s="189"/>
      <c r="Q80" s="189"/>
      <c r="R80" s="189"/>
      <c r="S80" s="189"/>
      <c r="T80" s="189"/>
      <c r="U80" s="190"/>
      <c r="V80" s="2"/>
      <c r="W80" s="2"/>
      <c r="X80" s="2"/>
      <c r="Y80" s="2"/>
      <c r="Z80" s="2"/>
      <c r="AA80" s="2"/>
    </row>
    <row r="81" spans="1:27" ht="1.5" customHeight="1" x14ac:dyDescent="0.25">
      <c r="A81" s="244"/>
      <c r="B81" s="34"/>
      <c r="C81" s="55"/>
      <c r="D81" s="50"/>
      <c r="E81" s="50"/>
      <c r="F81" s="50"/>
      <c r="G81" s="50"/>
      <c r="H81" s="64"/>
      <c r="I81" s="54"/>
      <c r="J81" s="50"/>
      <c r="K81" s="50"/>
      <c r="L81" s="50"/>
      <c r="M81" s="50"/>
      <c r="N81" s="188"/>
      <c r="O81" s="189"/>
      <c r="P81" s="189"/>
      <c r="Q81" s="189"/>
      <c r="R81" s="189"/>
      <c r="S81" s="189"/>
      <c r="T81" s="189"/>
      <c r="U81" s="190"/>
      <c r="V81" s="2"/>
      <c r="W81" s="2"/>
      <c r="X81" s="2"/>
      <c r="Y81" s="2"/>
      <c r="Z81" s="2"/>
      <c r="AA81" s="2"/>
    </row>
    <row r="82" spans="1:27" ht="14.1" customHeight="1" x14ac:dyDescent="0.25">
      <c r="A82" s="244"/>
      <c r="B82" s="34"/>
      <c r="C82" s="98" t="str">
        <f>IF(BVRTEMP!C63="HIGH","X","")</f>
        <v/>
      </c>
      <c r="D82" s="165" t="s">
        <v>84</v>
      </c>
      <c r="E82" s="166"/>
      <c r="F82" s="166"/>
      <c r="G82" s="166"/>
      <c r="H82" s="64"/>
      <c r="I82" s="98" t="str">
        <f>IF(BVRTEMP!C63="LOW","X","")</f>
        <v/>
      </c>
      <c r="J82" s="165" t="s">
        <v>90</v>
      </c>
      <c r="K82" s="166"/>
      <c r="L82" s="166"/>
      <c r="M82" s="166"/>
      <c r="N82" s="188"/>
      <c r="O82" s="189"/>
      <c r="P82" s="189"/>
      <c r="Q82" s="189"/>
      <c r="R82" s="189"/>
      <c r="S82" s="189"/>
      <c r="T82" s="189"/>
      <c r="U82" s="190"/>
      <c r="V82" s="2"/>
      <c r="W82" s="2"/>
      <c r="X82" s="2"/>
      <c r="Y82" s="2"/>
      <c r="Z82" s="2"/>
      <c r="AA82" s="2"/>
    </row>
    <row r="83" spans="1:27" ht="1.5" customHeight="1" x14ac:dyDescent="0.25">
      <c r="A83" s="244"/>
      <c r="B83" s="34"/>
      <c r="C83" s="52"/>
      <c r="D83" s="50"/>
      <c r="E83" s="50"/>
      <c r="F83" s="50"/>
      <c r="G83" s="50"/>
      <c r="H83" s="64"/>
      <c r="I83" s="55"/>
      <c r="J83" s="50"/>
      <c r="K83" s="50"/>
      <c r="L83" s="50"/>
      <c r="M83" s="50"/>
      <c r="N83" s="188"/>
      <c r="O83" s="189"/>
      <c r="P83" s="189"/>
      <c r="Q83" s="189"/>
      <c r="R83" s="189"/>
      <c r="S83" s="189"/>
      <c r="T83" s="189"/>
      <c r="U83" s="190"/>
      <c r="V83" s="2"/>
      <c r="W83" s="2"/>
      <c r="X83" s="2"/>
      <c r="Y83" s="2"/>
      <c r="Z83" s="2"/>
      <c r="AA83" s="2"/>
    </row>
    <row r="84" spans="1:27" ht="14.1" customHeight="1" x14ac:dyDescent="0.25">
      <c r="A84" s="244"/>
      <c r="B84" s="34"/>
      <c r="C84" s="98" t="str">
        <f>IF(BVRTEMP!C61="GOOD","X","")</f>
        <v/>
      </c>
      <c r="D84" s="165" t="s">
        <v>85</v>
      </c>
      <c r="E84" s="166"/>
      <c r="F84" s="166"/>
      <c r="G84" s="166"/>
      <c r="H84" s="64"/>
      <c r="I84" s="98" t="str">
        <f>IF(BVRTEMP!C61="POOR","X","")</f>
        <v/>
      </c>
      <c r="J84" s="165" t="s">
        <v>91</v>
      </c>
      <c r="K84" s="166"/>
      <c r="L84" s="166"/>
      <c r="M84" s="166"/>
      <c r="N84" s="188"/>
      <c r="O84" s="189"/>
      <c r="P84" s="189"/>
      <c r="Q84" s="189"/>
      <c r="R84" s="189"/>
      <c r="S84" s="189"/>
      <c r="T84" s="189"/>
      <c r="U84" s="190"/>
      <c r="V84" s="2"/>
      <c r="W84" s="2"/>
      <c r="X84" s="2"/>
      <c r="Y84" s="2"/>
      <c r="Z84" s="2"/>
      <c r="AA84" s="2"/>
    </row>
    <row r="85" spans="1:27" ht="1.5" customHeight="1" x14ac:dyDescent="0.25">
      <c r="A85" s="244"/>
      <c r="B85" s="34"/>
      <c r="C85" s="52"/>
      <c r="D85" s="50"/>
      <c r="E85" s="50"/>
      <c r="F85" s="50"/>
      <c r="G85" s="50"/>
      <c r="H85" s="64"/>
      <c r="I85" s="55"/>
      <c r="J85" s="50"/>
      <c r="K85" s="50"/>
      <c r="L85" s="50"/>
      <c r="M85" s="50"/>
      <c r="N85" s="188"/>
      <c r="O85" s="189"/>
      <c r="P85" s="189"/>
      <c r="Q85" s="189"/>
      <c r="R85" s="189"/>
      <c r="S85" s="189"/>
      <c r="T85" s="189"/>
      <c r="U85" s="190"/>
      <c r="V85" s="2"/>
      <c r="W85" s="2"/>
      <c r="X85" s="2"/>
      <c r="Y85" s="2"/>
      <c r="Z85" s="2"/>
      <c r="AA85" s="2"/>
    </row>
    <row r="86" spans="1:27" ht="14.1" customHeight="1" x14ac:dyDescent="0.25">
      <c r="A86" s="244"/>
      <c r="B86" s="34"/>
      <c r="C86" s="98" t="str">
        <f>IF(OR(BVRTEMP!C66="GOOD",BVRTEMP!C66="FAIR"),"X","")</f>
        <v/>
      </c>
      <c r="D86" s="165" t="s">
        <v>86</v>
      </c>
      <c r="E86" s="166"/>
      <c r="F86" s="166"/>
      <c r="G86" s="166"/>
      <c r="H86" s="64"/>
      <c r="I86" s="98" t="str">
        <f>IF(BVRTEMP!C66="POOR","X","")</f>
        <v/>
      </c>
      <c r="J86" s="165" t="s">
        <v>92</v>
      </c>
      <c r="K86" s="166"/>
      <c r="L86" s="166"/>
      <c r="M86" s="166"/>
      <c r="N86" s="188"/>
      <c r="O86" s="189"/>
      <c r="P86" s="189"/>
      <c r="Q86" s="189"/>
      <c r="R86" s="189"/>
      <c r="S86" s="189"/>
      <c r="T86" s="189"/>
      <c r="U86" s="190"/>
      <c r="V86" s="2"/>
      <c r="W86" s="2"/>
      <c r="X86" s="2"/>
      <c r="Y86" s="2"/>
      <c r="Z86" s="2"/>
      <c r="AA86" s="2"/>
    </row>
    <row r="87" spans="1:27" ht="1.5" customHeight="1" x14ac:dyDescent="0.25">
      <c r="A87" s="244"/>
      <c r="B87" s="34"/>
      <c r="C87" s="52"/>
      <c r="D87" s="50"/>
      <c r="E87" s="50"/>
      <c r="F87" s="50"/>
      <c r="G87" s="50"/>
      <c r="H87" s="64"/>
      <c r="I87" s="55"/>
      <c r="J87" s="50"/>
      <c r="K87" s="50"/>
      <c r="L87" s="50"/>
      <c r="M87" s="50"/>
      <c r="N87" s="188"/>
      <c r="O87" s="189"/>
      <c r="P87" s="189"/>
      <c r="Q87" s="189"/>
      <c r="R87" s="189"/>
      <c r="S87" s="189"/>
      <c r="T87" s="189"/>
      <c r="U87" s="190"/>
      <c r="V87" s="2"/>
      <c r="W87" s="2"/>
      <c r="X87" s="2"/>
      <c r="Y87" s="2"/>
      <c r="Z87" s="2"/>
      <c r="AA87" s="2"/>
    </row>
    <row r="88" spans="1:27" ht="14.1" customHeight="1" x14ac:dyDescent="0.25">
      <c r="A88" s="244"/>
      <c r="B88" s="34"/>
      <c r="C88" s="98" t="str">
        <f>IF(BVRTEMP!C62="SALEABLE","X","")</f>
        <v/>
      </c>
      <c r="D88" s="165" t="s">
        <v>87</v>
      </c>
      <c r="E88" s="166"/>
      <c r="F88" s="166"/>
      <c r="G88" s="166"/>
      <c r="H88" s="64"/>
      <c r="I88" s="98" t="str">
        <f>IF(BVRTEMP!C62="SLOW MOVING","X","")</f>
        <v/>
      </c>
      <c r="J88" s="165" t="s">
        <v>93</v>
      </c>
      <c r="K88" s="166"/>
      <c r="L88" s="166"/>
      <c r="M88" s="166"/>
      <c r="N88" s="188"/>
      <c r="O88" s="189"/>
      <c r="P88" s="189"/>
      <c r="Q88" s="189"/>
      <c r="R88" s="189"/>
      <c r="S88" s="189"/>
      <c r="T88" s="189"/>
      <c r="U88" s="190"/>
      <c r="V88" s="2"/>
      <c r="W88" s="2"/>
      <c r="X88" s="2"/>
      <c r="Y88" s="2"/>
      <c r="Z88" s="2"/>
      <c r="AA88" s="2"/>
    </row>
    <row r="89" spans="1:27" ht="1.5" customHeight="1" x14ac:dyDescent="0.25">
      <c r="A89" s="244"/>
      <c r="B89" s="34"/>
      <c r="C89" s="52"/>
      <c r="D89" s="50"/>
      <c r="E89" s="50"/>
      <c r="F89" s="50"/>
      <c r="G89" s="50"/>
      <c r="H89" s="64"/>
      <c r="I89" s="55"/>
      <c r="J89" s="50"/>
      <c r="K89" s="50"/>
      <c r="L89" s="50"/>
      <c r="M89" s="50"/>
      <c r="N89" s="188"/>
      <c r="O89" s="189"/>
      <c r="P89" s="189"/>
      <c r="Q89" s="189"/>
      <c r="R89" s="189"/>
      <c r="S89" s="189"/>
      <c r="T89" s="189"/>
      <c r="U89" s="190"/>
      <c r="V89" s="2"/>
      <c r="W89" s="2"/>
      <c r="X89" s="2"/>
      <c r="Y89" s="2"/>
      <c r="Z89" s="2"/>
      <c r="AA89" s="2"/>
    </row>
    <row r="90" spans="1:27" ht="13.5" customHeight="1" x14ac:dyDescent="0.25">
      <c r="A90" s="244"/>
      <c r="B90" s="34"/>
      <c r="C90" s="98" t="str">
        <f>IF(BVRTEMP!C65="NO KNOWN COLLECTION PROBLEM","X","")</f>
        <v/>
      </c>
      <c r="D90" s="165" t="s">
        <v>88</v>
      </c>
      <c r="E90" s="166"/>
      <c r="F90" s="166"/>
      <c r="G90" s="166"/>
      <c r="H90" s="64"/>
      <c r="I90" s="98" t="str">
        <f>IF(BVRTEMP!C65="WITH KNOWN COLLECTION PROBLEM","X","")</f>
        <v/>
      </c>
      <c r="J90" s="165" t="s">
        <v>94</v>
      </c>
      <c r="K90" s="166"/>
      <c r="L90" s="166"/>
      <c r="M90" s="166"/>
      <c r="N90" s="188"/>
      <c r="O90" s="189"/>
      <c r="P90" s="189"/>
      <c r="Q90" s="189"/>
      <c r="R90" s="189"/>
      <c r="S90" s="189"/>
      <c r="T90" s="189"/>
      <c r="U90" s="190"/>
      <c r="V90" s="2"/>
      <c r="W90" s="2"/>
      <c r="X90" s="2"/>
      <c r="Y90" s="2"/>
      <c r="Z90" s="2"/>
      <c r="AA90" s="2"/>
    </row>
    <row r="91" spans="1:27" ht="1.5" customHeight="1" x14ac:dyDescent="0.25">
      <c r="A91" s="245"/>
      <c r="B91" s="63"/>
      <c r="C91" s="63"/>
      <c r="D91" s="39"/>
      <c r="E91" s="39"/>
      <c r="F91" s="39"/>
      <c r="G91" s="39"/>
      <c r="H91" s="61"/>
      <c r="I91" s="60"/>
      <c r="J91" s="39"/>
      <c r="K91" s="39"/>
      <c r="L91" s="39"/>
      <c r="M91" s="39"/>
      <c r="N91" s="187"/>
      <c r="O91" s="239"/>
      <c r="P91" s="239"/>
      <c r="Q91" s="239"/>
      <c r="R91" s="239"/>
      <c r="S91" s="239"/>
      <c r="T91" s="239"/>
      <c r="U91" s="240"/>
      <c r="V91" s="2"/>
      <c r="W91" s="2"/>
      <c r="X91" s="2"/>
      <c r="Y91" s="2"/>
      <c r="Z91" s="2"/>
      <c r="AA91" s="2"/>
    </row>
    <row r="92" spans="1:27" ht="1.5" customHeight="1" x14ac:dyDescent="0.25">
      <c r="A92" s="97"/>
      <c r="B92" s="34"/>
      <c r="C92" s="3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8"/>
      <c r="O92" s="54"/>
      <c r="P92" s="54"/>
      <c r="Q92" s="54"/>
      <c r="R92" s="54"/>
      <c r="S92" s="54"/>
      <c r="T92" s="54"/>
      <c r="U92" s="59"/>
      <c r="V92" s="2"/>
      <c r="W92" s="2"/>
      <c r="X92" s="2"/>
      <c r="Y92" s="2"/>
      <c r="Z92" s="2"/>
      <c r="AA92" s="2"/>
    </row>
    <row r="93" spans="1:27" ht="14.1" customHeight="1" x14ac:dyDescent="0.25">
      <c r="A93" s="174" t="s">
        <v>14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4" t="s">
        <v>5</v>
      </c>
      <c r="O93" s="175"/>
      <c r="P93" s="175"/>
      <c r="Q93" s="175"/>
      <c r="R93" s="175"/>
      <c r="S93" s="175"/>
      <c r="T93" s="175"/>
      <c r="U93" s="176"/>
      <c r="V93" s="2"/>
      <c r="W93" s="2"/>
      <c r="X93" s="2"/>
      <c r="Y93" s="2"/>
      <c r="Z93" s="2"/>
      <c r="AA93" s="2"/>
    </row>
    <row r="94" spans="1:27" ht="14.1" customHeight="1" x14ac:dyDescent="0.25">
      <c r="A94" s="249" t="str">
        <f>TRIM(UPPER(IF(BVRTEMP!C73=0,"",BVRTEMP!C73)))</f>
        <v>INPUT||PT=C:73||VAL=</v>
      </c>
      <c r="B94" s="249"/>
      <c r="C94" s="249"/>
      <c r="D94" s="249"/>
      <c r="E94" s="249"/>
      <c r="F94" s="249"/>
      <c r="G94" s="249"/>
      <c r="H94" s="249"/>
      <c r="I94" s="249"/>
      <c r="J94" s="249"/>
      <c r="K94" s="249"/>
      <c r="L94" s="249"/>
      <c r="M94" s="250"/>
      <c r="N94" s="177" t="str">
        <f>TRIM(UPPER(IF(BVRTEMP!C74=0,"",BVRTEMP!C74)))</f>
        <v>INPUT||PT=C:74||VAL=</v>
      </c>
      <c r="O94" s="178"/>
      <c r="P94" s="178"/>
      <c r="Q94" s="178"/>
      <c r="R94" s="178"/>
      <c r="S94" s="178"/>
      <c r="T94" s="178"/>
      <c r="U94" s="179"/>
      <c r="V94" s="2"/>
      <c r="W94" s="2"/>
      <c r="X94" s="2"/>
      <c r="Y94" s="2"/>
      <c r="Z94" s="2"/>
      <c r="AA94" s="2"/>
    </row>
    <row r="95" spans="1:27" ht="14.1" customHeight="1" x14ac:dyDescent="0.25">
      <c r="A95" s="249" t="str">
        <f>TRIM(UPPER(IF(BVRTEMP!C76=0,"",BVRTEMP!C76)))</f>
        <v>INPUT||PT=C:76||VAL=</v>
      </c>
      <c r="B95" s="249"/>
      <c r="C95" s="249"/>
      <c r="D95" s="249"/>
      <c r="E95" s="249"/>
      <c r="F95" s="249"/>
      <c r="G95" s="249"/>
      <c r="H95" s="249"/>
      <c r="I95" s="249"/>
      <c r="J95" s="249"/>
      <c r="K95" s="249"/>
      <c r="L95" s="249"/>
      <c r="M95" s="250"/>
      <c r="N95" s="177" t="str">
        <f>TRIM(UPPER(IF(BVRTEMP!C77=0,"",BVRTEMP!C77)))</f>
        <v>INPUT||PT=C:77||VAL=</v>
      </c>
      <c r="O95" s="178"/>
      <c r="P95" s="178"/>
      <c r="Q95" s="178"/>
      <c r="R95" s="178"/>
      <c r="S95" s="178"/>
      <c r="T95" s="178"/>
      <c r="U95" s="179"/>
      <c r="V95" s="2"/>
      <c r="W95" s="2"/>
      <c r="X95" s="2"/>
      <c r="Y95" s="2"/>
      <c r="Z95" s="2"/>
      <c r="AA95" s="2"/>
    </row>
    <row r="96" spans="1:27" ht="14.25" customHeight="1" x14ac:dyDescent="0.25">
      <c r="A96" s="248" t="str">
        <f>TRIM(UPPER(IF(BVRTEMP!C79=0,"",BVRTEMP!C79)))</f>
        <v>INPUT||PT=C:79||VAL=</v>
      </c>
      <c r="B96" s="248"/>
      <c r="C96" s="248"/>
      <c r="D96" s="248"/>
      <c r="E96" s="248"/>
      <c r="F96" s="248"/>
      <c r="G96" s="248"/>
      <c r="H96" s="248"/>
      <c r="I96" s="248"/>
      <c r="J96" s="248"/>
      <c r="K96" s="248"/>
      <c r="L96" s="248"/>
      <c r="M96" s="180"/>
      <c r="N96" s="180" t="str">
        <f>TRIM(UPPER(IF(BVRTEMP!C80=0,"",BVRTEMP!C80)))</f>
        <v>INPUT||PT=C:80||VAL=</v>
      </c>
      <c r="O96" s="181"/>
      <c r="P96" s="181"/>
      <c r="Q96" s="181"/>
      <c r="R96" s="181"/>
      <c r="S96" s="181"/>
      <c r="T96" s="181"/>
      <c r="U96" s="182"/>
      <c r="V96" s="2"/>
      <c r="W96" s="2"/>
      <c r="X96" s="2"/>
      <c r="Y96" s="2"/>
      <c r="Z96" s="2"/>
      <c r="AA96" s="2"/>
    </row>
    <row r="97" spans="1:27" ht="14.25" customHeight="1" x14ac:dyDescent="0.25">
      <c r="A97" s="227" t="str">
        <f>TRIM(UPPER(IF(BVRTEMP!C82=0,"",BVRTEMP!C82)))</f>
        <v>INPUT||PT=C:82||VAL=</v>
      </c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 t="str">
        <f>TRIM(UPPER(IF(BVRTEMP!C83=0,"",BVRTEMP!C83)))</f>
        <v>INPUT||PT=C:83||VAL=</v>
      </c>
      <c r="O97" s="227"/>
      <c r="P97" s="227"/>
      <c r="Q97" s="227"/>
      <c r="R97" s="227"/>
      <c r="S97" s="227"/>
      <c r="T97" s="227"/>
      <c r="U97" s="227"/>
      <c r="V97" s="2"/>
      <c r="W97" s="2"/>
      <c r="X97" s="2"/>
      <c r="Y97" s="2"/>
      <c r="Z97" s="2"/>
      <c r="AA97" s="2"/>
    </row>
    <row r="98" spans="1:27" ht="14.25" customHeight="1" x14ac:dyDescent="0.25">
      <c r="A98" s="227" t="str">
        <f>TRIM(UPPER(IF(BVRTEMP!C85=0,"",BVRTEMP!C85)))</f>
        <v>INPUT||PT=C:85||VAL=</v>
      </c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 t="str">
        <f>TRIM(UPPER(IF(BVRTEMP!C86=0,"",BVRTEMP!C86)))</f>
        <v>INPUT||PT=C:86||VAL=</v>
      </c>
      <c r="O98" s="227"/>
      <c r="P98" s="227"/>
      <c r="Q98" s="227"/>
      <c r="R98" s="227"/>
      <c r="S98" s="227"/>
      <c r="T98" s="227"/>
      <c r="U98" s="227"/>
      <c r="V98" s="2"/>
      <c r="W98" s="2"/>
      <c r="X98" s="2"/>
      <c r="Y98" s="2"/>
      <c r="Z98" s="2"/>
      <c r="AA98" s="2"/>
    </row>
    <row r="99" spans="1:27" ht="14.1" customHeight="1" x14ac:dyDescent="0.25">
      <c r="A99" s="185" t="s">
        <v>15</v>
      </c>
      <c r="B99" s="185"/>
      <c r="C99" s="185"/>
      <c r="D99" s="185"/>
      <c r="E99" s="186" t="str">
        <f>TRIM(UPPER(IF(BVRTEMP!C98=0,"",BVRTEMP!C98)))</f>
        <v>INPUT||PT=C:98||VAL=</v>
      </c>
      <c r="F99" s="186"/>
      <c r="G99" s="186"/>
      <c r="H99" s="186"/>
      <c r="I99" s="186"/>
      <c r="J99" s="186"/>
      <c r="K99" s="186"/>
      <c r="L99" s="186"/>
      <c r="M99" s="187"/>
      <c r="N99" s="185" t="s">
        <v>16</v>
      </c>
      <c r="O99" s="185"/>
      <c r="P99" s="186" t="str">
        <f>TRIM(UPPER(IF(BVRTEMP!C99=0,"",BVRTEMP!C99)))</f>
        <v>INPUT||PT=C:99||VAL=</v>
      </c>
      <c r="Q99" s="186"/>
      <c r="R99" s="186"/>
      <c r="S99" s="186"/>
      <c r="T99" s="186"/>
      <c r="U99" s="186"/>
      <c r="V99" s="2"/>
      <c r="W99" s="2"/>
      <c r="X99" s="2"/>
      <c r="Y99" s="2"/>
      <c r="Z99" s="2"/>
      <c r="AA99" s="2"/>
    </row>
    <row r="100" spans="1:27" ht="0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49"/>
      <c r="O100" s="50"/>
      <c r="P100" s="50"/>
      <c r="Q100" s="50"/>
      <c r="R100" s="50"/>
      <c r="S100" s="50"/>
      <c r="T100" s="50"/>
      <c r="U100" s="51"/>
      <c r="V100" s="2"/>
      <c r="W100" s="2"/>
      <c r="X100" s="2"/>
      <c r="Y100" s="2"/>
      <c r="Z100" s="2"/>
      <c r="AA100" s="2"/>
    </row>
    <row r="101" spans="1:27" ht="0.75" customHeight="1" x14ac:dyDescent="0.25">
      <c r="A101" s="189"/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8"/>
      <c r="O101" s="189"/>
      <c r="P101" s="189"/>
      <c r="Q101" s="189"/>
      <c r="R101" s="189"/>
      <c r="S101" s="189"/>
      <c r="T101" s="189"/>
      <c r="U101" s="190"/>
      <c r="V101" s="2"/>
      <c r="W101" s="2"/>
      <c r="X101" s="2"/>
      <c r="Y101" s="2"/>
      <c r="Z101" s="2"/>
      <c r="AA101" s="2"/>
    </row>
    <row r="102" spans="1:27" ht="14.1" customHeight="1" x14ac:dyDescent="0.25">
      <c r="A102" s="167" t="s">
        <v>96</v>
      </c>
      <c r="B102" s="167"/>
      <c r="C102" s="167"/>
      <c r="D102" s="167"/>
      <c r="E102" s="168" t="str">
        <f>TRIM(UPPER(IF(BVRTEMP!C88=0,"",BVRTEMP!C88)))</f>
        <v>INPUT||PT=C:88||VAL=</v>
      </c>
      <c r="F102" s="168"/>
      <c r="G102" s="168"/>
      <c r="H102" s="168"/>
      <c r="I102" s="168"/>
      <c r="J102" s="168"/>
      <c r="K102" s="167" t="s">
        <v>99</v>
      </c>
      <c r="L102" s="167"/>
      <c r="M102" s="172"/>
      <c r="N102" s="168" t="str">
        <f>TRIM(UPPER(IF(BVRTEMP!C89=0,"",BVRTEMP!C89)))</f>
        <v>INPUT||PT=C:89||VAL=</v>
      </c>
      <c r="O102" s="168"/>
      <c r="P102" s="168"/>
      <c r="Q102" s="167" t="s">
        <v>102</v>
      </c>
      <c r="R102" s="167"/>
      <c r="S102" s="168" t="str">
        <f>TRIM(UPPER(IF(BVRTEMP!F89=0,"",BVRTEMP!F89)))</f>
        <v>INPUT||PT=F:89||VAL=</v>
      </c>
      <c r="T102" s="168"/>
      <c r="U102" s="168"/>
      <c r="V102" s="2"/>
      <c r="W102" s="2"/>
      <c r="X102" s="2"/>
      <c r="Y102" s="2"/>
      <c r="Z102" s="2"/>
      <c r="AA102" s="2"/>
    </row>
    <row r="103" spans="1:27" ht="14.1" customHeight="1" x14ac:dyDescent="0.25">
      <c r="A103" s="167" t="s">
        <v>97</v>
      </c>
      <c r="B103" s="167"/>
      <c r="C103" s="167"/>
      <c r="D103" s="167"/>
      <c r="E103" s="168" t="str">
        <f>TRIM(UPPER(IF(BVRTEMP!C90=0,"",BVRTEMP!C90)))</f>
        <v>INPUT||PT=C:90||VAL=</v>
      </c>
      <c r="F103" s="168"/>
      <c r="G103" s="168"/>
      <c r="H103" s="168"/>
      <c r="I103" s="168"/>
      <c r="J103" s="168"/>
      <c r="K103" s="167" t="s">
        <v>100</v>
      </c>
      <c r="L103" s="167"/>
      <c r="M103" s="172"/>
      <c r="N103" s="168" t="str">
        <f>TRIM(UPPER(IF(BVRTEMP!F90=0,"",BVRTEMP!F90)))</f>
        <v>INPUT||PT=F:90||VAL=</v>
      </c>
      <c r="O103" s="168"/>
      <c r="P103" s="168"/>
      <c r="Q103" s="167" t="s">
        <v>103</v>
      </c>
      <c r="R103" s="167"/>
      <c r="S103" s="168" t="str">
        <f>TRIM(UPPER(IF(BVRTEMP!C91=0,"",BVRTEMP!C91)))</f>
        <v>INPUT||PT=C:91||VAL=</v>
      </c>
      <c r="T103" s="168"/>
      <c r="U103" s="168"/>
      <c r="V103" s="2"/>
      <c r="W103" s="2"/>
      <c r="X103" s="2"/>
      <c r="Y103" s="2"/>
      <c r="Z103" s="2"/>
      <c r="AA103" s="2"/>
    </row>
    <row r="104" spans="1:27" ht="14.1" customHeight="1" x14ac:dyDescent="0.25">
      <c r="A104" s="167" t="s">
        <v>98</v>
      </c>
      <c r="B104" s="167"/>
      <c r="C104" s="167"/>
      <c r="D104" s="167"/>
      <c r="E104" s="169" t="str">
        <f>TRIM(UPPER(IF(BVRTEMP!F91=0,"",BVRTEMP!F91)))</f>
        <v>INPUT||PT=F:91||VAL=</v>
      </c>
      <c r="F104" s="170"/>
      <c r="G104" s="170"/>
      <c r="H104" s="170"/>
      <c r="I104" s="170"/>
      <c r="J104" s="171"/>
      <c r="K104" s="172" t="s">
        <v>101</v>
      </c>
      <c r="L104" s="173"/>
      <c r="M104" s="173"/>
      <c r="N104" s="168" t="str">
        <f>TRIM(UPPER(IF(BVRTEMP!C92=0,"",BVRTEMP!C92)))</f>
        <v>INPUT||PT=C:92||VAL=</v>
      </c>
      <c r="O104" s="168"/>
      <c r="P104" s="168"/>
      <c r="Q104" s="183" t="s">
        <v>104</v>
      </c>
      <c r="R104" s="184"/>
      <c r="S104" s="169" t="str">
        <f>TRIM(UPPER(IF(BVRTEMP!F92=0,"",BVRTEMP!F92)))</f>
        <v>INPUT||PT=F:92||VAL=</v>
      </c>
      <c r="T104" s="170"/>
      <c r="U104" s="171"/>
    </row>
    <row r="105" spans="1:27" ht="22.5" customHeight="1" x14ac:dyDescent="0.25">
      <c r="A105" s="148" t="s">
        <v>544</v>
      </c>
      <c r="B105" s="148"/>
      <c r="C105" s="148"/>
      <c r="D105" s="148"/>
      <c r="E105" s="153" t="str">
        <f>TRIM(UPPER(IF(BVRTEMP!C94=0,"",BVRTEMP!C94)))</f>
        <v>INPUT||PT=C:94||VAL=</v>
      </c>
      <c r="F105" s="154"/>
      <c r="G105" s="154"/>
      <c r="H105" s="154"/>
      <c r="I105" s="154"/>
      <c r="J105" s="155"/>
      <c r="K105" s="156" t="s">
        <v>545</v>
      </c>
      <c r="L105" s="157"/>
      <c r="M105" s="158"/>
      <c r="N105" s="159" t="str">
        <f>TRIM(UPPER(IF(BVRTEMP!C93=0,"",BVRTEMP!C93)))</f>
        <v>INPUT||PT=C:93||VAL=</v>
      </c>
      <c r="O105" s="159"/>
      <c r="P105" s="159"/>
      <c r="Q105" s="160" t="s">
        <v>546</v>
      </c>
      <c r="R105" s="161"/>
      <c r="S105" s="153" t="str">
        <f>TRIM(UPPER(IF(BVRTEMP!F93=0,"",BVRTEMP!F93)))</f>
        <v>INPUT||PT=F:93||VAL=</v>
      </c>
      <c r="T105" s="154"/>
      <c r="U105" s="155"/>
    </row>
    <row r="106" spans="1:27" ht="22.5" customHeight="1" x14ac:dyDescent="0.25">
      <c r="A106" s="148" t="s">
        <v>547</v>
      </c>
      <c r="B106" s="148"/>
      <c r="C106" s="148"/>
      <c r="D106" s="148"/>
      <c r="E106" s="162" t="str">
        <f>TRIM(UPPER(IF(BVRTEMP!F94=0,"",BVRTEMP!F94)))</f>
        <v>INPUT||PT=F:94||VAL=</v>
      </c>
      <c r="F106" s="163"/>
      <c r="G106" s="163"/>
      <c r="H106" s="163"/>
      <c r="I106" s="163"/>
      <c r="J106" s="163"/>
      <c r="K106" s="163"/>
      <c r="L106" s="163"/>
      <c r="M106" s="164"/>
      <c r="N106" s="148" t="s">
        <v>548</v>
      </c>
      <c r="O106" s="148"/>
      <c r="P106" s="148"/>
      <c r="Q106" s="162" t="str">
        <f>TRIM(UPPER(IF(BVRTEMP!C95=0,"",BVRTEMP!C95)))</f>
        <v>INPUT||PT=C:95||VAL=</v>
      </c>
      <c r="R106" s="163"/>
      <c r="S106" s="163"/>
      <c r="T106" s="163"/>
      <c r="U106" s="163"/>
    </row>
    <row r="107" spans="1:27" ht="22.5" customHeight="1" x14ac:dyDescent="0.25">
      <c r="A107" s="148" t="s">
        <v>549</v>
      </c>
      <c r="B107" s="148"/>
      <c r="C107" s="148"/>
      <c r="D107" s="148"/>
      <c r="E107" s="149" t="str">
        <f>TRIM(UPPER(IF(BVRTEMP!F95=0,"",BVRTEMP!F95)))</f>
        <v>INPUT||PT=F:95||VAL=</v>
      </c>
      <c r="F107" s="150"/>
      <c r="G107" s="150"/>
      <c r="H107" s="150"/>
      <c r="I107" s="150"/>
      <c r="J107" s="150"/>
      <c r="K107" s="150"/>
      <c r="L107" s="150"/>
      <c r="M107" s="151"/>
      <c r="N107" s="148" t="s">
        <v>550</v>
      </c>
      <c r="O107" s="148"/>
      <c r="P107" s="148"/>
      <c r="Q107" s="149" t="str">
        <f>TRIM(UPPER(IF(BVRTEMP!C96=0,"",BVRTEMP!C96)))</f>
        <v>INPUT||PT=C:96||VAL=</v>
      </c>
      <c r="R107" s="150"/>
      <c r="S107" s="150"/>
      <c r="T107" s="150"/>
      <c r="U107" s="150"/>
      <c r="V107" s="2"/>
    </row>
    <row r="108" spans="1:27" ht="22.5" customHeight="1" x14ac:dyDescent="0.25">
      <c r="A108" s="148" t="s">
        <v>551</v>
      </c>
      <c r="B108" s="148"/>
      <c r="C108" s="148"/>
      <c r="D108" s="148"/>
      <c r="E108" s="152" t="str">
        <f>TRIM(UPPER(IF(BVRTEMP!F96=0,"",BVRTEMP!F96)))</f>
        <v>INPUT||PT=F:96||VAL=</v>
      </c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1:27" ht="14.1" customHeight="1" x14ac:dyDescent="0.25">
      <c r="A109" s="2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</sheetData>
  <sheetProtection selectLockedCells="1" selectUnlockedCells="1"/>
  <mergeCells count="156">
    <mergeCell ref="A93:M93"/>
    <mergeCell ref="M9:O9"/>
    <mergeCell ref="A102:D102"/>
    <mergeCell ref="A96:M96"/>
    <mergeCell ref="A95:M95"/>
    <mergeCell ref="A94:M94"/>
    <mergeCell ref="P51:Q51"/>
    <mergeCell ref="R51:U51"/>
    <mergeCell ref="G54:U54"/>
    <mergeCell ref="G57:U57"/>
    <mergeCell ref="B60:E63"/>
    <mergeCell ref="A42:A63"/>
    <mergeCell ref="B78:G78"/>
    <mergeCell ref="J90:M90"/>
    <mergeCell ref="J88:M88"/>
    <mergeCell ref="J86:M86"/>
    <mergeCell ref="J84:M84"/>
    <mergeCell ref="J82:M82"/>
    <mergeCell ref="B54:E54"/>
    <mergeCell ref="B57:E57"/>
    <mergeCell ref="E11:L11"/>
    <mergeCell ref="A9:D9"/>
    <mergeCell ref="E9:L9"/>
    <mergeCell ref="D84:G84"/>
    <mergeCell ref="Q3:R3"/>
    <mergeCell ref="I51:J51"/>
    <mergeCell ref="Q2:R2"/>
    <mergeCell ref="A101:M101"/>
    <mergeCell ref="N98:U98"/>
    <mergeCell ref="A98:M98"/>
    <mergeCell ref="N97:U97"/>
    <mergeCell ref="A97:M97"/>
    <mergeCell ref="N78:U78"/>
    <mergeCell ref="H78:M78"/>
    <mergeCell ref="R63:U63"/>
    <mergeCell ref="A67:A70"/>
    <mergeCell ref="B67:L67"/>
    <mergeCell ref="M68:U70"/>
    <mergeCell ref="B68:L70"/>
    <mergeCell ref="A78:A91"/>
    <mergeCell ref="N79:U91"/>
    <mergeCell ref="A72:U72"/>
    <mergeCell ref="A73:U76"/>
    <mergeCell ref="I63:J63"/>
    <mergeCell ref="F71:K71"/>
    <mergeCell ref="M67:U67"/>
    <mergeCell ref="M71:U71"/>
    <mergeCell ref="I60:J60"/>
    <mergeCell ref="B71:E71"/>
    <mergeCell ref="A1:U1"/>
    <mergeCell ref="B51:E51"/>
    <mergeCell ref="B35:E35"/>
    <mergeCell ref="B23:E23"/>
    <mergeCell ref="B42:E42"/>
    <mergeCell ref="G26:J26"/>
    <mergeCell ref="B38:E38"/>
    <mergeCell ref="B32:E32"/>
    <mergeCell ref="A5:U5"/>
    <mergeCell ref="I42:J42"/>
    <mergeCell ref="I45:J45"/>
    <mergeCell ref="A6:D6"/>
    <mergeCell ref="P6:U6"/>
    <mergeCell ref="P9:U9"/>
    <mergeCell ref="P11:U11"/>
    <mergeCell ref="E6:L6"/>
    <mergeCell ref="S2:U2"/>
    <mergeCell ref="S3:U3"/>
    <mergeCell ref="S4:U4"/>
    <mergeCell ref="K2:P4"/>
    <mergeCell ref="A11:D11"/>
    <mergeCell ref="Q4:R4"/>
    <mergeCell ref="I23:J23"/>
    <mergeCell ref="I20:J20"/>
    <mergeCell ref="I17:J17"/>
    <mergeCell ref="I14:J14"/>
    <mergeCell ref="M7:U7"/>
    <mergeCell ref="A14:A38"/>
    <mergeCell ref="G38:J38"/>
    <mergeCell ref="S26:U26"/>
    <mergeCell ref="P26:R26"/>
    <mergeCell ref="B29:E29"/>
    <mergeCell ref="B26:E26"/>
    <mergeCell ref="B14:E14"/>
    <mergeCell ref="B17:E17"/>
    <mergeCell ref="B20:E20"/>
    <mergeCell ref="M12:U12"/>
    <mergeCell ref="A12:L12"/>
    <mergeCell ref="M10:U10"/>
    <mergeCell ref="A10:L10"/>
    <mergeCell ref="M11:O11"/>
    <mergeCell ref="K26:N26"/>
    <mergeCell ref="A7:L7"/>
    <mergeCell ref="Q102:R102"/>
    <mergeCell ref="Q103:R103"/>
    <mergeCell ref="S104:U104"/>
    <mergeCell ref="E102:J102"/>
    <mergeCell ref="N102:P102"/>
    <mergeCell ref="E103:J103"/>
    <mergeCell ref="K103:M103"/>
    <mergeCell ref="N101:U101"/>
    <mergeCell ref="M6:O6"/>
    <mergeCell ref="B45:E45"/>
    <mergeCell ref="L42:M42"/>
    <mergeCell ref="R42:U42"/>
    <mergeCell ref="R45:U45"/>
    <mergeCell ref="A40:U40"/>
    <mergeCell ref="G29:U29"/>
    <mergeCell ref="G32:U32"/>
    <mergeCell ref="G35:U35"/>
    <mergeCell ref="O38:Q38"/>
    <mergeCell ref="K38:N38"/>
    <mergeCell ref="R38:U38"/>
    <mergeCell ref="N48:O48"/>
    <mergeCell ref="P48:U48"/>
    <mergeCell ref="G48:M48"/>
    <mergeCell ref="B48:E48"/>
    <mergeCell ref="J80:M80"/>
    <mergeCell ref="A103:D103"/>
    <mergeCell ref="D86:G86"/>
    <mergeCell ref="A104:D104"/>
    <mergeCell ref="N103:P103"/>
    <mergeCell ref="E104:J104"/>
    <mergeCell ref="K104:M104"/>
    <mergeCell ref="N104:P104"/>
    <mergeCell ref="K102:M102"/>
    <mergeCell ref="N93:U93"/>
    <mergeCell ref="D82:G82"/>
    <mergeCell ref="D80:G80"/>
    <mergeCell ref="D90:G90"/>
    <mergeCell ref="D88:G88"/>
    <mergeCell ref="N94:U94"/>
    <mergeCell ref="N95:U95"/>
    <mergeCell ref="N96:U96"/>
    <mergeCell ref="Q104:R104"/>
    <mergeCell ref="N99:O99"/>
    <mergeCell ref="A99:D99"/>
    <mergeCell ref="E99:M99"/>
    <mergeCell ref="P99:U99"/>
    <mergeCell ref="S102:U102"/>
    <mergeCell ref="S103:U103"/>
    <mergeCell ref="A107:D107"/>
    <mergeCell ref="E107:M107"/>
    <mergeCell ref="N107:P107"/>
    <mergeCell ref="Q107:U107"/>
    <mergeCell ref="A108:D108"/>
    <mergeCell ref="E108:U108"/>
    <mergeCell ref="A105:D105"/>
    <mergeCell ref="E105:J105"/>
    <mergeCell ref="K105:M105"/>
    <mergeCell ref="N105:P105"/>
    <mergeCell ref="Q105:R105"/>
    <mergeCell ref="S105:U105"/>
    <mergeCell ref="A106:D106"/>
    <mergeCell ref="E106:M106"/>
    <mergeCell ref="N106:P106"/>
    <mergeCell ref="Q106:U106"/>
  </mergeCells>
  <printOptions horizontalCentered="1" verticalCentered="1"/>
  <pageMargins left="0.25" right="0.25" top="0.75" bottom="0.75" header="0.3" footer="0.3"/>
  <pageSetup scale="61" orientation="portrait" r:id="rId1"/>
  <rowBreaks count="1" manualBreakCount="1">
    <brk id="108" max="2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78"/>
  <sheetViews>
    <sheetView view="pageBreakPreview" zoomScale="60" zoomScaleNormal="100" workbookViewId="0">
      <selection activeCell="R61" sqref="R61"/>
    </sheetView>
  </sheetViews>
  <sheetFormatPr defaultRowHeight="15" x14ac:dyDescent="0.25"/>
  <cols>
    <col min="1" max="1" width="2.7109375" customWidth="1"/>
  </cols>
  <sheetData>
    <row r="1" spans="2:28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2:28" x14ac:dyDescent="0.25">
      <c r="B2" s="262" t="s">
        <v>27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x14ac:dyDescent="0.25">
      <c r="B4" s="4"/>
      <c r="C4" s="4"/>
      <c r="D4" s="4"/>
      <c r="E4" s="4"/>
      <c r="F4" s="4"/>
      <c r="G4" s="3"/>
      <c r="H4" s="6"/>
      <c r="I4" s="6"/>
      <c r="J4" s="6"/>
      <c r="K4" s="6"/>
      <c r="L4" s="6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x14ac:dyDescent="0.25">
      <c r="B5" s="6"/>
      <c r="C5" s="6"/>
      <c r="D5" s="6"/>
      <c r="E5" s="6"/>
      <c r="F5" s="7"/>
      <c r="G5" s="3"/>
      <c r="H5" s="8"/>
      <c r="I5" s="9"/>
      <c r="J5" s="9"/>
      <c r="K5" s="9"/>
      <c r="L5" s="7"/>
      <c r="M5" s="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x14ac:dyDescent="0.25">
      <c r="B6" s="6"/>
      <c r="C6" s="6"/>
      <c r="D6" s="6"/>
      <c r="E6" s="6"/>
      <c r="F6" s="5"/>
      <c r="G6" s="3"/>
      <c r="H6" s="10"/>
      <c r="I6" s="6"/>
      <c r="J6" s="6"/>
      <c r="K6" s="6"/>
      <c r="L6" s="5"/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x14ac:dyDescent="0.25">
      <c r="B7" s="6"/>
      <c r="C7" s="6"/>
      <c r="D7" s="6"/>
      <c r="E7" s="6"/>
      <c r="F7" s="5"/>
      <c r="G7" s="3"/>
      <c r="H7" s="10"/>
      <c r="I7" s="6"/>
      <c r="J7" s="6"/>
      <c r="K7" s="6"/>
      <c r="L7" s="5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x14ac:dyDescent="0.25">
      <c r="B8" s="6"/>
      <c r="C8" s="6"/>
      <c r="D8" s="6"/>
      <c r="E8" s="6"/>
      <c r="F8" s="5"/>
      <c r="G8" s="3"/>
      <c r="H8" s="10"/>
      <c r="I8" s="6"/>
      <c r="J8" s="6"/>
      <c r="K8" s="6"/>
      <c r="L8" s="5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x14ac:dyDescent="0.25">
      <c r="B9" s="6"/>
      <c r="C9" s="6"/>
      <c r="D9" s="6"/>
      <c r="E9" s="6"/>
      <c r="F9" s="5"/>
      <c r="G9" s="3"/>
      <c r="H9" s="10"/>
      <c r="I9" s="6"/>
      <c r="J9" s="6"/>
      <c r="K9" s="6"/>
      <c r="L9" s="5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x14ac:dyDescent="0.25">
      <c r="B10" s="6"/>
      <c r="C10" s="6"/>
      <c r="D10" s="6"/>
      <c r="E10" s="6"/>
      <c r="F10" s="5"/>
      <c r="G10" s="3"/>
      <c r="H10" s="10"/>
      <c r="I10" s="6"/>
      <c r="J10" s="6"/>
      <c r="K10" s="6"/>
      <c r="L10" s="5"/>
      <c r="M10" s="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x14ac:dyDescent="0.25">
      <c r="B11" s="6"/>
      <c r="C11" s="6" t="s">
        <v>24</v>
      </c>
      <c r="D11" s="6"/>
      <c r="E11" s="6"/>
      <c r="F11" s="5"/>
      <c r="G11" s="3"/>
      <c r="H11" s="10"/>
      <c r="I11" s="6"/>
      <c r="J11" s="6"/>
      <c r="K11" s="6"/>
      <c r="L11" s="5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25">
      <c r="B12" s="6"/>
      <c r="C12" s="6"/>
      <c r="D12" s="6"/>
      <c r="E12" s="6"/>
      <c r="F12" s="5"/>
      <c r="G12" s="3"/>
      <c r="H12" s="10"/>
      <c r="I12" s="6"/>
      <c r="J12" s="6"/>
      <c r="K12" s="6"/>
      <c r="L12" s="5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12" customHeight="1" x14ac:dyDescent="0.25">
      <c r="B13" s="6"/>
      <c r="C13" s="6"/>
      <c r="D13" s="6"/>
      <c r="E13" s="6"/>
      <c r="F13" s="5"/>
      <c r="G13" s="3"/>
      <c r="H13" s="10"/>
      <c r="I13" s="6"/>
      <c r="J13" s="6"/>
      <c r="K13" s="6"/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x14ac:dyDescent="0.25">
      <c r="B14" s="6"/>
      <c r="C14" s="6"/>
      <c r="D14" s="6"/>
      <c r="E14" s="6"/>
      <c r="F14" s="5"/>
      <c r="G14" s="3"/>
      <c r="H14" s="10"/>
      <c r="I14" s="6"/>
      <c r="J14" s="6"/>
      <c r="K14" s="6"/>
      <c r="L14" s="5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x14ac:dyDescent="0.25">
      <c r="B15" s="6"/>
      <c r="C15" s="6"/>
      <c r="D15" s="6"/>
      <c r="E15" s="6"/>
      <c r="F15" s="5"/>
      <c r="G15" s="3"/>
      <c r="H15" s="10"/>
      <c r="I15" s="6"/>
      <c r="J15" s="6"/>
      <c r="K15" s="6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x14ac:dyDescent="0.25">
      <c r="B16" s="3"/>
      <c r="C16" s="3"/>
      <c r="D16" s="3"/>
      <c r="E16" s="3"/>
      <c r="F16" s="5"/>
      <c r="G16" s="3"/>
      <c r="H16" s="10"/>
      <c r="I16" s="6"/>
      <c r="J16" s="6"/>
      <c r="K16" s="6"/>
      <c r="L16" s="5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4"/>
      <c r="C17" s="4"/>
      <c r="D17" s="4"/>
      <c r="E17" s="4"/>
      <c r="F17" s="11"/>
      <c r="G17" s="3"/>
      <c r="H17" s="12"/>
      <c r="I17" s="4"/>
      <c r="J17" s="4"/>
      <c r="K17" s="4"/>
      <c r="L17" s="11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260"/>
      <c r="C18" s="260"/>
      <c r="D18" s="260"/>
      <c r="E18" s="260"/>
      <c r="F18" s="260"/>
      <c r="G18" s="13"/>
      <c r="H18" s="13"/>
      <c r="I18" s="13"/>
      <c r="J18" s="13"/>
      <c r="K18" s="13"/>
      <c r="L18" s="14"/>
      <c r="M18" s="1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ht="15" customHeight="1" x14ac:dyDescent="0.25">
      <c r="B19" s="260"/>
      <c r="C19" s="260"/>
      <c r="D19" s="260"/>
      <c r="E19" s="260"/>
      <c r="F19" s="260"/>
      <c r="G19" s="16"/>
      <c r="H19" s="260"/>
      <c r="I19" s="260"/>
      <c r="J19" s="260"/>
      <c r="K19" s="260"/>
      <c r="L19" s="260"/>
      <c r="M19" s="1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3"/>
      <c r="C20" s="13"/>
      <c r="D20" s="13"/>
      <c r="E20" s="13"/>
      <c r="F20" s="13"/>
      <c r="G20" s="13"/>
      <c r="H20" s="264"/>
      <c r="I20" s="264"/>
      <c r="J20" s="264"/>
      <c r="K20" s="264"/>
      <c r="L20" s="264"/>
      <c r="M20" s="1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x14ac:dyDescent="0.25">
      <c r="B21" s="8"/>
      <c r="C21" s="9"/>
      <c r="D21" s="9"/>
      <c r="E21" s="9"/>
      <c r="F21" s="7"/>
      <c r="G21" s="3"/>
      <c r="H21" s="8"/>
      <c r="I21" s="9"/>
      <c r="J21" s="9"/>
      <c r="K21" s="9"/>
      <c r="L21" s="7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0"/>
      <c r="C22" s="6"/>
      <c r="D22" s="6"/>
      <c r="E22" s="6"/>
      <c r="F22" s="5"/>
      <c r="G22" s="3"/>
      <c r="H22" s="10"/>
      <c r="I22" s="6"/>
      <c r="J22" s="6"/>
      <c r="K22" s="6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0"/>
      <c r="C23" s="6"/>
      <c r="D23" s="6"/>
      <c r="E23" s="6"/>
      <c r="F23" s="5"/>
      <c r="G23" s="3"/>
      <c r="H23" s="10"/>
      <c r="I23" s="6"/>
      <c r="J23" s="6"/>
      <c r="K23" s="6"/>
      <c r="L23" s="5"/>
      <c r="M23" s="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0"/>
      <c r="C24" s="6"/>
      <c r="D24" s="6"/>
      <c r="E24" s="6"/>
      <c r="F24" s="5"/>
      <c r="G24" s="3"/>
      <c r="H24" s="10"/>
      <c r="I24" s="6"/>
      <c r="J24" s="6"/>
      <c r="K24" s="6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0"/>
      <c r="C25" s="6"/>
      <c r="D25" s="6"/>
      <c r="E25" s="6"/>
      <c r="F25" s="5"/>
      <c r="G25" s="3"/>
      <c r="H25" s="10"/>
      <c r="I25" s="6"/>
      <c r="J25" s="6"/>
      <c r="K25" s="6"/>
      <c r="L25" s="5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0"/>
      <c r="C26" s="6"/>
      <c r="D26" s="6"/>
      <c r="E26" s="6"/>
      <c r="F26" s="5"/>
      <c r="G26" s="3"/>
      <c r="H26" s="10"/>
      <c r="I26" s="6"/>
      <c r="J26" s="6"/>
      <c r="K26" s="6"/>
      <c r="L26" s="5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0"/>
      <c r="C27" s="6"/>
      <c r="D27" s="6"/>
      <c r="E27" s="6"/>
      <c r="F27" s="5"/>
      <c r="G27" s="3"/>
      <c r="H27" s="10"/>
      <c r="I27" s="6"/>
      <c r="J27" s="6"/>
      <c r="K27" s="6"/>
      <c r="L27" s="5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0"/>
      <c r="C28" s="6"/>
      <c r="D28" s="6"/>
      <c r="E28" s="6"/>
      <c r="F28" s="5"/>
      <c r="G28" s="3"/>
      <c r="H28" s="10"/>
      <c r="I28" s="6"/>
      <c r="J28" s="6"/>
      <c r="K28" s="6"/>
      <c r="L28" s="5"/>
      <c r="M28" s="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0"/>
      <c r="C29" s="6"/>
      <c r="D29" s="6"/>
      <c r="E29" s="6"/>
      <c r="F29" s="5"/>
      <c r="G29" s="3"/>
      <c r="H29" s="10"/>
      <c r="I29" s="6"/>
      <c r="J29" s="6"/>
      <c r="K29" s="6"/>
      <c r="L29" s="5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0"/>
      <c r="C30" s="6"/>
      <c r="D30" s="6"/>
      <c r="E30" s="6"/>
      <c r="F30" s="5"/>
      <c r="G30" s="3"/>
      <c r="H30" s="10"/>
      <c r="I30" s="6"/>
      <c r="J30" s="6"/>
      <c r="K30" s="6"/>
      <c r="L30" s="5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0"/>
      <c r="C31" s="6"/>
      <c r="D31" s="6"/>
      <c r="E31" s="6"/>
      <c r="F31" s="5"/>
      <c r="G31" s="3"/>
      <c r="H31" s="10"/>
      <c r="I31" s="6"/>
      <c r="J31" s="6"/>
      <c r="K31" s="6"/>
      <c r="L31" s="5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0"/>
      <c r="C32" s="6"/>
      <c r="D32" s="6"/>
      <c r="E32" s="6"/>
      <c r="F32" s="5"/>
      <c r="G32" s="3"/>
      <c r="H32" s="10"/>
      <c r="I32" s="6"/>
      <c r="J32" s="6"/>
      <c r="K32" s="6"/>
      <c r="L32" s="5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2"/>
      <c r="C33" s="4"/>
      <c r="D33" s="4"/>
      <c r="E33" s="4"/>
      <c r="F33" s="11"/>
      <c r="G33" s="3"/>
      <c r="H33" s="12"/>
      <c r="I33" s="4"/>
      <c r="J33" s="4"/>
      <c r="K33" s="4"/>
      <c r="L33" s="11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1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20"/>
      <c r="C37" s="21"/>
      <c r="D37" s="21"/>
      <c r="E37" s="21"/>
      <c r="F37" s="22"/>
      <c r="G37" s="17"/>
      <c r="H37" s="20"/>
      <c r="I37" s="21"/>
      <c r="J37" s="21"/>
      <c r="K37" s="21"/>
      <c r="L37" s="22"/>
      <c r="M37" s="18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0"/>
      <c r="C38" s="6"/>
      <c r="D38" s="6"/>
      <c r="E38" s="6"/>
      <c r="F38" s="5"/>
      <c r="G38" s="3"/>
      <c r="H38" s="10"/>
      <c r="I38" s="6"/>
      <c r="J38" s="6"/>
      <c r="K38" s="6"/>
      <c r="L38" s="5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0"/>
      <c r="C39" s="6"/>
      <c r="D39" s="6"/>
      <c r="E39" s="6"/>
      <c r="F39" s="5"/>
      <c r="G39" s="3"/>
      <c r="H39" s="10"/>
      <c r="I39" s="6"/>
      <c r="J39" s="6"/>
      <c r="K39" s="6"/>
      <c r="L39" s="5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0"/>
      <c r="C40" s="6"/>
      <c r="D40" s="6"/>
      <c r="E40" s="6"/>
      <c r="F40" s="5"/>
      <c r="G40" s="3"/>
      <c r="H40" s="10"/>
      <c r="I40" s="6"/>
      <c r="J40" s="6"/>
      <c r="K40" s="6"/>
      <c r="L40" s="5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0"/>
      <c r="C41" s="6"/>
      <c r="D41" s="6"/>
      <c r="E41" s="6"/>
      <c r="F41" s="5"/>
      <c r="G41" s="3"/>
      <c r="H41" s="10"/>
      <c r="I41" s="6"/>
      <c r="J41" s="6"/>
      <c r="K41" s="6"/>
      <c r="L41" s="5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0"/>
      <c r="C42" s="6"/>
      <c r="D42" s="6"/>
      <c r="E42" s="6"/>
      <c r="F42" s="5"/>
      <c r="G42" s="3"/>
      <c r="H42" s="10"/>
      <c r="I42" s="6"/>
      <c r="J42" s="6"/>
      <c r="K42" s="6"/>
      <c r="L42" s="5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0"/>
      <c r="C43" s="6"/>
      <c r="D43" s="6"/>
      <c r="E43" s="6"/>
      <c r="F43" s="5"/>
      <c r="G43" s="3"/>
      <c r="H43" s="10"/>
      <c r="I43" s="6"/>
      <c r="J43" s="6"/>
      <c r="K43" s="6"/>
      <c r="L43" s="5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0"/>
      <c r="C44" s="6"/>
      <c r="D44" s="6"/>
      <c r="E44" s="6"/>
      <c r="F44" s="5"/>
      <c r="G44" s="3"/>
      <c r="H44" s="10"/>
      <c r="I44" s="6"/>
      <c r="J44" s="6"/>
      <c r="K44" s="6"/>
      <c r="L44" s="5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0"/>
      <c r="C45" s="6"/>
      <c r="D45" s="6"/>
      <c r="E45" s="6"/>
      <c r="F45" s="5"/>
      <c r="G45" s="3"/>
      <c r="H45" s="10"/>
      <c r="I45" s="6"/>
      <c r="J45" s="6"/>
      <c r="K45" s="6"/>
      <c r="L45" s="5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0"/>
      <c r="C46" s="6"/>
      <c r="D46" s="6"/>
      <c r="E46" s="6"/>
      <c r="F46" s="5"/>
      <c r="G46" s="3"/>
      <c r="H46" s="10"/>
      <c r="I46" s="6"/>
      <c r="J46" s="6"/>
      <c r="K46" s="6"/>
      <c r="L46" s="5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0"/>
      <c r="C47" s="6"/>
      <c r="D47" s="6"/>
      <c r="E47" s="6"/>
      <c r="F47" s="5"/>
      <c r="G47" s="3"/>
      <c r="H47" s="10"/>
      <c r="I47" s="6"/>
      <c r="J47" s="6"/>
      <c r="K47" s="6"/>
      <c r="L47" s="5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0"/>
      <c r="C48" s="6"/>
      <c r="D48" s="6"/>
      <c r="E48" s="6"/>
      <c r="F48" s="5"/>
      <c r="G48" s="3"/>
      <c r="H48" s="10"/>
      <c r="I48" s="6"/>
      <c r="J48" s="6"/>
      <c r="K48" s="6"/>
      <c r="L48" s="5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2"/>
      <c r="C49" s="4"/>
      <c r="D49" s="4"/>
      <c r="E49" s="4"/>
      <c r="F49" s="11"/>
      <c r="G49" s="3"/>
      <c r="H49" s="12"/>
      <c r="I49" s="4"/>
      <c r="J49" s="4"/>
      <c r="K49" s="4"/>
      <c r="L49" s="11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0"/>
      <c r="C53" s="21"/>
      <c r="D53" s="21"/>
      <c r="E53" s="21"/>
      <c r="F53" s="22"/>
      <c r="G53" s="17"/>
      <c r="H53" s="20"/>
      <c r="I53" s="21"/>
      <c r="J53" s="21"/>
      <c r="K53" s="21"/>
      <c r="L53" s="22"/>
      <c r="M53" s="1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10"/>
      <c r="C54" s="6"/>
      <c r="D54" s="6"/>
      <c r="E54" s="6"/>
      <c r="F54" s="5"/>
      <c r="G54" s="3"/>
      <c r="H54" s="10"/>
      <c r="I54" s="6"/>
      <c r="J54" s="6"/>
      <c r="K54" s="6"/>
      <c r="L54" s="5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10"/>
      <c r="C55" s="6"/>
      <c r="D55" s="6"/>
      <c r="E55" s="6"/>
      <c r="F55" s="5"/>
      <c r="G55" s="3"/>
      <c r="H55" s="10"/>
      <c r="I55" s="6"/>
      <c r="J55" s="6"/>
      <c r="K55" s="6"/>
      <c r="L55" s="5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10"/>
      <c r="C56" s="6"/>
      <c r="D56" s="6"/>
      <c r="E56" s="6"/>
      <c r="F56" s="5"/>
      <c r="G56" s="3"/>
      <c r="H56" s="10"/>
      <c r="I56" s="6"/>
      <c r="J56" s="6"/>
      <c r="K56" s="6"/>
      <c r="L56" s="5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10"/>
      <c r="C57" s="6"/>
      <c r="D57" s="6"/>
      <c r="E57" s="6"/>
      <c r="F57" s="5"/>
      <c r="G57" s="3"/>
      <c r="H57" s="10"/>
      <c r="I57" s="6"/>
      <c r="J57" s="6"/>
      <c r="K57" s="6"/>
      <c r="L57" s="5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10"/>
      <c r="C58" s="6"/>
      <c r="D58" s="6"/>
      <c r="E58" s="6"/>
      <c r="F58" s="5"/>
      <c r="G58" s="3"/>
      <c r="H58" s="10"/>
      <c r="I58" s="6"/>
      <c r="J58" s="6"/>
      <c r="K58" s="6"/>
      <c r="L58" s="5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10"/>
      <c r="C59" s="6"/>
      <c r="D59" s="6"/>
      <c r="E59" s="6"/>
      <c r="F59" s="5"/>
      <c r="G59" s="3"/>
      <c r="H59" s="10"/>
      <c r="I59" s="6"/>
      <c r="J59" s="6"/>
      <c r="K59" s="6"/>
      <c r="L59" s="5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10"/>
      <c r="C60" s="6"/>
      <c r="D60" s="6"/>
      <c r="E60" s="6"/>
      <c r="F60" s="5"/>
      <c r="G60" s="3"/>
      <c r="H60" s="10"/>
      <c r="I60" s="6"/>
      <c r="J60" s="6"/>
      <c r="K60" s="6"/>
      <c r="L60" s="5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25">
      <c r="B61" s="10"/>
      <c r="C61" s="6"/>
      <c r="D61" s="6"/>
      <c r="E61" s="6"/>
      <c r="F61" s="5"/>
      <c r="G61" s="3"/>
      <c r="H61" s="10"/>
      <c r="I61" s="6"/>
      <c r="J61" s="6"/>
      <c r="K61" s="6"/>
      <c r="L61" s="5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25">
      <c r="B62" s="10"/>
      <c r="C62" s="6"/>
      <c r="D62" s="6"/>
      <c r="E62" s="6"/>
      <c r="F62" s="5"/>
      <c r="G62" s="3"/>
      <c r="H62" s="10"/>
      <c r="I62" s="6"/>
      <c r="J62" s="6"/>
      <c r="K62" s="6"/>
      <c r="L62" s="5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x14ac:dyDescent="0.25">
      <c r="B63" s="10"/>
      <c r="C63" s="6"/>
      <c r="D63" s="6"/>
      <c r="E63" s="6"/>
      <c r="F63" s="5"/>
      <c r="G63" s="3"/>
      <c r="H63" s="10"/>
      <c r="I63" s="6"/>
      <c r="J63" s="6"/>
      <c r="K63" s="6"/>
      <c r="L63" s="5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25">
      <c r="B64" s="10"/>
      <c r="C64" s="6"/>
      <c r="D64" s="6"/>
      <c r="E64" s="6"/>
      <c r="F64" s="5"/>
      <c r="G64" s="3"/>
      <c r="H64" s="10"/>
      <c r="I64" s="6"/>
      <c r="J64" s="6"/>
      <c r="K64" s="6"/>
      <c r="L64" s="5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25">
      <c r="B65" s="12"/>
      <c r="C65" s="4"/>
      <c r="D65" s="4"/>
      <c r="E65" s="4"/>
      <c r="F65" s="11"/>
      <c r="G65" s="3"/>
      <c r="H65" s="12"/>
      <c r="I65" s="4"/>
      <c r="J65" s="4"/>
      <c r="K65" s="4"/>
      <c r="L65" s="11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ht="15" customHeight="1" x14ac:dyDescent="0.25">
      <c r="B67" s="16"/>
      <c r="C67" s="16"/>
      <c r="D67" s="16"/>
      <c r="E67" s="16"/>
      <c r="F67" s="16"/>
      <c r="G67" s="16"/>
      <c r="H67" s="260"/>
      <c r="I67" s="260"/>
      <c r="J67" s="260"/>
      <c r="K67" s="260"/>
      <c r="L67" s="260"/>
      <c r="M67" s="1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5"/>
      <c r="N68" s="1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</sheetData>
  <mergeCells count="8">
    <mergeCell ref="H67:L67"/>
    <mergeCell ref="B35:L35"/>
    <mergeCell ref="B18:F18"/>
    <mergeCell ref="B2:M2"/>
    <mergeCell ref="H19:L19"/>
    <mergeCell ref="B19:F19"/>
    <mergeCell ref="H20:L20"/>
    <mergeCell ref="B51:M51"/>
  </mergeCells>
  <pageMargins left="0.7" right="0.7" top="0.3" bottom="0.3" header="0.3" footer="0.3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78"/>
  <sheetViews>
    <sheetView topLeftCell="A29" zoomScale="55" zoomScaleNormal="55" workbookViewId="0">
      <selection activeCell="H80" sqref="H80"/>
    </sheetView>
  </sheetViews>
  <sheetFormatPr defaultRowHeight="15" x14ac:dyDescent="0.25"/>
  <cols>
    <col min="1" max="1" width="2.7109375" customWidth="1"/>
  </cols>
  <sheetData>
    <row r="1" spans="2:28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2:28" x14ac:dyDescent="0.25"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x14ac:dyDescent="0.25">
      <c r="B4" s="4"/>
      <c r="C4" s="4"/>
      <c r="D4" s="4"/>
      <c r="E4" s="4"/>
      <c r="F4" s="4"/>
      <c r="G4" s="3"/>
      <c r="H4" s="6"/>
      <c r="I4" s="6"/>
      <c r="J4" s="6"/>
      <c r="K4" s="6"/>
      <c r="L4" s="6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x14ac:dyDescent="0.25">
      <c r="B5" s="6"/>
      <c r="C5" s="6"/>
      <c r="D5" s="6"/>
      <c r="E5" s="6"/>
      <c r="F5" s="7"/>
      <c r="G5" s="3"/>
      <c r="H5" s="8"/>
      <c r="I5" s="9"/>
      <c r="J5" s="9"/>
      <c r="K5" s="9"/>
      <c r="L5" s="7"/>
      <c r="M5" s="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x14ac:dyDescent="0.25">
      <c r="B6" s="6"/>
      <c r="C6" s="6"/>
      <c r="D6" s="6"/>
      <c r="E6" s="6"/>
      <c r="F6" s="5"/>
      <c r="G6" s="3"/>
      <c r="H6" s="10"/>
      <c r="I6" s="6"/>
      <c r="J6" s="6"/>
      <c r="K6" s="6"/>
      <c r="L6" s="5"/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x14ac:dyDescent="0.25">
      <c r="B7" s="6"/>
      <c r="C7" s="6"/>
      <c r="D7" s="6"/>
      <c r="E7" s="6"/>
      <c r="F7" s="5"/>
      <c r="G7" s="3"/>
      <c r="H7" s="10"/>
      <c r="I7" s="6"/>
      <c r="J7" s="6"/>
      <c r="K7" s="6"/>
      <c r="L7" s="5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x14ac:dyDescent="0.25">
      <c r="B8" s="6"/>
      <c r="C8" s="6"/>
      <c r="D8" s="6"/>
      <c r="E8" s="6"/>
      <c r="F8" s="5"/>
      <c r="G8" s="3"/>
      <c r="H8" s="10"/>
      <c r="I8" s="6"/>
      <c r="J8" s="6"/>
      <c r="K8" s="6"/>
      <c r="L8" s="5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x14ac:dyDescent="0.25">
      <c r="B9" s="6"/>
      <c r="C9" s="6"/>
      <c r="D9" s="6"/>
      <c r="E9" s="6"/>
      <c r="F9" s="5"/>
      <c r="G9" s="3"/>
      <c r="H9" s="10"/>
      <c r="I9" s="6"/>
      <c r="J9" s="6"/>
      <c r="K9" s="6"/>
      <c r="L9" s="5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x14ac:dyDescent="0.25">
      <c r="B10" s="6"/>
      <c r="C10" s="6"/>
      <c r="D10" s="6"/>
      <c r="E10" s="6"/>
      <c r="F10" s="5"/>
      <c r="G10" s="3"/>
      <c r="H10" s="10"/>
      <c r="I10" s="6"/>
      <c r="J10" s="6"/>
      <c r="K10" s="6"/>
      <c r="L10" s="5"/>
      <c r="M10" s="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x14ac:dyDescent="0.25">
      <c r="B11" s="6"/>
      <c r="C11" s="6" t="s">
        <v>24</v>
      </c>
      <c r="D11" s="6"/>
      <c r="E11" s="6"/>
      <c r="F11" s="5"/>
      <c r="G11" s="3"/>
      <c r="H11" s="10"/>
      <c r="I11" s="6"/>
      <c r="J11" s="6"/>
      <c r="K11" s="6"/>
      <c r="L11" s="5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25">
      <c r="B12" s="6"/>
      <c r="C12" s="6"/>
      <c r="D12" s="6"/>
      <c r="E12" s="6"/>
      <c r="F12" s="5"/>
      <c r="G12" s="3"/>
      <c r="H12" s="10"/>
      <c r="I12" s="6"/>
      <c r="J12" s="6"/>
      <c r="K12" s="6"/>
      <c r="L12" s="5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12" customHeight="1" x14ac:dyDescent="0.25">
      <c r="B13" s="6"/>
      <c r="C13" s="6"/>
      <c r="D13" s="6"/>
      <c r="E13" s="6"/>
      <c r="F13" s="5"/>
      <c r="G13" s="3"/>
      <c r="H13" s="10"/>
      <c r="I13" s="6"/>
      <c r="J13" s="6"/>
      <c r="K13" s="6"/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x14ac:dyDescent="0.25">
      <c r="B14" s="6"/>
      <c r="C14" s="6"/>
      <c r="D14" s="6"/>
      <c r="E14" s="6"/>
      <c r="F14" s="5"/>
      <c r="G14" s="3"/>
      <c r="H14" s="10"/>
      <c r="I14" s="6"/>
      <c r="J14" s="6"/>
      <c r="K14" s="6"/>
      <c r="L14" s="5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x14ac:dyDescent="0.25">
      <c r="B15" s="6"/>
      <c r="C15" s="6"/>
      <c r="D15" s="6"/>
      <c r="E15" s="6"/>
      <c r="F15" s="5"/>
      <c r="G15" s="3"/>
      <c r="H15" s="10"/>
      <c r="I15" s="6"/>
      <c r="J15" s="6"/>
      <c r="K15" s="6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x14ac:dyDescent="0.25">
      <c r="B16" s="3"/>
      <c r="C16" s="3"/>
      <c r="D16" s="3"/>
      <c r="E16" s="3"/>
      <c r="F16" s="5"/>
      <c r="G16" s="3"/>
      <c r="H16" s="10"/>
      <c r="I16" s="6"/>
      <c r="J16" s="6"/>
      <c r="K16" s="6"/>
      <c r="L16" s="5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4"/>
      <c r="C17" s="4"/>
      <c r="D17" s="4"/>
      <c r="E17" s="4"/>
      <c r="F17" s="11"/>
      <c r="G17" s="3"/>
      <c r="H17" s="12"/>
      <c r="I17" s="4"/>
      <c r="J17" s="4"/>
      <c r="K17" s="4"/>
      <c r="L17" s="11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260"/>
      <c r="C18" s="260"/>
      <c r="D18" s="260"/>
      <c r="E18" s="260"/>
      <c r="F18" s="260"/>
      <c r="G18" s="13"/>
      <c r="H18" s="13"/>
      <c r="I18" s="13"/>
      <c r="J18" s="13"/>
      <c r="K18" s="13"/>
      <c r="L18" s="14"/>
      <c r="M18" s="1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265"/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3"/>
      <c r="C20" s="13"/>
      <c r="D20" s="13"/>
      <c r="E20" s="13"/>
      <c r="F20" s="13"/>
      <c r="G20" s="13"/>
      <c r="H20" s="264"/>
      <c r="I20" s="264"/>
      <c r="J20" s="264"/>
      <c r="K20" s="264"/>
      <c r="L20" s="264"/>
      <c r="M20" s="1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x14ac:dyDescent="0.25">
      <c r="B21" s="8"/>
      <c r="C21" s="9"/>
      <c r="D21" s="9"/>
      <c r="E21" s="9"/>
      <c r="F21" s="7"/>
      <c r="G21" s="3"/>
      <c r="H21" s="8"/>
      <c r="I21" s="9"/>
      <c r="J21" s="9"/>
      <c r="K21" s="9"/>
      <c r="L21" s="7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0"/>
      <c r="C22" s="6"/>
      <c r="D22" s="6"/>
      <c r="E22" s="6"/>
      <c r="F22" s="5"/>
      <c r="G22" s="3"/>
      <c r="H22" s="10"/>
      <c r="I22" s="6"/>
      <c r="J22" s="6"/>
      <c r="K22" s="6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0"/>
      <c r="C23" s="6"/>
      <c r="D23" s="6"/>
      <c r="E23" s="6"/>
      <c r="F23" s="5"/>
      <c r="G23" s="3"/>
      <c r="H23" s="10"/>
      <c r="I23" s="6"/>
      <c r="J23" s="6"/>
      <c r="K23" s="6"/>
      <c r="L23" s="5"/>
      <c r="M23" s="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0"/>
      <c r="C24" s="6"/>
      <c r="D24" s="6"/>
      <c r="E24" s="6"/>
      <c r="F24" s="5"/>
      <c r="G24" s="3"/>
      <c r="H24" s="10"/>
      <c r="I24" s="6"/>
      <c r="J24" s="6"/>
      <c r="K24" s="6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0"/>
      <c r="C25" s="6"/>
      <c r="D25" s="6"/>
      <c r="E25" s="6"/>
      <c r="F25" s="5"/>
      <c r="G25" s="3"/>
      <c r="H25" s="10"/>
      <c r="I25" s="6"/>
      <c r="J25" s="6"/>
      <c r="K25" s="6"/>
      <c r="L25" s="5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0"/>
      <c r="C26" s="6"/>
      <c r="D26" s="6"/>
      <c r="E26" s="6"/>
      <c r="F26" s="5"/>
      <c r="G26" s="3"/>
      <c r="H26" s="10"/>
      <c r="I26" s="6"/>
      <c r="J26" s="6"/>
      <c r="K26" s="6"/>
      <c r="L26" s="5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0"/>
      <c r="C27" s="6"/>
      <c r="D27" s="6"/>
      <c r="E27" s="6"/>
      <c r="F27" s="5"/>
      <c r="G27" s="3"/>
      <c r="H27" s="10"/>
      <c r="I27" s="6"/>
      <c r="J27" s="6"/>
      <c r="K27" s="6"/>
      <c r="L27" s="5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0"/>
      <c r="C28" s="6"/>
      <c r="D28" s="6"/>
      <c r="E28" s="6"/>
      <c r="F28" s="5"/>
      <c r="G28" s="3"/>
      <c r="H28" s="10"/>
      <c r="I28" s="6"/>
      <c r="J28" s="6"/>
      <c r="K28" s="6"/>
      <c r="L28" s="5"/>
      <c r="M28" s="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0"/>
      <c r="C29" s="6"/>
      <c r="D29" s="6"/>
      <c r="E29" s="6"/>
      <c r="F29" s="5"/>
      <c r="G29" s="3"/>
      <c r="H29" s="10"/>
      <c r="I29" s="6"/>
      <c r="J29" s="6"/>
      <c r="K29" s="6"/>
      <c r="L29" s="5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0"/>
      <c r="C30" s="6"/>
      <c r="D30" s="6"/>
      <c r="E30" s="6"/>
      <c r="F30" s="5"/>
      <c r="G30" s="3"/>
      <c r="H30" s="10"/>
      <c r="I30" s="6"/>
      <c r="J30" s="6"/>
      <c r="K30" s="6"/>
      <c r="L30" s="5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0"/>
      <c r="C31" s="6"/>
      <c r="D31" s="6"/>
      <c r="E31" s="6"/>
      <c r="F31" s="5"/>
      <c r="G31" s="3"/>
      <c r="H31" s="10"/>
      <c r="I31" s="6"/>
      <c r="J31" s="6"/>
      <c r="K31" s="6"/>
      <c r="L31" s="5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0"/>
      <c r="C32" s="6"/>
      <c r="D32" s="6"/>
      <c r="E32" s="6"/>
      <c r="F32" s="5"/>
      <c r="G32" s="3"/>
      <c r="H32" s="10"/>
      <c r="I32" s="6"/>
      <c r="J32" s="6"/>
      <c r="K32" s="6"/>
      <c r="L32" s="5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2"/>
      <c r="C33" s="4"/>
      <c r="D33" s="4"/>
      <c r="E33" s="4"/>
      <c r="F33" s="11"/>
      <c r="G33" s="3"/>
      <c r="H33" s="12"/>
      <c r="I33" s="4"/>
      <c r="J33" s="4"/>
      <c r="K33" s="4"/>
      <c r="L33" s="11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1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20"/>
      <c r="C37" s="21"/>
      <c r="D37" s="21"/>
      <c r="E37" s="21"/>
      <c r="F37" s="22"/>
      <c r="G37" s="17"/>
      <c r="H37" s="20"/>
      <c r="I37" s="21"/>
      <c r="J37" s="21"/>
      <c r="K37" s="21"/>
      <c r="L37" s="22"/>
      <c r="M37" s="18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0"/>
      <c r="C38" s="6"/>
      <c r="D38" s="6"/>
      <c r="E38" s="6"/>
      <c r="F38" s="5"/>
      <c r="G38" s="3"/>
      <c r="H38" s="10"/>
      <c r="I38" s="6"/>
      <c r="J38" s="6"/>
      <c r="K38" s="6"/>
      <c r="L38" s="5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0"/>
      <c r="C39" s="6"/>
      <c r="D39" s="6"/>
      <c r="E39" s="6"/>
      <c r="F39" s="5"/>
      <c r="G39" s="3"/>
      <c r="H39" s="10"/>
      <c r="I39" s="6"/>
      <c r="J39" s="6"/>
      <c r="K39" s="6"/>
      <c r="L39" s="5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0"/>
      <c r="C40" s="6"/>
      <c r="D40" s="6"/>
      <c r="E40" s="6"/>
      <c r="F40" s="5"/>
      <c r="G40" s="3"/>
      <c r="H40" s="10"/>
      <c r="I40" s="6"/>
      <c r="J40" s="6"/>
      <c r="K40" s="6"/>
      <c r="L40" s="5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0"/>
      <c r="C41" s="6"/>
      <c r="D41" s="6"/>
      <c r="E41" s="6"/>
      <c r="F41" s="5"/>
      <c r="G41" s="3"/>
      <c r="H41" s="10"/>
      <c r="I41" s="6"/>
      <c r="J41" s="6"/>
      <c r="K41" s="6"/>
      <c r="L41" s="5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0"/>
      <c r="C42" s="6"/>
      <c r="D42" s="6"/>
      <c r="E42" s="6"/>
      <c r="F42" s="5"/>
      <c r="G42" s="3"/>
      <c r="H42" s="10"/>
      <c r="I42" s="6"/>
      <c r="J42" s="6"/>
      <c r="K42" s="6"/>
      <c r="L42" s="5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0"/>
      <c r="C43" s="6"/>
      <c r="D43" s="6"/>
      <c r="E43" s="6"/>
      <c r="F43" s="5"/>
      <c r="G43" s="3"/>
      <c r="H43" s="10"/>
      <c r="I43" s="6"/>
      <c r="J43" s="6"/>
      <c r="K43" s="6"/>
      <c r="L43" s="5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0"/>
      <c r="C44" s="6"/>
      <c r="D44" s="6"/>
      <c r="E44" s="6"/>
      <c r="F44" s="5"/>
      <c r="G44" s="3"/>
      <c r="H44" s="10"/>
      <c r="I44" s="6"/>
      <c r="J44" s="6"/>
      <c r="K44" s="6"/>
      <c r="L44" s="5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0"/>
      <c r="C45" s="6"/>
      <c r="D45" s="6"/>
      <c r="E45" s="6"/>
      <c r="F45" s="5"/>
      <c r="G45" s="3"/>
      <c r="H45" s="10"/>
      <c r="I45" s="6"/>
      <c r="J45" s="6"/>
      <c r="K45" s="6"/>
      <c r="L45" s="5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0"/>
      <c r="C46" s="6"/>
      <c r="D46" s="6"/>
      <c r="E46" s="6"/>
      <c r="F46" s="5"/>
      <c r="G46" s="3"/>
      <c r="H46" s="10"/>
      <c r="I46" s="6"/>
      <c r="J46" s="6"/>
      <c r="K46" s="6"/>
      <c r="L46" s="5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0"/>
      <c r="C47" s="6"/>
      <c r="D47" s="6"/>
      <c r="E47" s="6"/>
      <c r="F47" s="5"/>
      <c r="G47" s="3"/>
      <c r="H47" s="10"/>
      <c r="I47" s="6"/>
      <c r="J47" s="6"/>
      <c r="K47" s="6"/>
      <c r="L47" s="5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0"/>
      <c r="C48" s="6"/>
      <c r="D48" s="6"/>
      <c r="E48" s="6"/>
      <c r="F48" s="5"/>
      <c r="G48" s="3"/>
      <c r="H48" s="10"/>
      <c r="I48" s="6"/>
      <c r="J48" s="6"/>
      <c r="K48" s="6"/>
      <c r="L48" s="5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2"/>
      <c r="C49" s="4"/>
      <c r="D49" s="4"/>
      <c r="E49" s="4"/>
      <c r="F49" s="11"/>
      <c r="G49" s="3"/>
      <c r="H49" s="12"/>
      <c r="I49" s="4"/>
      <c r="J49" s="4"/>
      <c r="K49" s="4"/>
      <c r="L49" s="11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ht="15" customHeight="1" x14ac:dyDescent="0.25">
      <c r="B51" s="260"/>
      <c r="C51" s="260"/>
      <c r="D51" s="260"/>
      <c r="E51" s="260"/>
      <c r="F51" s="260"/>
      <c r="G51" s="23"/>
      <c r="H51" s="260"/>
      <c r="I51" s="260"/>
      <c r="J51" s="260"/>
      <c r="K51" s="260"/>
      <c r="L51" s="260"/>
      <c r="M51" s="1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0"/>
      <c r="C53" s="21"/>
      <c r="D53" s="21"/>
      <c r="E53" s="21"/>
      <c r="F53" s="22"/>
      <c r="G53" s="17"/>
      <c r="H53" s="20"/>
      <c r="I53" s="21"/>
      <c r="J53" s="21"/>
      <c r="K53" s="21"/>
      <c r="L53" s="22"/>
      <c r="M53" s="1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10"/>
      <c r="C54" s="6"/>
      <c r="D54" s="6"/>
      <c r="E54" s="6"/>
      <c r="F54" s="5"/>
      <c r="G54" s="3"/>
      <c r="H54" s="10"/>
      <c r="I54" s="6"/>
      <c r="J54" s="6"/>
      <c r="K54" s="6"/>
      <c r="L54" s="5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10"/>
      <c r="C55" s="6"/>
      <c r="D55" s="6"/>
      <c r="E55" s="6"/>
      <c r="F55" s="5"/>
      <c r="G55" s="3"/>
      <c r="H55" s="10"/>
      <c r="I55" s="6"/>
      <c r="J55" s="6"/>
      <c r="K55" s="6"/>
      <c r="L55" s="5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10"/>
      <c r="C56" s="6"/>
      <c r="D56" s="6"/>
      <c r="E56" s="6"/>
      <c r="F56" s="5"/>
      <c r="G56" s="3"/>
      <c r="H56" s="10"/>
      <c r="I56" s="6"/>
      <c r="J56" s="6"/>
      <c r="K56" s="6"/>
      <c r="L56" s="5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10"/>
      <c r="C57" s="6"/>
      <c r="D57" s="6"/>
      <c r="E57" s="6"/>
      <c r="F57" s="5"/>
      <c r="G57" s="3"/>
      <c r="H57" s="10"/>
      <c r="I57" s="6"/>
      <c r="J57" s="6"/>
      <c r="K57" s="6"/>
      <c r="L57" s="5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10"/>
      <c r="C58" s="6"/>
      <c r="D58" s="6"/>
      <c r="E58" s="6"/>
      <c r="F58" s="5"/>
      <c r="G58" s="3"/>
      <c r="H58" s="10"/>
      <c r="I58" s="6"/>
      <c r="J58" s="6"/>
      <c r="K58" s="6"/>
      <c r="L58" s="5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10"/>
      <c r="C59" s="6"/>
      <c r="D59" s="6"/>
      <c r="E59" s="6"/>
      <c r="F59" s="5"/>
      <c r="G59" s="3"/>
      <c r="H59" s="10"/>
      <c r="I59" s="6"/>
      <c r="J59" s="6"/>
      <c r="K59" s="6"/>
      <c r="L59" s="5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10"/>
      <c r="C60" s="6"/>
      <c r="D60" s="6"/>
      <c r="E60" s="6"/>
      <c r="F60" s="5"/>
      <c r="G60" s="3"/>
      <c r="H60" s="10"/>
      <c r="I60" s="6"/>
      <c r="J60" s="6"/>
      <c r="K60" s="6"/>
      <c r="L60" s="5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25">
      <c r="B61" s="10"/>
      <c r="C61" s="6"/>
      <c r="D61" s="6"/>
      <c r="E61" s="6"/>
      <c r="F61" s="5"/>
      <c r="G61" s="3"/>
      <c r="H61" s="10"/>
      <c r="I61" s="6"/>
      <c r="J61" s="6"/>
      <c r="K61" s="6"/>
      <c r="L61" s="5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25">
      <c r="B62" s="10"/>
      <c r="C62" s="6"/>
      <c r="D62" s="6"/>
      <c r="E62" s="6"/>
      <c r="F62" s="5"/>
      <c r="G62" s="3"/>
      <c r="H62" s="10"/>
      <c r="I62" s="6"/>
      <c r="J62" s="6"/>
      <c r="K62" s="6"/>
      <c r="L62" s="5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ht="14.45" x14ac:dyDescent="0.3">
      <c r="B63" s="10"/>
      <c r="C63" s="6"/>
      <c r="D63" s="6"/>
      <c r="E63" s="6"/>
      <c r="F63" s="5"/>
      <c r="G63" s="3"/>
      <c r="H63" s="10"/>
      <c r="I63" s="6"/>
      <c r="J63" s="6"/>
      <c r="K63" s="6"/>
      <c r="L63" s="5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25">
      <c r="B64" s="10"/>
      <c r="C64" s="6"/>
      <c r="D64" s="6"/>
      <c r="E64" s="6"/>
      <c r="F64" s="5"/>
      <c r="G64" s="3"/>
      <c r="H64" s="10"/>
      <c r="I64" s="6"/>
      <c r="J64" s="6"/>
      <c r="K64" s="6"/>
      <c r="L64" s="5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25">
      <c r="B65" s="12"/>
      <c r="C65" s="4"/>
      <c r="D65" s="4"/>
      <c r="E65" s="4"/>
      <c r="F65" s="11"/>
      <c r="G65" s="3"/>
      <c r="H65" s="12"/>
      <c r="I65" s="4"/>
      <c r="J65" s="4"/>
      <c r="K65" s="4"/>
      <c r="L65" s="11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ht="15" customHeight="1" x14ac:dyDescent="0.25">
      <c r="B67" s="16"/>
      <c r="C67" s="16"/>
      <c r="D67" s="16"/>
      <c r="E67" s="16"/>
      <c r="F67" s="16"/>
      <c r="G67" s="16"/>
      <c r="H67" s="260"/>
      <c r="I67" s="260"/>
      <c r="J67" s="260"/>
      <c r="K67" s="260"/>
      <c r="L67" s="260"/>
      <c r="M67" s="1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5"/>
      <c r="N68" s="1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</sheetData>
  <mergeCells count="8">
    <mergeCell ref="B19:M19"/>
    <mergeCell ref="B51:F51"/>
    <mergeCell ref="H51:L51"/>
    <mergeCell ref="H67:L67"/>
    <mergeCell ref="B2:M2"/>
    <mergeCell ref="B18:F18"/>
    <mergeCell ref="H20:L20"/>
    <mergeCell ref="B35:L35"/>
  </mergeCells>
  <pageMargins left="0.7" right="0.7" top="0.75" bottom="0.75" header="0.3" footer="0.3"/>
  <pageSetup paperSize="256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zoomScale="90" zoomScaleNormal="90" workbookViewId="0"/>
  </sheetViews>
  <sheetFormatPr defaultRowHeight="15" x14ac:dyDescent="0.25"/>
  <cols>
    <col min="1" max="1" width="42.28515625" style="103" bestFit="1" customWidth="1"/>
    <col min="2" max="2" width="29.28515625" style="103" bestFit="1" customWidth="1"/>
    <col min="3" max="3" width="7.7109375" customWidth="1"/>
    <col min="4" max="5" width="16" style="103" bestFit="1" customWidth="1"/>
    <col min="6" max="6" width="17.5703125" style="103" bestFit="1" customWidth="1"/>
    <col min="7" max="7" width="7.7109375" customWidth="1"/>
    <col min="8" max="9" width="16" style="103" bestFit="1" customWidth="1"/>
    <col min="10" max="10" width="17.5703125" style="103" bestFit="1" customWidth="1"/>
  </cols>
  <sheetData>
    <row r="1" spans="1:10" s="101" customFormat="1" ht="14.45" x14ac:dyDescent="0.3">
      <c r="A1" s="102" t="s">
        <v>245</v>
      </c>
      <c r="B1" s="102" t="s">
        <v>314</v>
      </c>
      <c r="D1" s="103" t="s">
        <v>378</v>
      </c>
      <c r="E1" s="103" t="s">
        <v>390</v>
      </c>
      <c r="F1" s="103" t="s">
        <v>421</v>
      </c>
      <c r="H1" s="103" t="s">
        <v>443</v>
      </c>
      <c r="I1" s="103" t="s">
        <v>444</v>
      </c>
      <c r="J1" s="103" t="s">
        <v>445</v>
      </c>
    </row>
    <row r="2" spans="1:10" s="101" customFormat="1" ht="14.45" x14ac:dyDescent="0.3">
      <c r="A2" s="102" t="s">
        <v>246</v>
      </c>
      <c r="B2" s="102" t="s">
        <v>315</v>
      </c>
      <c r="D2" s="103" t="s">
        <v>379</v>
      </c>
      <c r="E2" s="103" t="s">
        <v>391</v>
      </c>
      <c r="F2" s="103" t="s">
        <v>422</v>
      </c>
      <c r="H2" s="103" t="s">
        <v>446</v>
      </c>
      <c r="I2" s="103" t="s">
        <v>447</v>
      </c>
      <c r="J2" s="103" t="s">
        <v>448</v>
      </c>
    </row>
    <row r="3" spans="1:10" s="101" customFormat="1" ht="14.45" x14ac:dyDescent="0.3">
      <c r="A3" s="102" t="s">
        <v>247</v>
      </c>
      <c r="B3" s="102" t="s">
        <v>316</v>
      </c>
      <c r="D3" s="103" t="s">
        <v>380</v>
      </c>
      <c r="E3" s="103" t="s">
        <v>392</v>
      </c>
      <c r="F3" s="103" t="s">
        <v>423</v>
      </c>
      <c r="H3" s="103" t="s">
        <v>449</v>
      </c>
      <c r="I3" s="103" t="s">
        <v>450</v>
      </c>
      <c r="J3" s="103" t="s">
        <v>451</v>
      </c>
    </row>
    <row r="4" spans="1:10" s="101" customFormat="1" ht="14.45" x14ac:dyDescent="0.3">
      <c r="A4" s="102" t="s">
        <v>248</v>
      </c>
      <c r="B4" s="102" t="s">
        <v>317</v>
      </c>
      <c r="D4" s="103" t="s">
        <v>381</v>
      </c>
      <c r="E4" s="103" t="s">
        <v>393</v>
      </c>
      <c r="F4" s="103" t="s">
        <v>424</v>
      </c>
      <c r="H4" s="103" t="s">
        <v>452</v>
      </c>
      <c r="I4" s="103" t="s">
        <v>453</v>
      </c>
      <c r="J4" s="103" t="s">
        <v>454</v>
      </c>
    </row>
    <row r="5" spans="1:10" s="101" customFormat="1" ht="14.45" x14ac:dyDescent="0.3">
      <c r="A5" s="102"/>
      <c r="B5" s="102" t="s">
        <v>318</v>
      </c>
      <c r="D5" s="103" t="s">
        <v>382</v>
      </c>
      <c r="E5" s="103" t="s">
        <v>394</v>
      </c>
      <c r="F5" s="103" t="s">
        <v>425</v>
      </c>
      <c r="H5" s="103" t="s">
        <v>455</v>
      </c>
      <c r="I5" s="103" t="s">
        <v>456</v>
      </c>
      <c r="J5" s="103" t="s">
        <v>457</v>
      </c>
    </row>
    <row r="6" spans="1:10" s="101" customFormat="1" ht="14.45" x14ac:dyDescent="0.3">
      <c r="A6" s="102" t="s">
        <v>249</v>
      </c>
      <c r="B6" s="102" t="s">
        <v>319</v>
      </c>
      <c r="D6" s="103" t="s">
        <v>383</v>
      </c>
      <c r="E6" s="103" t="s">
        <v>395</v>
      </c>
      <c r="F6" s="103" t="s">
        <v>426</v>
      </c>
      <c r="H6" s="103" t="s">
        <v>458</v>
      </c>
      <c r="I6" s="103" t="s">
        <v>459</v>
      </c>
      <c r="J6" s="103" t="s">
        <v>460</v>
      </c>
    </row>
    <row r="7" spans="1:10" s="101" customFormat="1" ht="14.45" x14ac:dyDescent="0.3">
      <c r="A7" s="102" t="s">
        <v>250</v>
      </c>
      <c r="B7" s="102" t="s">
        <v>320</v>
      </c>
      <c r="D7" s="103" t="s">
        <v>384</v>
      </c>
      <c r="E7" s="103" t="s">
        <v>396</v>
      </c>
      <c r="F7" s="103" t="s">
        <v>427</v>
      </c>
      <c r="H7" s="103" t="s">
        <v>461</v>
      </c>
      <c r="I7" s="103" t="s">
        <v>462</v>
      </c>
      <c r="J7" s="103" t="s">
        <v>463</v>
      </c>
    </row>
    <row r="8" spans="1:10" s="101" customFormat="1" ht="14.45" x14ac:dyDescent="0.3">
      <c r="A8" s="102" t="s">
        <v>251</v>
      </c>
      <c r="B8" s="102" t="s">
        <v>321</v>
      </c>
      <c r="D8" s="103" t="s">
        <v>385</v>
      </c>
      <c r="E8" s="103" t="s">
        <v>397</v>
      </c>
      <c r="F8" s="103" t="s">
        <v>428</v>
      </c>
      <c r="H8" s="103" t="s">
        <v>464</v>
      </c>
      <c r="I8" s="103" t="s">
        <v>465</v>
      </c>
      <c r="J8" s="103" t="s">
        <v>466</v>
      </c>
    </row>
    <row r="9" spans="1:10" s="101" customFormat="1" ht="14.45" x14ac:dyDescent="0.3">
      <c r="A9" s="102" t="s">
        <v>252</v>
      </c>
      <c r="B9" s="102"/>
      <c r="D9" s="103" t="s">
        <v>386</v>
      </c>
      <c r="E9" s="103" t="s">
        <v>398</v>
      </c>
      <c r="F9" s="103" t="s">
        <v>429</v>
      </c>
      <c r="H9" s="103" t="s">
        <v>467</v>
      </c>
      <c r="I9" s="103" t="s">
        <v>468</v>
      </c>
      <c r="J9" s="103" t="s">
        <v>469</v>
      </c>
    </row>
    <row r="10" spans="1:10" ht="14.45" x14ac:dyDescent="0.3">
      <c r="A10" s="102" t="s">
        <v>253</v>
      </c>
      <c r="B10" s="102" t="s">
        <v>322</v>
      </c>
      <c r="D10" s="103" t="s">
        <v>387</v>
      </c>
      <c r="E10" s="103" t="s">
        <v>399</v>
      </c>
      <c r="F10" s="103" t="s">
        <v>430</v>
      </c>
      <c r="H10" s="103" t="s">
        <v>470</v>
      </c>
      <c r="I10" s="103" t="s">
        <v>471</v>
      </c>
      <c r="J10" s="103" t="s">
        <v>472</v>
      </c>
    </row>
    <row r="11" spans="1:10" ht="14.45" x14ac:dyDescent="0.3">
      <c r="B11" s="102" t="s">
        <v>323</v>
      </c>
      <c r="D11" s="103" t="s">
        <v>388</v>
      </c>
      <c r="E11" s="103" t="s">
        <v>400</v>
      </c>
      <c r="F11" s="103" t="s">
        <v>431</v>
      </c>
      <c r="H11" s="103" t="s">
        <v>473</v>
      </c>
      <c r="I11" s="103" t="s">
        <v>474</v>
      </c>
      <c r="J11" s="103" t="s">
        <v>475</v>
      </c>
    </row>
    <row r="12" spans="1:10" ht="14.45" x14ac:dyDescent="0.3">
      <c r="A12" s="102" t="s">
        <v>254</v>
      </c>
      <c r="B12" s="102" t="s">
        <v>324</v>
      </c>
      <c r="D12" s="103" t="s">
        <v>389</v>
      </c>
      <c r="E12" s="103" t="s">
        <v>401</v>
      </c>
      <c r="F12" s="103" t="s">
        <v>432</v>
      </c>
      <c r="H12" s="103" t="s">
        <v>476</v>
      </c>
      <c r="I12" s="103" t="s">
        <v>477</v>
      </c>
      <c r="J12" s="103" t="s">
        <v>478</v>
      </c>
    </row>
    <row r="13" spans="1:10" ht="14.45" x14ac:dyDescent="0.3">
      <c r="A13" s="102" t="s">
        <v>255</v>
      </c>
      <c r="B13" s="102" t="s">
        <v>325</v>
      </c>
      <c r="E13" s="103" t="s">
        <v>402</v>
      </c>
      <c r="F13" s="103" t="s">
        <v>433</v>
      </c>
      <c r="I13" s="103" t="s">
        <v>479</v>
      </c>
      <c r="J13" s="103" t="s">
        <v>480</v>
      </c>
    </row>
    <row r="14" spans="1:10" ht="14.45" x14ac:dyDescent="0.3">
      <c r="A14" s="102" t="s">
        <v>256</v>
      </c>
      <c r="B14" s="102" t="s">
        <v>326</v>
      </c>
      <c r="E14" s="103" t="s">
        <v>403</v>
      </c>
      <c r="F14" s="103" t="s">
        <v>434</v>
      </c>
      <c r="I14" s="103" t="s">
        <v>481</v>
      </c>
      <c r="J14" s="103" t="s">
        <v>482</v>
      </c>
    </row>
    <row r="15" spans="1:10" ht="14.45" x14ac:dyDescent="0.3">
      <c r="A15" s="102" t="s">
        <v>257</v>
      </c>
      <c r="B15" s="102" t="s">
        <v>327</v>
      </c>
      <c r="E15" s="103" t="s">
        <v>404</v>
      </c>
      <c r="F15" s="103" t="s">
        <v>435</v>
      </c>
      <c r="I15" s="103" t="s">
        <v>483</v>
      </c>
      <c r="J15" s="103" t="s">
        <v>484</v>
      </c>
    </row>
    <row r="16" spans="1:10" ht="14.45" x14ac:dyDescent="0.3">
      <c r="A16" s="102" t="s">
        <v>258</v>
      </c>
      <c r="B16" s="102" t="s">
        <v>328</v>
      </c>
      <c r="E16" s="103" t="s">
        <v>405</v>
      </c>
      <c r="F16" s="103" t="s">
        <v>436</v>
      </c>
      <c r="I16" s="103" t="s">
        <v>485</v>
      </c>
      <c r="J16" s="103" t="s">
        <v>486</v>
      </c>
    </row>
    <row r="17" spans="1:10" ht="14.45" x14ac:dyDescent="0.3">
      <c r="B17" s="102" t="s">
        <v>329</v>
      </c>
      <c r="E17" s="103" t="s">
        <v>406</v>
      </c>
      <c r="F17" s="103" t="s">
        <v>437</v>
      </c>
      <c r="I17" s="103" t="s">
        <v>487</v>
      </c>
      <c r="J17" s="103" t="s">
        <v>488</v>
      </c>
    </row>
    <row r="18" spans="1:10" ht="14.45" x14ac:dyDescent="0.3">
      <c r="A18" s="102" t="s">
        <v>259</v>
      </c>
      <c r="E18" s="103" t="s">
        <v>407</v>
      </c>
      <c r="F18" s="103" t="s">
        <v>438</v>
      </c>
      <c r="I18" s="103" t="s">
        <v>489</v>
      </c>
      <c r="J18" s="103" t="s">
        <v>490</v>
      </c>
    </row>
    <row r="19" spans="1:10" ht="14.45" x14ac:dyDescent="0.3">
      <c r="A19" s="102" t="s">
        <v>260</v>
      </c>
      <c r="B19" s="102" t="s">
        <v>330</v>
      </c>
      <c r="E19" s="103" t="s">
        <v>408</v>
      </c>
      <c r="F19" s="103" t="s">
        <v>439</v>
      </c>
      <c r="I19" s="103" t="s">
        <v>491</v>
      </c>
      <c r="J19" s="103" t="s">
        <v>492</v>
      </c>
    </row>
    <row r="20" spans="1:10" ht="14.45" x14ac:dyDescent="0.3">
      <c r="A20" s="102" t="s">
        <v>261</v>
      </c>
      <c r="B20" s="102" t="s">
        <v>331</v>
      </c>
      <c r="E20" s="103" t="s">
        <v>409</v>
      </c>
      <c r="F20" s="103" t="s">
        <v>440</v>
      </c>
      <c r="I20" s="103" t="s">
        <v>493</v>
      </c>
      <c r="J20" s="103" t="s">
        <v>494</v>
      </c>
    </row>
    <row r="21" spans="1:10" ht="14.45" x14ac:dyDescent="0.3">
      <c r="A21" s="102" t="s">
        <v>262</v>
      </c>
      <c r="B21" s="102" t="s">
        <v>332</v>
      </c>
      <c r="E21" s="103" t="s">
        <v>410</v>
      </c>
      <c r="F21" s="103" t="s">
        <v>441</v>
      </c>
      <c r="I21" s="103" t="s">
        <v>495</v>
      </c>
      <c r="J21" s="103" t="s">
        <v>496</v>
      </c>
    </row>
    <row r="22" spans="1:10" x14ac:dyDescent="0.25">
      <c r="A22" s="102" t="s">
        <v>263</v>
      </c>
      <c r="B22" s="102" t="s">
        <v>333</v>
      </c>
      <c r="E22" s="103" t="s">
        <v>411</v>
      </c>
      <c r="F22" s="103" t="s">
        <v>442</v>
      </c>
      <c r="I22" s="103" t="s">
        <v>497</v>
      </c>
      <c r="J22" s="103" t="s">
        <v>498</v>
      </c>
    </row>
    <row r="23" spans="1:10" x14ac:dyDescent="0.25">
      <c r="B23" s="102" t="s">
        <v>334</v>
      </c>
      <c r="E23" s="103" t="s">
        <v>412</v>
      </c>
      <c r="I23" s="103" t="s">
        <v>499</v>
      </c>
    </row>
    <row r="24" spans="1:10" x14ac:dyDescent="0.25">
      <c r="A24" s="102" t="s">
        <v>264</v>
      </c>
      <c r="B24" s="102" t="s">
        <v>335</v>
      </c>
      <c r="E24" s="103" t="s">
        <v>413</v>
      </c>
      <c r="I24" s="103" t="s">
        <v>500</v>
      </c>
    </row>
    <row r="25" spans="1:10" x14ac:dyDescent="0.25">
      <c r="A25" s="102" t="s">
        <v>265</v>
      </c>
      <c r="B25" s="102" t="s">
        <v>336</v>
      </c>
      <c r="E25" s="103" t="s">
        <v>414</v>
      </c>
      <c r="I25" s="103" t="s">
        <v>501</v>
      </c>
    </row>
    <row r="26" spans="1:10" x14ac:dyDescent="0.25">
      <c r="A26" s="102" t="s">
        <v>266</v>
      </c>
      <c r="B26" s="102" t="s">
        <v>337</v>
      </c>
      <c r="E26" s="103" t="s">
        <v>415</v>
      </c>
      <c r="I26" s="103" t="s">
        <v>502</v>
      </c>
    </row>
    <row r="27" spans="1:10" x14ac:dyDescent="0.25">
      <c r="A27" s="102" t="s">
        <v>267</v>
      </c>
      <c r="E27" s="103" t="s">
        <v>416</v>
      </c>
      <c r="I27" s="103" t="s">
        <v>503</v>
      </c>
    </row>
    <row r="28" spans="1:10" x14ac:dyDescent="0.25">
      <c r="A28" s="102" t="s">
        <v>268</v>
      </c>
      <c r="B28" s="102" t="s">
        <v>338</v>
      </c>
      <c r="E28" s="103" t="s">
        <v>417</v>
      </c>
      <c r="I28" s="103" t="s">
        <v>504</v>
      </c>
    </row>
    <row r="29" spans="1:10" x14ac:dyDescent="0.25">
      <c r="B29" s="102" t="s">
        <v>339</v>
      </c>
      <c r="E29" s="103" t="s">
        <v>418</v>
      </c>
      <c r="I29" s="103" t="s">
        <v>505</v>
      </c>
    </row>
    <row r="30" spans="1:10" x14ac:dyDescent="0.25">
      <c r="A30" s="102" t="s">
        <v>269</v>
      </c>
      <c r="B30" s="102" t="s">
        <v>340</v>
      </c>
      <c r="E30" s="103" t="s">
        <v>419</v>
      </c>
      <c r="I30" s="103" t="s">
        <v>506</v>
      </c>
    </row>
    <row r="31" spans="1:10" x14ac:dyDescent="0.25">
      <c r="A31" s="102" t="s">
        <v>270</v>
      </c>
      <c r="B31" s="102" t="s">
        <v>341</v>
      </c>
      <c r="E31" s="103" t="s">
        <v>420</v>
      </c>
      <c r="I31" s="103" t="s">
        <v>507</v>
      </c>
    </row>
    <row r="32" spans="1:10" x14ac:dyDescent="0.25">
      <c r="A32" s="102" t="s">
        <v>271</v>
      </c>
      <c r="B32" s="102" t="s">
        <v>342</v>
      </c>
    </row>
    <row r="33" spans="1:2" x14ac:dyDescent="0.25">
      <c r="A33" s="102" t="s">
        <v>272</v>
      </c>
      <c r="B33" s="102" t="s">
        <v>343</v>
      </c>
    </row>
    <row r="34" spans="1:2" x14ac:dyDescent="0.25">
      <c r="A34" s="102" t="s">
        <v>273</v>
      </c>
      <c r="B34" s="102" t="s">
        <v>344</v>
      </c>
    </row>
    <row r="35" spans="1:2" x14ac:dyDescent="0.25">
      <c r="B35" s="102" t="s">
        <v>345</v>
      </c>
    </row>
    <row r="36" spans="1:2" x14ac:dyDescent="0.25">
      <c r="A36" s="102" t="s">
        <v>274</v>
      </c>
    </row>
    <row r="37" spans="1:2" x14ac:dyDescent="0.25">
      <c r="A37" s="102" t="s">
        <v>275</v>
      </c>
      <c r="B37" s="102" t="s">
        <v>346</v>
      </c>
    </row>
    <row r="38" spans="1:2" x14ac:dyDescent="0.25">
      <c r="A38" s="102" t="s">
        <v>276</v>
      </c>
      <c r="B38" s="102" t="s">
        <v>347</v>
      </c>
    </row>
    <row r="39" spans="1:2" x14ac:dyDescent="0.25">
      <c r="A39" s="102" t="s">
        <v>277</v>
      </c>
      <c r="B39" s="102" t="s">
        <v>348</v>
      </c>
    </row>
    <row r="40" spans="1:2" x14ac:dyDescent="0.25">
      <c r="A40" s="102" t="s">
        <v>278</v>
      </c>
      <c r="B40" s="102" t="s">
        <v>349</v>
      </c>
    </row>
    <row r="41" spans="1:2" x14ac:dyDescent="0.25">
      <c r="B41" s="102" t="s">
        <v>350</v>
      </c>
    </row>
    <row r="42" spans="1:2" x14ac:dyDescent="0.25">
      <c r="A42" s="102" t="s">
        <v>279</v>
      </c>
      <c r="B42" s="102" t="s">
        <v>351</v>
      </c>
    </row>
    <row r="43" spans="1:2" x14ac:dyDescent="0.25">
      <c r="A43" s="102" t="s">
        <v>280</v>
      </c>
      <c r="B43" s="102" t="s">
        <v>352</v>
      </c>
    </row>
    <row r="44" spans="1:2" x14ac:dyDescent="0.25">
      <c r="A44" s="102" t="s">
        <v>281</v>
      </c>
      <c r="B44" s="102" t="s">
        <v>353</v>
      </c>
    </row>
    <row r="45" spans="1:2" x14ac:dyDescent="0.25">
      <c r="A45" s="102" t="s">
        <v>282</v>
      </c>
      <c r="B45" s="102"/>
    </row>
    <row r="46" spans="1:2" x14ac:dyDescent="0.25">
      <c r="A46" s="102" t="s">
        <v>283</v>
      </c>
      <c r="B46" s="102" t="s">
        <v>354</v>
      </c>
    </row>
    <row r="47" spans="1:2" x14ac:dyDescent="0.25">
      <c r="B47" s="102" t="s">
        <v>355</v>
      </c>
    </row>
    <row r="48" spans="1:2" x14ac:dyDescent="0.25">
      <c r="A48" s="102" t="s">
        <v>284</v>
      </c>
      <c r="B48" s="102" t="s">
        <v>356</v>
      </c>
    </row>
    <row r="49" spans="1:2" x14ac:dyDescent="0.25">
      <c r="A49" s="102" t="s">
        <v>285</v>
      </c>
      <c r="B49" s="102" t="s">
        <v>357</v>
      </c>
    </row>
    <row r="50" spans="1:2" x14ac:dyDescent="0.25">
      <c r="A50" s="102" t="s">
        <v>286</v>
      </c>
      <c r="B50" s="102" t="s">
        <v>358</v>
      </c>
    </row>
    <row r="51" spans="1:2" x14ac:dyDescent="0.25">
      <c r="A51" s="102" t="s">
        <v>287</v>
      </c>
      <c r="B51" s="102" t="s">
        <v>359</v>
      </c>
    </row>
    <row r="52" spans="1:2" x14ac:dyDescent="0.25">
      <c r="A52" s="102"/>
      <c r="B52" s="102" t="s">
        <v>360</v>
      </c>
    </row>
    <row r="53" spans="1:2" x14ac:dyDescent="0.25">
      <c r="A53" s="102" t="s">
        <v>288</v>
      </c>
      <c r="B53" s="102" t="s">
        <v>361</v>
      </c>
    </row>
    <row r="54" spans="1:2" x14ac:dyDescent="0.25">
      <c r="A54" s="102" t="s">
        <v>289</v>
      </c>
    </row>
    <row r="55" spans="1:2" x14ac:dyDescent="0.25">
      <c r="A55" s="102" t="s">
        <v>290</v>
      </c>
      <c r="B55" s="102" t="s">
        <v>362</v>
      </c>
    </row>
    <row r="56" spans="1:2" x14ac:dyDescent="0.25">
      <c r="A56" s="102" t="s">
        <v>291</v>
      </c>
      <c r="B56" s="102" t="s">
        <v>363</v>
      </c>
    </row>
    <row r="57" spans="1:2" x14ac:dyDescent="0.25">
      <c r="B57" s="102" t="s">
        <v>364</v>
      </c>
    </row>
    <row r="58" spans="1:2" x14ac:dyDescent="0.25">
      <c r="A58" s="102" t="s">
        <v>292</v>
      </c>
      <c r="B58" s="102" t="s">
        <v>365</v>
      </c>
    </row>
    <row r="59" spans="1:2" x14ac:dyDescent="0.25">
      <c r="A59" s="102" t="s">
        <v>293</v>
      </c>
      <c r="B59" s="102" t="s">
        <v>366</v>
      </c>
    </row>
    <row r="60" spans="1:2" x14ac:dyDescent="0.25">
      <c r="A60" s="102" t="s">
        <v>294</v>
      </c>
      <c r="B60" s="102" t="s">
        <v>367</v>
      </c>
    </row>
    <row r="61" spans="1:2" x14ac:dyDescent="0.25">
      <c r="B61" s="102" t="s">
        <v>368</v>
      </c>
    </row>
    <row r="62" spans="1:2" x14ac:dyDescent="0.25">
      <c r="A62" s="104" t="s">
        <v>295</v>
      </c>
      <c r="B62" s="102" t="s">
        <v>369</v>
      </c>
    </row>
    <row r="63" spans="1:2" x14ac:dyDescent="0.25">
      <c r="A63" s="104" t="s">
        <v>296</v>
      </c>
    </row>
    <row r="64" spans="1:2" x14ac:dyDescent="0.25">
      <c r="A64" s="104" t="s">
        <v>297</v>
      </c>
      <c r="B64" s="102" t="s">
        <v>370</v>
      </c>
    </row>
    <row r="65" spans="1:2" x14ac:dyDescent="0.25">
      <c r="A65" s="104" t="s">
        <v>298</v>
      </c>
      <c r="B65" s="102" t="s">
        <v>371</v>
      </c>
    </row>
    <row r="66" spans="1:2" x14ac:dyDescent="0.25">
      <c r="A66" s="104" t="s">
        <v>299</v>
      </c>
      <c r="B66" s="102" t="s">
        <v>372</v>
      </c>
    </row>
    <row r="67" spans="1:2" x14ac:dyDescent="0.25">
      <c r="B67" s="102" t="s">
        <v>373</v>
      </c>
    </row>
    <row r="68" spans="1:2" x14ac:dyDescent="0.25">
      <c r="A68" s="104" t="s">
        <v>300</v>
      </c>
      <c r="B68" s="102" t="s">
        <v>374</v>
      </c>
    </row>
    <row r="69" spans="1:2" x14ac:dyDescent="0.25">
      <c r="A69" s="104" t="s">
        <v>301</v>
      </c>
      <c r="B69" s="102" t="s">
        <v>375</v>
      </c>
    </row>
    <row r="70" spans="1:2" x14ac:dyDescent="0.25">
      <c r="A70" s="104" t="s">
        <v>302</v>
      </c>
      <c r="B70" s="102" t="s">
        <v>376</v>
      </c>
    </row>
    <row r="71" spans="1:2" x14ac:dyDescent="0.25">
      <c r="B71" s="102" t="s">
        <v>377</v>
      </c>
    </row>
    <row r="72" spans="1:2" x14ac:dyDescent="0.25">
      <c r="A72" s="104" t="s">
        <v>303</v>
      </c>
    </row>
    <row r="73" spans="1:2" x14ac:dyDescent="0.25">
      <c r="A73" s="104" t="s">
        <v>304</v>
      </c>
    </row>
    <row r="74" spans="1:2" x14ac:dyDescent="0.25">
      <c r="A74" s="104" t="s">
        <v>305</v>
      </c>
    </row>
    <row r="75" spans="1:2" x14ac:dyDescent="0.25">
      <c r="A75" s="104"/>
    </row>
    <row r="76" spans="1:2" x14ac:dyDescent="0.25">
      <c r="A76" s="104" t="s">
        <v>306</v>
      </c>
    </row>
    <row r="77" spans="1:2" x14ac:dyDescent="0.25">
      <c r="A77" s="104" t="s">
        <v>307</v>
      </c>
    </row>
    <row r="78" spans="1:2" x14ac:dyDescent="0.25">
      <c r="A78" s="104" t="s">
        <v>308</v>
      </c>
    </row>
    <row r="79" spans="1:2" x14ac:dyDescent="0.25">
      <c r="A79" s="104"/>
    </row>
    <row r="80" spans="1:2" x14ac:dyDescent="0.25">
      <c r="A80" s="104" t="s">
        <v>309</v>
      </c>
    </row>
    <row r="81" spans="1:1" x14ac:dyDescent="0.25">
      <c r="A81" s="104" t="s">
        <v>310</v>
      </c>
    </row>
    <row r="83" spans="1:1" x14ac:dyDescent="0.25">
      <c r="A83" s="104" t="s">
        <v>311</v>
      </c>
    </row>
    <row r="84" spans="1:1" x14ac:dyDescent="0.25">
      <c r="A84" s="104" t="s">
        <v>312</v>
      </c>
    </row>
    <row r="85" spans="1:1" x14ac:dyDescent="0.25">
      <c r="A85" s="104" t="s">
        <v>313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BVRTEMP</vt:lpstr>
      <vt:lpstr>BV</vt:lpstr>
      <vt:lpstr>pictures</vt:lpstr>
      <vt:lpstr>PERMITS</vt:lpstr>
      <vt:lpstr>DROPDOWN LIST</vt:lpstr>
      <vt:lpstr>BV!Print_Area</vt:lpstr>
      <vt:lpstr>BVRTEMP!Print_Area</vt:lpstr>
      <vt:lpstr>pictures!Print_Area</vt:lpstr>
    </vt:vector>
  </TitlesOfParts>
  <Company>EAST WEST BANKING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geepee</dc:creator>
  <cp:lastModifiedBy>Dodong Pogi</cp:lastModifiedBy>
  <cp:lastPrinted>2018-07-05T08:10:19Z</cp:lastPrinted>
  <dcterms:created xsi:type="dcterms:W3CDTF">2009-04-01T05:05:37Z</dcterms:created>
  <dcterms:modified xsi:type="dcterms:W3CDTF">2020-12-15T07:22:22Z</dcterms:modified>
</cp:coreProperties>
</file>