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0" windowHeight="12195" activeTab="1"/>
  </bookViews>
  <sheets>
    <sheet name="BVRTEMP" sheetId="2" r:id="rId1"/>
    <sheet name="BVR" sheetId="1" r:id="rId2"/>
    <sheet name="DROPDOWN LIST" sheetId="3" state="hidden" r:id="rId3"/>
  </sheets>
  <externalReferences>
    <externalReference r:id="rId4"/>
  </externalReferences>
  <definedNames>
    <definedName name="Address">[1]Sheet1!$A$15:$A$17</definedName>
    <definedName name="Appraiser">[1]Sheet1!$A$12:$A$13</definedName>
    <definedName name="_xlnm.Print_Area" localSheetId="1">BVR!$A$1:$AQ$129</definedName>
    <definedName name="_xlnm.Print_Area" localSheetId="0">BVRTEMP!$A$1:$F$111</definedName>
    <definedName name="SUBDIVISION">[1]Sheet1!$A$18:$A$19</definedName>
    <definedName name="Unit_Classification">[1]Sheet1!$C$25:$C$30</definedName>
  </definedNames>
  <calcPr calcId="144525"/>
</workbook>
</file>

<file path=xl/calcChain.xml><?xml version="1.0" encoding="utf-8"?>
<calcChain xmlns="http://schemas.openxmlformats.org/spreadsheetml/2006/main">
  <c r="W125" i="1" l="1"/>
  <c r="B125" i="1"/>
  <c r="B128" i="1" l="1"/>
  <c r="W124" i="1"/>
  <c r="B124" i="1"/>
  <c r="W123" i="1"/>
  <c r="B123" i="1"/>
  <c r="W122" i="1"/>
  <c r="B122" i="1"/>
  <c r="W121" i="1"/>
  <c r="B121" i="1"/>
  <c r="B106" i="1"/>
  <c r="AG103" i="1"/>
  <c r="Y103" i="1"/>
  <c r="S103" i="1"/>
  <c r="N103" i="1"/>
  <c r="B103" i="1"/>
  <c r="AG101" i="1"/>
  <c r="Y101" i="1"/>
  <c r="S101" i="1"/>
  <c r="N101" i="1"/>
  <c r="B101" i="1"/>
  <c r="AG97" i="1"/>
  <c r="V97" i="1"/>
  <c r="M97" i="1"/>
  <c r="C97" i="1"/>
  <c r="AK94" i="1"/>
  <c r="AF94" i="1"/>
  <c r="Z94" i="1"/>
  <c r="U94" i="1"/>
  <c r="O94" i="1"/>
  <c r="K94" i="1"/>
  <c r="F94" i="1"/>
  <c r="C94" i="1"/>
  <c r="AK89" i="1"/>
  <c r="AD89" i="1"/>
  <c r="V89" i="1"/>
  <c r="M89" i="1"/>
  <c r="C89" i="1"/>
  <c r="AH85" i="1"/>
  <c r="AA85" i="1"/>
  <c r="M85" i="1"/>
  <c r="G85" i="1"/>
  <c r="C85" i="1"/>
  <c r="AH84" i="1"/>
  <c r="AA84" i="1"/>
  <c r="M84" i="1"/>
  <c r="G84" i="1"/>
  <c r="C84" i="1"/>
  <c r="C79" i="1"/>
  <c r="C78" i="1"/>
  <c r="AL77" i="1"/>
  <c r="C77" i="1"/>
  <c r="AL76" i="1"/>
  <c r="Z76" i="1"/>
  <c r="AF76" i="1" s="1"/>
  <c r="R76" i="1"/>
  <c r="M76" i="1"/>
  <c r="C76" i="1"/>
  <c r="AL75" i="1"/>
  <c r="Z75" i="1"/>
  <c r="AF75" i="1" s="1"/>
  <c r="R75" i="1"/>
  <c r="M75" i="1"/>
  <c r="C75" i="1"/>
  <c r="AL74" i="1"/>
  <c r="Z74" i="1"/>
  <c r="AF74" i="1" s="1"/>
  <c r="C74" i="1"/>
  <c r="AD67" i="1"/>
  <c r="O67" i="1"/>
  <c r="B67" i="1"/>
  <c r="AD65" i="1"/>
  <c r="O65" i="1"/>
  <c r="B65" i="1"/>
  <c r="AD58" i="1"/>
  <c r="O58" i="1"/>
  <c r="B58" i="1"/>
  <c r="AD56" i="1"/>
  <c r="O56" i="1"/>
  <c r="B56" i="1"/>
  <c r="AJ50" i="1"/>
  <c r="Y50" i="1"/>
  <c r="Q50" i="1"/>
  <c r="M50" i="1"/>
  <c r="H50" i="1"/>
  <c r="C50" i="1"/>
  <c r="I46" i="1"/>
  <c r="C46" i="1"/>
  <c r="I44" i="1"/>
  <c r="AG44" i="1" s="1"/>
  <c r="C44" i="1"/>
  <c r="O40" i="1"/>
  <c r="AN37" i="1"/>
  <c r="AI37" i="1"/>
  <c r="AB37" i="1"/>
  <c r="V37" i="1"/>
  <c r="O37" i="1"/>
  <c r="J37" i="1"/>
  <c r="B37" i="1"/>
  <c r="I33" i="1"/>
  <c r="O33" i="1" s="1"/>
  <c r="I31" i="1"/>
  <c r="O31" i="1" s="1"/>
  <c r="I29" i="1"/>
  <c r="O29" i="1" s="1"/>
  <c r="AI24" i="1"/>
  <c r="AN20" i="1"/>
  <c r="AJ20" i="1"/>
  <c r="I20" i="1"/>
  <c r="I16" i="1"/>
  <c r="I14" i="1"/>
  <c r="AF10" i="1"/>
  <c r="AG9" i="1"/>
  <c r="AC46" i="1" l="1"/>
</calcChain>
</file>

<file path=xl/sharedStrings.xml><?xml version="1.0" encoding="utf-8"?>
<sst xmlns="http://schemas.openxmlformats.org/spreadsheetml/2006/main" count="495" uniqueCount="459">
  <si>
    <t>CREDIT INVESTIGATION AND APPRAISAL DEPARTMENT (CIAD)</t>
  </si>
  <si>
    <t>CREDIT INVESTIGATION UNIT (CIU)</t>
  </si>
  <si>
    <t xml:space="preserve">BUSINESS VERIFICATION REPORT (BVR) </t>
  </si>
  <si>
    <t>STRICTLY CONFIDENTIAL - FOR INTERNAL USE ONLY</t>
  </si>
  <si>
    <t>FIELD OSP</t>
  </si>
  <si>
    <t>CCSI</t>
  </si>
  <si>
    <t>PRODUCT</t>
  </si>
  <si>
    <t xml:space="preserve">REFERENCE NUMBER             </t>
  </si>
  <si>
    <t>DATE / TIME INSPECTED :</t>
  </si>
  <si>
    <t xml:space="preserve"> </t>
  </si>
  <si>
    <t>REQUESTING OFFICER/DEPT</t>
  </si>
  <si>
    <t>Myra A. Gamorot</t>
  </si>
  <si>
    <t>DATE / TIME  SUBMITTED:</t>
  </si>
  <si>
    <t>ACCOUNT NAME:</t>
  </si>
  <si>
    <t>CIVIL STATUS      :</t>
  </si>
  <si>
    <t>Married</t>
  </si>
  <si>
    <t>CO BORROWER  :</t>
  </si>
  <si>
    <t>BUSINESS DETAILS</t>
  </si>
  <si>
    <t>NAME OF FIRM</t>
  </si>
  <si>
    <t>LENGTH OF OPERATION</t>
  </si>
  <si>
    <t>YEARS</t>
  </si>
  <si>
    <t>MOS</t>
  </si>
  <si>
    <t>POSITION</t>
  </si>
  <si>
    <t>OWNER</t>
  </si>
  <si>
    <t>STOCKHOLDER</t>
  </si>
  <si>
    <t>PARTNER</t>
  </si>
  <si>
    <t>BUSINESS REGISTRATION</t>
  </si>
  <si>
    <t>DIRECTOR</t>
  </si>
  <si>
    <t>OFFICER</t>
  </si>
  <si>
    <t>OTHERS</t>
  </si>
  <si>
    <t>REGISTRATION NO</t>
  </si>
  <si>
    <t>FORM OF ORG</t>
  </si>
  <si>
    <t>SINGLE</t>
  </si>
  <si>
    <t>PARTNERSHIP</t>
  </si>
  <si>
    <t>CORPORATION</t>
  </si>
  <si>
    <t>NATURE OF BUS</t>
  </si>
  <si>
    <t>SERVICES</t>
  </si>
  <si>
    <t>TRADING</t>
  </si>
  <si>
    <t>MANUFACUTRING</t>
  </si>
  <si>
    <t>BUSINESS ADDRESS</t>
  </si>
  <si>
    <t>NO /UNIT/ BLDG.</t>
  </si>
  <si>
    <t>STREET</t>
  </si>
  <si>
    <t>VILLAGE/SUBD</t>
  </si>
  <si>
    <t>BARANGAY/DISTRICT</t>
  </si>
  <si>
    <t>CITY/MUNICIPALITY</t>
  </si>
  <si>
    <t>PROVINCE</t>
  </si>
  <si>
    <t>REGION</t>
  </si>
  <si>
    <t>BRANCH/OTHER OUTLET ADDRESS:</t>
  </si>
  <si>
    <t>OWNERSHIP OF BUSINESS PREMISES</t>
  </si>
  <si>
    <t>OWNED</t>
  </si>
  <si>
    <t>MORTGAGE</t>
  </si>
  <si>
    <t xml:space="preserve">If Rented/Mortgage (Name of Landlord/Bank) </t>
  </si>
  <si>
    <t>USED FREE</t>
  </si>
  <si>
    <t>RENTED</t>
  </si>
  <si>
    <t>MONTHLY RENTAL/AMORT   P</t>
  </si>
  <si>
    <t>PAYMENT EXPERIENCE</t>
  </si>
  <si>
    <t>LENGTH OF STAY</t>
  </si>
  <si>
    <t>NO OF EMPLOYEES</t>
  </si>
  <si>
    <t>MONTHS</t>
  </si>
  <si>
    <t>REGULAR</t>
  </si>
  <si>
    <t>CONTRACTUAL</t>
  </si>
  <si>
    <t>TRADE REFERENCES</t>
  </si>
  <si>
    <t>MAJOR SUPPLIERS</t>
  </si>
  <si>
    <t>CONTACT NUMBER</t>
  </si>
  <si>
    <t>CONTACT PERSON</t>
  </si>
  <si>
    <t>MAJOR CUSTOMERS</t>
  </si>
  <si>
    <t>DESCRIPTION OF BUSINESS/OFFICE IMPROVEMENT</t>
  </si>
  <si>
    <t>CONTACT NO.</t>
  </si>
  <si>
    <t>SOURCE</t>
  </si>
  <si>
    <t>SINGLE STOREY</t>
  </si>
  <si>
    <t>NO OF BEDROOM</t>
  </si>
  <si>
    <t>TRUCKLINE</t>
  </si>
  <si>
    <t>APPLICANT</t>
  </si>
  <si>
    <t>2 STOREY BLDG.</t>
  </si>
  <si>
    <t>EST. FLOOR AREA</t>
  </si>
  <si>
    <t>SQ.M</t>
  </si>
  <si>
    <t>DIRECT LINE</t>
  </si>
  <si>
    <t>RELATIVE</t>
  </si>
  <si>
    <t>MULTI STOREY BLDG.</t>
  </si>
  <si>
    <t>EST. LAND AREA</t>
  </si>
  <si>
    <t>MOBILE</t>
  </si>
  <si>
    <t>NEIGHBOR</t>
  </si>
  <si>
    <t>APARTMENT</t>
  </si>
  <si>
    <t>REMARKS:</t>
  </si>
  <si>
    <t>COMPANY</t>
  </si>
  <si>
    <t>CONDOMINIUM</t>
  </si>
  <si>
    <t>WAREHOUSE/FACTORY</t>
  </si>
  <si>
    <t>BASIS OF IDENTIFICATION</t>
  </si>
  <si>
    <t>NEIGHBORHOOD REPUTATION</t>
  </si>
  <si>
    <t>NEIGHBORHOOD CLASSIFICATION</t>
  </si>
  <si>
    <t>HOA</t>
  </si>
  <si>
    <t>BARANGAY</t>
  </si>
  <si>
    <t>WELL KNOWN</t>
  </si>
  <si>
    <t>RESIDENTIAL</t>
  </si>
  <si>
    <t>INDUSTRIAL</t>
  </si>
  <si>
    <t>BLDG. ADMIN</t>
  </si>
  <si>
    <t>UNKNOWN</t>
  </si>
  <si>
    <t>COMMERCIAL</t>
  </si>
  <si>
    <t>MIXED AREA</t>
  </si>
  <si>
    <t>GENERAL APPERANCE OF BUSINESS/OFFICE IMPROVEMENT</t>
  </si>
  <si>
    <t>WELL MAINTAINED</t>
  </si>
  <si>
    <t>FAIRLY MAINTAINED</t>
  </si>
  <si>
    <t>POOR</t>
  </si>
  <si>
    <t>PAINTED</t>
  </si>
  <si>
    <t>NOT PAINTED</t>
  </si>
  <si>
    <t xml:space="preserve">OBSERVATION </t>
  </si>
  <si>
    <t>BUSINESS ACTIVITY</t>
  </si>
  <si>
    <t>LOCATION</t>
  </si>
  <si>
    <t>MANAGEMENT</t>
  </si>
  <si>
    <t>BRISK</t>
  </si>
  <si>
    <t>SLOW</t>
  </si>
  <si>
    <t>GOOD</t>
  </si>
  <si>
    <t>SALEABLE</t>
  </si>
  <si>
    <t>SLOW MOVING</t>
  </si>
  <si>
    <t>ESTIMATED INVENTORY</t>
  </si>
  <si>
    <t>AVERAGE SALES</t>
  </si>
  <si>
    <t>AVERAGE EXPENSES</t>
  </si>
  <si>
    <t>AVERAGE NET INCOME</t>
  </si>
  <si>
    <t>P</t>
  </si>
  <si>
    <t>VEHICLES / MAKE</t>
  </si>
  <si>
    <t>YEAR MODEL</t>
  </si>
  <si>
    <t>MODE</t>
  </si>
  <si>
    <t>IF MORTGAGE/BANK</t>
  </si>
  <si>
    <t>MONTHLY AMORTIZATION</t>
  </si>
  <si>
    <t>REMARKS</t>
  </si>
  <si>
    <t>PHOTOS:</t>
  </si>
  <si>
    <t>BUSINESS SIGNAGE/PERMIT</t>
  </si>
  <si>
    <t>BUSINESS OPERATION</t>
  </si>
  <si>
    <t>INFORMANT</t>
  </si>
  <si>
    <t>NAME OF CI</t>
  </si>
  <si>
    <t>REVIEWER/SUPERVISOR</t>
  </si>
  <si>
    <t>LABEL||pt=A:1||val=BV REPORT</t>
  </si>
  <si>
    <t>LABEL||pt=A:2||val=PERSONAL DATA</t>
  </si>
  <si>
    <t>LABEL||pt=A:3||val=DATE ASSIGNED</t>
  </si>
  <si>
    <t>LABEL||pt=A:4||val=PRODUCT</t>
  </si>
  <si>
    <t>LABEL||pt=A:6||val=LAST</t>
  </si>
  <si>
    <t>LABEL||pt=A:7||val=FIRST</t>
  </si>
  <si>
    <t>LABEL||pt=A:8||val=MIDDLE</t>
  </si>
  <si>
    <t>LABEL||pt=A:9||val=CO-BORROWER'S NAME</t>
  </si>
  <si>
    <t>LABEL||pt=A:10||val=LAST</t>
  </si>
  <si>
    <t>LABEL||pt=A:11||val=FIRST</t>
  </si>
  <si>
    <t>LABEL||pt=A:12||val=MIDDLE</t>
  </si>
  <si>
    <t>LABEL||pt=A:5||val=ACCOUNT NAME</t>
  </si>
  <si>
    <t>LABEL||pt=A:13||val=BUSINESS DETAILS</t>
  </si>
  <si>
    <t>LABEL||pt=A:14||val=NAME OF FIRM</t>
  </si>
  <si>
    <t>LABEL||pt=A:15||val=POSITION</t>
  </si>
  <si>
    <t>LABEL||pt=A:16||val=IF OTHERS?</t>
  </si>
  <si>
    <t>LABEL||pt=A:17||val=FORM OF ORG.</t>
  </si>
  <si>
    <t>LABEL||pt=A:18||val=LENGTH OF OPT.</t>
  </si>
  <si>
    <t>LABEL||pt=A:19||val=BUSINESS REGISTRATION</t>
  </si>
  <si>
    <t>LABEL||pt=A:20||val=PERMIT #?</t>
  </si>
  <si>
    <t>LABEL||pt=A:21||val=NATURE OF</t>
  </si>
  <si>
    <t>LABEL||pt=A:22||val=MAINLINE OF BUSINESS</t>
  </si>
  <si>
    <t>LABEL||pt=A:23||val=BUSINESS ADDRESS</t>
  </si>
  <si>
    <t>LABEL||pt=A:24||val=NO/UNIT/BLDG</t>
  </si>
  <si>
    <t>LABEL||pt=A:25||val=STREET</t>
  </si>
  <si>
    <t>LABEL||pt=A:26||val=VILLAGE / SUBD</t>
  </si>
  <si>
    <t>LABEL||pt=A:27||val=BARANGAY</t>
  </si>
  <si>
    <t>LABEL||pt=A:28||val=CITY / MUNICIPALITY</t>
  </si>
  <si>
    <t>LABEL||pt=A:29||val=PROVINCE</t>
  </si>
  <si>
    <t>LABEL||pt=A:30||val=REGION</t>
  </si>
  <si>
    <t>LABEL||pt=A:31||val=BRANCH / OTHER OUTLET ADDRESS</t>
  </si>
  <si>
    <t>LABEL||pt=A:32||val=BUSINESS PREMISES</t>
  </si>
  <si>
    <t>LABEL||pt=A:33||val=OWNERSHIP</t>
  </si>
  <si>
    <t>LABEL||pt=A:34||val=RESIDENCE OWNER? / MORTGAGED TO?</t>
  </si>
  <si>
    <t>LABEL||pt=A:35||val=MONTHLY RENTAL? / MONTHLY AMORT?</t>
  </si>
  <si>
    <t>LABEL||pt=A:36||val=LENGHT OF STAY</t>
  </si>
  <si>
    <t>LABEL||pt=A:37||val=NO . OF EMPLOYEES</t>
  </si>
  <si>
    <t>LABEL||pt=A:38||val=TRADE REFERENCES</t>
  </si>
  <si>
    <t>LABEL||pt=A:39||val=MAJOR SUPPLIER</t>
  </si>
  <si>
    <t>LABEL||pt=A:40||val=CONTACT NUMBER</t>
  </si>
  <si>
    <t>LABEL||pt=A:41||val=CONTACT PERSON</t>
  </si>
  <si>
    <t>LABEL||pt=A:42||val=MAJOR SUPPLIER</t>
  </si>
  <si>
    <t>LABEL||pt=A:43||val=CONTACT NUMBER</t>
  </si>
  <si>
    <t>LABEL||pt=A:44||val=CONTACT PERSON</t>
  </si>
  <si>
    <t>LABEL||pt=A:45||val=MAJOR CUSTOMER</t>
  </si>
  <si>
    <t>LABEL||pt=A:46||val=CONTACT NUMBER</t>
  </si>
  <si>
    <t>LABEL||pt=A:48||val=MAJOR CUSTOMER</t>
  </si>
  <si>
    <t>LABEL||pt=A:49||val=CONTACT NUMBER</t>
  </si>
  <si>
    <t>LABEL||pt=A:50||val=MAJOR CUSTOMER</t>
  </si>
  <si>
    <t>LABEL||pt=A:51||val=DESCRIPTION OF BUSINESS</t>
  </si>
  <si>
    <t>LABEL||pt=A:52||val=DESCRIPTION</t>
  </si>
  <si>
    <t>LABEL||pt=A:53||val=EST. FLOOR AREA</t>
  </si>
  <si>
    <t>LABEL||pt=A:54||val=EST. LAND AREA</t>
  </si>
  <si>
    <t>LABEL||pt=A:55||val=CONTACT NUMBER</t>
  </si>
  <si>
    <t>LABEL||pt=A:56||val=SOURCE</t>
  </si>
  <si>
    <t>LABEL||pt=A:57||val=BASIS OF INDENTIFICATION</t>
  </si>
  <si>
    <t>LABEL||pt=A:62||val=BUSINESS BACKGROUND</t>
  </si>
  <si>
    <t>LABEL||pt=A:63||val=BUSINESS REPUTATION</t>
  </si>
  <si>
    <t>LABEL||pt=A:64||val=CLASSIFICATION</t>
  </si>
  <si>
    <t>LABEL||pt=A:65||val=GENERAL APPERANCE</t>
  </si>
  <si>
    <t>LABEL||pt=A:66||val=BUSINESS ACTIVITY</t>
  </si>
  <si>
    <t>LABEL||pt=A:67||val=LOCATION</t>
  </si>
  <si>
    <t>LABEL||pt=A:68||val=PRODUCT</t>
  </si>
  <si>
    <t>LABEL||pt=A:69||val=MANAGEMENT</t>
  </si>
  <si>
    <t>LABEL||pt=A:70||val= INCOME</t>
  </si>
  <si>
    <t>LABEL||pt=A:71||val=AVERAGE SALES</t>
  </si>
  <si>
    <t>LABEL||pt=A:72||val=AVERAGE NET INCOME</t>
  </si>
  <si>
    <t>LABEL||pt=A:73||val=ESTIMATED INVENTORY</t>
  </si>
  <si>
    <t>LABEL||pt=A:74||val=AVERAGE EXPENSES</t>
  </si>
  <si>
    <t>LABEL||pt=A:75||val=VEHICLE USED FOR BUSINESS</t>
  </si>
  <si>
    <t>LABEL||pt=A:76||val=VEHICLE / MAKE</t>
  </si>
  <si>
    <t>LABEL||pt=A:77||val=YEAR MODEL</t>
  </si>
  <si>
    <t>LABEL||pt=A:78||val=MODE</t>
  </si>
  <si>
    <t>LABEL||pt=A:79||val=IF MORTGAGED/ BANK</t>
  </si>
  <si>
    <t>LABEL||pt=A:80||val=MONTHLY AMOR.</t>
  </si>
  <si>
    <t>LABEL||pt=A:81||val=VEHICLE / MAKE</t>
  </si>
  <si>
    <t>LABEL||pt=A:82||val=YEAR MODEL</t>
  </si>
  <si>
    <t>LABEL||pt=A:83||val=MODE</t>
  </si>
  <si>
    <t>LABEL||pt=A:84||val=IF MORTGAGED/ BANK</t>
  </si>
  <si>
    <t>LABEL||pt=A:85||val=MONTHLY AMOR.</t>
  </si>
  <si>
    <t>LABEL||pt=A:86||val=REMARKS</t>
  </si>
  <si>
    <t>LABEL||pt=A:95||val=RELATIONSHIP</t>
  </si>
  <si>
    <t>LABEL||pt=A:96||val=ADDRESS</t>
  </si>
  <si>
    <t>LABEL||pt=A:98||val=RELATIONSHIP</t>
  </si>
  <si>
    <t>LABEL||pt=A:99||val=ADDRESS</t>
  </si>
  <si>
    <t>LABEL||pt=A:101||val=RELATIONSHIP</t>
  </si>
  <si>
    <t>LABEL||pt=A:102||val=ADDRESS</t>
  </si>
  <si>
    <t>LABEL||pt=A:104||val=RELATIONSHIP</t>
  </si>
  <si>
    <t>LABEL||pt=A:105||val=ADDRESS</t>
  </si>
  <si>
    <t>LABEL||pt=A:107||val=RELATIONSHIP</t>
  </si>
  <si>
    <t>LABEL||pt=A:108||val=ADDRESS</t>
  </si>
  <si>
    <t>LABEL||pt=A:110||val=FCI NAME</t>
  </si>
  <si>
    <t>LABEL||pt=A:111||val=DATE &amp; TIME OF VISIT</t>
  </si>
  <si>
    <t>LABEL||pt=A:47||val=CONTACT PERSON</t>
  </si>
  <si>
    <t>LABEL||pt=D:18||val=YEAR/S</t>
  </si>
  <si>
    <t>LABEL||pt=F:18||val=MONTH/S</t>
  </si>
  <si>
    <t>LABEL||pt=D:36||val=YEAR/S</t>
  </si>
  <si>
    <t>LABEL||pt=D:37||val=REGULAR</t>
  </si>
  <si>
    <t>LABEL||pt=F:36||val=MONTH/S</t>
  </si>
  <si>
    <t>LABEL||pt=F:37||val=CONTRACTUAL</t>
  </si>
  <si>
    <t>LABEL||pt=E:53||val=SQ. M.</t>
  </si>
  <si>
    <t>LABEL||pt=E:54||val=SQ. M.</t>
  </si>
  <si>
    <t>BLANK||pt=F:66||val=</t>
  </si>
  <si>
    <t>BLANK||pt=F:67||val=</t>
  </si>
  <si>
    <t>BLANK||pt=F:68||val=</t>
  </si>
  <si>
    <t>BLANK||pt=F:69||val=</t>
  </si>
  <si>
    <t>BLANK||pt=F:56||val=</t>
  </si>
  <si>
    <t>BLANK||pt=F:3||val=</t>
  </si>
  <si>
    <t>BLANK||pt=F:4||val=</t>
  </si>
  <si>
    <t>INPUT||pt=B:6||val=FAMADOR</t>
  </si>
  <si>
    <t>INPUT||pt=B:7||val=FITZGERALD</t>
  </si>
  <si>
    <t>INPUT||pt=B:8||val=CORTES</t>
  </si>
  <si>
    <t>INPUT||pt=B:10||val=</t>
  </si>
  <si>
    <t>INPUT||pt=B:11||val=</t>
  </si>
  <si>
    <t>INPUT||pt=B:12||val=</t>
  </si>
  <si>
    <t>INPUT||pt=C:14||val=</t>
  </si>
  <si>
    <t>INPUT||pt=C:16||val=</t>
  </si>
  <si>
    <t>INPUT||pt=C:18||val=</t>
  </si>
  <si>
    <t>INPUT||pt=E:18||val=</t>
  </si>
  <si>
    <t>INPUT||pt=C:20||val=</t>
  </si>
  <si>
    <t>INPUT||pt=C:22||val=</t>
  </si>
  <si>
    <t>INPUT||pt=C:24||val=</t>
  </si>
  <si>
    <t>INPUT||pt=C:25||val=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</si>
  <si>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</si>
  <si>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</si>
  <si>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</si>
  <si>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</si>
  <si>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</si>
  <si>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</si>
  <si>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INPUT||pt=C:34||val=</t>
  </si>
  <si>
    <t>INPUT||pt=C:35||val=</t>
  </si>
  <si>
    <t>INPUT||pt=C:36||val=</t>
  </si>
  <si>
    <t>INPUT||pt=C:37||val=</t>
  </si>
  <si>
    <t>INPUT||pt=E:36||val=</t>
  </si>
  <si>
    <t>INPUT||pt=E:37||val=</t>
  </si>
  <si>
    <t>INPUT||pt=C:39||val=</t>
  </si>
  <si>
    <t>INPUT||pt=C:40||val=</t>
  </si>
  <si>
    <t>INPUT||pt=C:41||val=</t>
  </si>
  <si>
    <t>INPUT||pt=C:42||val=</t>
  </si>
  <si>
    <t>INPUT||pt=C:43||val=</t>
  </si>
  <si>
    <t>INPUT||pt=C:44||val=</t>
  </si>
  <si>
    <t>INPUT||pt=C:45||val=</t>
  </si>
  <si>
    <t>INPUT||pt=C:46||val=</t>
  </si>
  <si>
    <t>INPUT||pt=C:47||val=</t>
  </si>
  <si>
    <t>INPUT||pt=C:48||val=</t>
  </si>
  <si>
    <t>INPUT||pt=C:49||val=</t>
  </si>
  <si>
    <t>INPUT||pt=C:50||val=</t>
  </si>
  <si>
    <t>INPUT||pt=C:53||val=</t>
  </si>
  <si>
    <t>INPUT||pt=C:54||val=</t>
  </si>
  <si>
    <t>INPUT||pt=E:55||val=</t>
  </si>
  <si>
    <t>INPUT||pt=D:71||val=</t>
  </si>
  <si>
    <t>INPUT||pt=D:72||val=</t>
  </si>
  <si>
    <t>INPUT||pt=D:73||val=</t>
  </si>
  <si>
    <t>INPUT||pt=D:74||val=</t>
  </si>
  <si>
    <t>INPUT||pt=C:76||val=</t>
  </si>
  <si>
    <t>INPUT||pt=C:77||val=</t>
  </si>
  <si>
    <t>INPUT||pt=C:78||val=</t>
  </si>
  <si>
    <t>INPUT||pt=C:79||val=</t>
  </si>
  <si>
    <t>INPUT||pt=C:80||val=</t>
  </si>
  <si>
    <t>INPUT||pt=C:81||val=</t>
  </si>
  <si>
    <t>INPUT||pt=C:82||val=</t>
  </si>
  <si>
    <t>INPUT||pt=C:83||val=</t>
  </si>
  <si>
    <t>INPUT||pt=C:84||val=</t>
  </si>
  <si>
    <t>INPUT||pt=C:85||val=</t>
  </si>
  <si>
    <t>INPUT||pt=A:87||val=</t>
  </si>
  <si>
    <t>INPUT||pt=C:94||val=</t>
  </si>
  <si>
    <t>INPUT||pt=C:95||val=</t>
  </si>
  <si>
    <t>INPUT||pt=C:96||val=</t>
  </si>
  <si>
    <t>INPUT||pt=C:97||val=</t>
  </si>
  <si>
    <t>INPUT||pt=C:98||val=</t>
  </si>
  <si>
    <t>INPUT||pt=C:99||val=</t>
  </si>
  <si>
    <t>INPUT||pt=C:100||val=</t>
  </si>
  <si>
    <t>INPUT||pt=C:101||val=</t>
  </si>
  <si>
    <t>INPUT||pt=C:102||val=</t>
  </si>
  <si>
    <t>INPUT||pt=C:103||val=</t>
  </si>
  <si>
    <t>INPUT||pt=C:104||val=</t>
  </si>
  <si>
    <t>INPUT||pt=C:105||val=</t>
  </si>
  <si>
    <t>INPUT||pt=C:106||val=</t>
  </si>
  <si>
    <t>INPUT||pt=C:107||val=</t>
  </si>
  <si>
    <t>INPUT||pt=C:108||val=</t>
  </si>
  <si>
    <t>INPUT||pt=C:111||val=</t>
  </si>
  <si>
    <t>INPUT||pt=C:110||val=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</si>
  <si>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</si>
  <si>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</si>
  <si>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</si>
  <si>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</si>
  <si>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</si>
  <si>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</si>
  <si>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SELECT||pt=C:3||val=Jul</t>
  </si>
  <si>
    <t>SELECT||pt=C:3||val=Aug</t>
  </si>
  <si>
    <t>SELECT||pt=C:3||val=Sep</t>
  </si>
  <si>
    <t>SELECT||pt=C:3||val=Oct</t>
  </si>
  <si>
    <t>SELECT||pt=C:3||val=Nov</t>
  </si>
  <si>
    <t>SELECT||pt=C:3||val=Dec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</si>
  <si>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</si>
  <si>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</si>
  <si>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</si>
  <si>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</si>
  <si>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</si>
  <si>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</si>
  <si>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</si>
  <si>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</si>
  <si>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</si>
  <si>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</si>
  <si>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</si>
  <si>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</si>
  <si>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</si>
  <si>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</si>
  <si>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</si>
  <si>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</si>
  <si>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</si>
  <si>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</si>
  <si>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</si>
  <si>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</si>
  <si>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</si>
  <si>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</si>
  <si>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</si>
  <si>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</si>
  <si>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</si>
  <si>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</si>
  <si>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</si>
  <si>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</si>
  <si>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</si>
  <si>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</si>
  <si>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</si>
  <si>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</si>
  <si>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</si>
  <si>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</si>
  <si>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</si>
  <si>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</si>
  <si>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</si>
  <si>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</si>
  <si>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</si>
  <si>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</si>
  <si>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</si>
  <si>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</si>
  <si>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</si>
  <si>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</si>
  <si>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</si>
  <si>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</si>
  <si>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</si>
  <si>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</si>
  <si>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</si>
  <si>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</si>
  <si>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</si>
  <si>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</si>
  <si>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</si>
  <si>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SELECT||pt=C:4||val=AL</t>
  </si>
  <si>
    <t>SELECT||pt=C:4||val=PL</t>
  </si>
  <si>
    <t>SELECT||pt=C:4||val=ML</t>
  </si>
  <si>
    <t>SELECT||pt=C:15||val=OWNER</t>
  </si>
  <si>
    <t>SELECT||pt=C:15||val=DIRECTOR</t>
  </si>
  <si>
    <t>SELECT||pt=C:15||val=STOCK HOLDER</t>
  </si>
  <si>
    <t>SELECT||pt=C:15||val=OFFICER</t>
  </si>
  <si>
    <t>SELECT||pt=C:15||val=PARTNERS</t>
  </si>
  <si>
    <t>SELECT||pt=C:15||val=OTHERS</t>
  </si>
  <si>
    <t>SELECT||pt=C:17||val=SINGLE</t>
  </si>
  <si>
    <t>SELECT||pt=C:17||val=PARTNERSHIP</t>
  </si>
  <si>
    <t>SELECT||pt=C:17||val=CORPORATION</t>
  </si>
  <si>
    <t>SELECT||pt=D:19||val=DTI</t>
  </si>
  <si>
    <t>SELECT||pt=D:19||val=SEC</t>
  </si>
  <si>
    <t>SELECT||pt=D:19||val=BUSINESS PERMIT</t>
  </si>
  <si>
    <t>SELECT||pt=D:19||val=MAYOR'S PERMIT</t>
  </si>
  <si>
    <t>SELECT||pt=C:21||val=TRADING</t>
  </si>
  <si>
    <t>SELECT||pt=C:21||val=SERVICES</t>
  </si>
  <si>
    <t>SELECT||pt=C:21||val=MANUFACTURING</t>
  </si>
  <si>
    <t>SELECT||pt=C:33||val=OWNED</t>
  </si>
  <si>
    <t>SELECT||pt=C:33||val=RENTED</t>
  </si>
  <si>
    <t>SELECT||pt=C:33||val=USED FREE</t>
  </si>
  <si>
    <t>SELECT||pt=C:33||val=MORTGAGE</t>
  </si>
  <si>
    <t>SELECT||pt=C:52||val=SINGLE STOREY</t>
  </si>
  <si>
    <t>SELECT||pt=C:52||val=2 STOREY BLDG.</t>
  </si>
  <si>
    <t>SELECT||pt=C:52||val=MULTI STOREY BLDG.</t>
  </si>
  <si>
    <t>SELECT||pt=C:52||val=APARTMENT</t>
  </si>
  <si>
    <t>SELECT||pt=C:52||val=CONDOMINIUM</t>
  </si>
  <si>
    <t>SELECT||pt=C:52||val=WAREHOUSE / FACTORY</t>
  </si>
  <si>
    <t>SELECT||pt=C:55||val=TRUNKLINE</t>
  </si>
  <si>
    <t>SELECT||pt=C:55||val=DIRECT LINE</t>
  </si>
  <si>
    <t>SELECT||pt=C:55||val=MOBILE</t>
  </si>
  <si>
    <t>SELECT||pt=C:56||val=APPLICANT</t>
  </si>
  <si>
    <t>SELECT||pt=C:56||val=RELATIVE</t>
  </si>
  <si>
    <t>SELECT||pt=C:56||val=NEIGHBOR</t>
  </si>
  <si>
    <t>SELECT||pt=C:56||val=COMPANY</t>
  </si>
  <si>
    <t>SELECT||pt=A:58||val=NEIGHBOR</t>
  </si>
  <si>
    <t>SELECT||pt=A:58||val=BARANGAY</t>
  </si>
  <si>
    <t>SELECT||pt=A:58||val=HOA</t>
  </si>
  <si>
    <t>SELECT||pt=A:58||val=BLDG. ADMIN</t>
  </si>
  <si>
    <t>SELECT||pt=A:59||val=NEIGHBOR</t>
  </si>
  <si>
    <t>SELECT||pt=A:59||val=BARANGAY</t>
  </si>
  <si>
    <t>SELECT||pt=A:59||val=HOA</t>
  </si>
  <si>
    <t>SELECT||pt=A:59||val=BLDG. ADMIN</t>
  </si>
  <si>
    <t>SELECT||pt=A:60||val=NEIGHBOR</t>
  </si>
  <si>
    <t>SELECT||pt=A:60||val=BARANGAY</t>
  </si>
  <si>
    <t>SELECT||pt=A:60||val=HOA</t>
  </si>
  <si>
    <t>SELECT||pt=A:60||val=BLDG. ADMIN</t>
  </si>
  <si>
    <t>SELECT||pt=A:61||val=NEIGHBOR</t>
  </si>
  <si>
    <t>SELECT||pt=A:61||val=BARANGAY</t>
  </si>
  <si>
    <t>SELECT||pt=A:61||val=HOA</t>
  </si>
  <si>
    <t>SELECT||pt=A:61||val=BLDG. ADMIN</t>
  </si>
  <si>
    <t>SELECT||pt=D:63||val=WELL KNOWN</t>
  </si>
  <si>
    <t>SELECT||pt=D:63||val=UNKNOWN</t>
  </si>
  <si>
    <t>SELECT||pt=D:64||val=RESIDENTIAL</t>
  </si>
  <si>
    <t>SELECT||pt=D:64||val=COMMERCIAL</t>
  </si>
  <si>
    <t>SELECT||pt=D:64||val=INDUSTRIAL</t>
  </si>
  <si>
    <t>SELECT||pt=D:64||val=MIXED AREA</t>
  </si>
  <si>
    <t>SELECT||pt=D:65||val=WELL MAINTAINED</t>
  </si>
  <si>
    <t>SELECT||pt=D:65||val=FAIRLY MAINTAINED</t>
  </si>
  <si>
    <t>SELECT||pt=D:65||val=POOR</t>
  </si>
  <si>
    <t>SELECT||pt=F:65||val=PAINTED</t>
  </si>
  <si>
    <t>SELECT||pt=F:65||val=NOT PAINTED</t>
  </si>
  <si>
    <t>SELECT||pt=D:66||val=BRISK</t>
  </si>
  <si>
    <t>SELECT||pt=D:66||val=SLOW</t>
  </si>
  <si>
    <t>SELECT||pt=D:67||val=GOOD</t>
  </si>
  <si>
    <t>SELECT||pt=D:67||val=POOR</t>
  </si>
  <si>
    <t>SELECT||pt=D:68||val=SALEABLE</t>
  </si>
  <si>
    <t>SELECT||pt=D:68||val=SLOW MOVING</t>
  </si>
  <si>
    <t>SELECT||pt=D:69||val=GOOD</t>
  </si>
  <si>
    <t>SELECT||pt=D:69||val=POOR</t>
  </si>
  <si>
    <t>SELECT||pt=C:4||val=</t>
  </si>
  <si>
    <t>SELECT||pt=C:3||val=</t>
  </si>
  <si>
    <t>SELECT||pt=D:3||val=</t>
  </si>
  <si>
    <t>SELECT||pt=E:3||val=</t>
  </si>
  <si>
    <t>LABEL||pt=A:109||val=FCI INFO</t>
  </si>
  <si>
    <t>LABEL||pt=A:94||val=NAME(1)</t>
  </si>
  <si>
    <t>LABEL||pt=A:97||val=NAME(2)</t>
  </si>
  <si>
    <t>LABEL||pt=A:100||val=NAME(3)</t>
  </si>
  <si>
    <t>LABEL||pt=A:103||val=NAME(4)</t>
  </si>
  <si>
    <t>LABEL||pt=A:106||val=NAME(5)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</si>
</sst>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mmmm\ d\,\ yyyy;@"/>
    <numFmt numFmtId="166" formatCode="[$-409]m/d/yy\ h:mm\ AM/PM;@"/>
  </numFmts>
  <fonts count="22">
    <font>
      <sz val="11"/>
      <color theme="1"/>
      <name val="Calibri"/>
      <charset val="134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20"/>
      <color indexed="8"/>
      <name val="Calibri"/>
      <family val="2"/>
    </font>
    <font>
      <sz val="16"/>
      <color indexed="8"/>
      <name val="Calibri"/>
      <family val="2"/>
    </font>
    <font>
      <b/>
      <sz val="20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left" vertical="center"/>
    </xf>
    <xf numFmtId="0" fontId="2" fillId="7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12" xfId="0" applyFont="1" applyBorder="1"/>
    <xf numFmtId="0" fontId="2" fillId="0" borderId="8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/>
    <xf numFmtId="0" fontId="7" fillId="0" borderId="0" xfId="0" applyFont="1" applyBorder="1"/>
    <xf numFmtId="0" fontId="2" fillId="7" borderId="8" xfId="0" applyFont="1" applyFill="1" applyBorder="1"/>
    <xf numFmtId="0" fontId="5" fillId="7" borderId="0" xfId="0" applyFont="1" applyFill="1" applyBorder="1"/>
    <xf numFmtId="0" fontId="2" fillId="7" borderId="0" xfId="0" applyFont="1" applyFill="1" applyBorder="1"/>
    <xf numFmtId="0" fontId="5" fillId="0" borderId="0" xfId="0" applyFont="1" applyFill="1" applyBorder="1"/>
    <xf numFmtId="0" fontId="2" fillId="8" borderId="8" xfId="0" applyFont="1" applyFill="1" applyBorder="1"/>
    <xf numFmtId="0" fontId="5" fillId="8" borderId="0" xfId="0" applyFont="1" applyFill="1" applyBorder="1" applyAlignment="1">
      <alignment vertical="center"/>
    </xf>
    <xf numFmtId="0" fontId="2" fillId="8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8" borderId="0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/>
    </xf>
    <xf numFmtId="0" fontId="8" fillId="0" borderId="0" xfId="0" applyFont="1" applyBorder="1"/>
    <xf numFmtId="0" fontId="2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8" xfId="0" applyFont="1" applyBorder="1"/>
    <xf numFmtId="1" fontId="7" fillId="0" borderId="0" xfId="0" applyNumberFormat="1" applyFont="1" applyBorder="1" applyAlignment="1"/>
    <xf numFmtId="0" fontId="7" fillId="0" borderId="0" xfId="0" applyFont="1" applyBorder="1" applyAlignment="1">
      <alignment horizontal="left"/>
    </xf>
    <xf numFmtId="0" fontId="2" fillId="0" borderId="6" xfId="0" applyFont="1" applyBorder="1"/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4" fillId="7" borderId="0" xfId="0" applyFont="1" applyFill="1" applyBorder="1"/>
    <xf numFmtId="0" fontId="7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5" fillId="8" borderId="0" xfId="0" applyFont="1" applyFill="1" applyBorder="1" applyAlignment="1">
      <alignment horizontal="left" vertical="center"/>
    </xf>
    <xf numFmtId="165" fontId="7" fillId="0" borderId="0" xfId="0" applyNumberFormat="1" applyFont="1" applyBorder="1" applyAlignment="1"/>
    <xf numFmtId="165" fontId="2" fillId="0" borderId="0" xfId="0" applyNumberFormat="1" applyFont="1" applyBorder="1" applyAlignment="1"/>
    <xf numFmtId="165" fontId="2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5" fillId="8" borderId="0" xfId="0" applyFont="1" applyFill="1" applyBorder="1"/>
    <xf numFmtId="0" fontId="2" fillId="8" borderId="0" xfId="0" applyFont="1" applyFill="1" applyBorder="1" applyAlignment="1"/>
    <xf numFmtId="0" fontId="5" fillId="0" borderId="0" xfId="0" applyFont="1" applyBorder="1" applyAlignment="1"/>
    <xf numFmtId="0" fontId="4" fillId="0" borderId="10" xfId="0" applyFont="1" applyBorder="1" applyAlignment="1"/>
    <xf numFmtId="0" fontId="4" fillId="0" borderId="0" xfId="0" applyFont="1" applyBorder="1" applyAlignment="1">
      <alignment horizontal="center"/>
    </xf>
    <xf numFmtId="0" fontId="2" fillId="0" borderId="5" xfId="0" applyFont="1" applyBorder="1"/>
    <xf numFmtId="0" fontId="6" fillId="0" borderId="7" xfId="0" applyFont="1" applyBorder="1" applyAlignment="1">
      <alignment horizontal="right" indent="1"/>
    </xf>
    <xf numFmtId="0" fontId="2" fillId="0" borderId="7" xfId="0" applyFont="1" applyBorder="1"/>
    <xf numFmtId="0" fontId="6" fillId="0" borderId="7" xfId="0" applyFont="1" applyBorder="1" applyAlignment="1"/>
    <xf numFmtId="0" fontId="7" fillId="0" borderId="7" xfId="0" applyFont="1" applyBorder="1" applyAlignment="1"/>
    <xf numFmtId="165" fontId="2" fillId="0" borderId="7" xfId="0" applyNumberFormat="1" applyFont="1" applyBorder="1" applyAlignment="1"/>
    <xf numFmtId="0" fontId="2" fillId="7" borderId="7" xfId="0" applyFont="1" applyFill="1" applyBorder="1"/>
    <xf numFmtId="0" fontId="2" fillId="8" borderId="7" xfId="0" applyFont="1" applyFill="1" applyBorder="1"/>
    <xf numFmtId="0" fontId="7" fillId="0" borderId="7" xfId="0" applyFont="1" applyBorder="1"/>
    <xf numFmtId="0" fontId="3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/>
    </xf>
    <xf numFmtId="0" fontId="2" fillId="8" borderId="7" xfId="0" applyFont="1" applyFill="1" applyBorder="1" applyAlignment="1">
      <alignment vertical="center"/>
    </xf>
    <xf numFmtId="0" fontId="4" fillId="0" borderId="7" xfId="0" applyFont="1" applyBorder="1"/>
    <xf numFmtId="0" fontId="2" fillId="8" borderId="8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15" fillId="7" borderId="0" xfId="0" applyFont="1" applyFill="1" applyBorder="1"/>
    <xf numFmtId="0" fontId="5" fillId="7" borderId="6" xfId="0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0" fontId="6" fillId="8" borderId="0" xfId="0" applyFont="1" applyFill="1" applyBorder="1"/>
    <xf numFmtId="0" fontId="6" fillId="7" borderId="0" xfId="0" applyFont="1" applyFill="1" applyBorder="1"/>
    <xf numFmtId="0" fontId="5" fillId="8" borderId="8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wrapText="1"/>
    </xf>
    <xf numFmtId="0" fontId="2" fillId="8" borderId="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 applyAlignment="1"/>
    <xf numFmtId="0" fontId="5" fillId="8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0" fontId="4" fillId="0" borderId="0" xfId="0" applyFont="1" applyBorder="1" applyAlignment="1"/>
    <xf numFmtId="0" fontId="2" fillId="7" borderId="10" xfId="0" applyFont="1" applyFill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vertical="center"/>
    </xf>
    <xf numFmtId="0" fontId="5" fillId="7" borderId="6" xfId="0" applyFont="1" applyFill="1" applyBorder="1" applyAlignment="1"/>
    <xf numFmtId="0" fontId="8" fillId="7" borderId="0" xfId="0" applyFont="1" applyFill="1" applyBorder="1" applyAlignment="1"/>
    <xf numFmtId="0" fontId="6" fillId="8" borderId="0" xfId="0" applyFont="1" applyFill="1" applyBorder="1" applyAlignment="1"/>
    <xf numFmtId="164" fontId="7" fillId="0" borderId="0" xfId="1" applyFont="1" applyBorder="1"/>
    <xf numFmtId="164" fontId="6" fillId="0" borderId="6" xfId="1" applyFont="1" applyBorder="1" applyAlignment="1">
      <alignment horizontal="center"/>
    </xf>
    <xf numFmtId="0" fontId="6" fillId="7" borderId="0" xfId="0" applyFont="1" applyFill="1" applyBorder="1" applyAlignment="1"/>
    <xf numFmtId="0" fontId="2" fillId="8" borderId="7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5" fillId="7" borderId="7" xfId="0" applyFont="1" applyFill="1" applyBorder="1" applyAlignment="1"/>
    <xf numFmtId="0" fontId="5" fillId="8" borderId="7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2" fillId="0" borderId="7" xfId="0" applyFont="1" applyBorder="1" applyAlignment="1"/>
    <xf numFmtId="0" fontId="2" fillId="7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2" fillId="0" borderId="11" xfId="0" applyFont="1" applyBorder="1" applyAlignment="1"/>
    <xf numFmtId="0" fontId="2" fillId="0" borderId="0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9" fillId="0" borderId="0" xfId="0" applyFont="1" applyFill="1" applyAlignment="1">
      <alignment horizontal="left" vertical="center"/>
    </xf>
    <xf numFmtId="0" fontId="20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Border="1" applyAlignment="1" applyProtection="1">
      <alignment horizontal="left" vertical="top"/>
      <protection locked="0"/>
    </xf>
    <xf numFmtId="0" fontId="1" fillId="7" borderId="6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0" fontId="1" fillId="4" borderId="7" xfId="0" applyNumberFormat="1" applyFont="1" applyFill="1" applyBorder="1" applyAlignment="1">
      <alignment horizontal="left" vertical="center"/>
    </xf>
    <xf numFmtId="0" fontId="1" fillId="4" borderId="8" xfId="0" applyNumberFormat="1" applyFont="1" applyFill="1" applyBorder="1" applyAlignment="1">
      <alignment horizontal="left" vertical="center"/>
    </xf>
    <xf numFmtId="0" fontId="1" fillId="6" borderId="6" xfId="0" applyNumberFormat="1" applyFont="1" applyFill="1" applyBorder="1" applyAlignment="1">
      <alignment horizontal="left" vertical="center"/>
    </xf>
    <xf numFmtId="0" fontId="1" fillId="0" borderId="6" xfId="0" applyNumberFormat="1" applyFont="1" applyBorder="1" applyAlignment="1" applyProtection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" fillId="6" borderId="8" xfId="0" applyNumberFormat="1" applyFont="1" applyFill="1" applyBorder="1" applyAlignment="1">
      <alignment horizontal="left" vertical="center"/>
    </xf>
    <xf numFmtId="0" fontId="1" fillId="6" borderId="7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0" borderId="3" xfId="0" applyNumberFormat="1" applyFont="1" applyFill="1" applyBorder="1" applyAlignment="1" applyProtection="1">
      <alignment horizontal="left" vertical="top" wrapText="1"/>
      <protection locked="0"/>
    </xf>
    <xf numFmtId="0" fontId="1" fillId="6" borderId="9" xfId="0" applyNumberFormat="1" applyFont="1" applyFill="1" applyBorder="1" applyAlignment="1">
      <alignment vertical="center"/>
    </xf>
    <xf numFmtId="0" fontId="1" fillId="6" borderId="10" xfId="0" applyNumberFormat="1" applyFont="1" applyFill="1" applyBorder="1" applyAlignment="1">
      <alignment vertical="center"/>
    </xf>
    <xf numFmtId="0" fontId="1" fillId="6" borderId="11" xfId="0" applyNumberFormat="1" applyFont="1" applyFill="1" applyBorder="1" applyAlignment="1">
      <alignment vertical="center"/>
    </xf>
    <xf numFmtId="0" fontId="1" fillId="6" borderId="8" xfId="0" applyNumberFormat="1" applyFont="1" applyFill="1" applyBorder="1" applyAlignment="1">
      <alignment vertical="center"/>
    </xf>
    <xf numFmtId="0" fontId="1" fillId="6" borderId="0" xfId="0" applyNumberFormat="1" applyFont="1" applyFill="1" applyBorder="1" applyAlignment="1">
      <alignment vertical="center"/>
    </xf>
    <xf numFmtId="0" fontId="1" fillId="6" borderId="7" xfId="0" applyNumberFormat="1" applyFont="1" applyFill="1" applyBorder="1" applyAlignment="1">
      <alignment vertical="center"/>
    </xf>
    <xf numFmtId="0" fontId="1" fillId="6" borderId="4" xfId="0" applyNumberFormat="1" applyFont="1" applyFill="1" applyBorder="1" applyAlignment="1">
      <alignment vertical="center"/>
    </xf>
    <xf numFmtId="0" fontId="1" fillId="6" borderId="5" xfId="0" applyNumberFormat="1" applyFont="1" applyFill="1" applyBorder="1" applyAlignment="1">
      <alignment vertical="center"/>
    </xf>
    <xf numFmtId="0" fontId="1" fillId="6" borderId="0" xfId="0" applyNumberFormat="1" applyFont="1" applyFill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top"/>
      <protection locked="0"/>
    </xf>
    <xf numFmtId="0" fontId="1" fillId="0" borderId="2" xfId="0" applyNumberFormat="1" applyFont="1" applyBorder="1" applyAlignment="1" applyProtection="1">
      <alignment horizontal="left" vertical="top"/>
      <protection locked="0"/>
    </xf>
    <xf numFmtId="0" fontId="1" fillId="0" borderId="3" xfId="0" applyNumberFormat="1" applyFont="1" applyBorder="1" applyAlignment="1" applyProtection="1">
      <alignment horizontal="left" vertical="top"/>
      <protection locked="0"/>
    </xf>
    <xf numFmtId="0" fontId="1" fillId="5" borderId="1" xfId="0" applyNumberFormat="1" applyFont="1" applyFill="1" applyBorder="1" applyAlignment="1">
      <alignment horizontal="left" vertical="center"/>
    </xf>
    <xf numFmtId="0" fontId="1" fillId="5" borderId="2" xfId="0" applyNumberFormat="1" applyFont="1" applyFill="1" applyBorder="1" applyAlignment="1">
      <alignment horizontal="left" vertical="center"/>
    </xf>
    <xf numFmtId="0" fontId="1" fillId="5" borderId="3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vertical="center"/>
    </xf>
    <xf numFmtId="0" fontId="1" fillId="6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Border="1" applyAlignment="1" applyProtection="1">
      <alignment horizontal="left" vertical="top"/>
      <protection locked="0"/>
    </xf>
    <xf numFmtId="0" fontId="1" fillId="0" borderId="12" xfId="0" applyNumberFormat="1" applyFont="1" applyBorder="1" applyAlignment="1" applyProtection="1">
      <alignment horizontal="left" vertical="top"/>
      <protection locked="0"/>
    </xf>
    <xf numFmtId="0" fontId="1" fillId="0" borderId="5" xfId="0" applyNumberFormat="1" applyFont="1" applyBorder="1" applyAlignment="1" applyProtection="1">
      <alignment horizontal="left" vertical="top"/>
      <protection locked="0"/>
    </xf>
    <xf numFmtId="0" fontId="1" fillId="0" borderId="8" xfId="0" applyNumberFormat="1" applyFont="1" applyBorder="1" applyAlignment="1" applyProtection="1">
      <alignment horizontal="left" vertical="top"/>
      <protection locked="0"/>
    </xf>
    <xf numFmtId="0" fontId="1" fillId="0" borderId="0" xfId="0" applyNumberFormat="1" applyFont="1" applyAlignment="1" applyProtection="1">
      <alignment horizontal="left" vertical="top"/>
      <protection locked="0"/>
    </xf>
    <xf numFmtId="0" fontId="1" fillId="0" borderId="7" xfId="0" applyNumberFormat="1" applyFont="1" applyBorder="1" applyAlignment="1" applyProtection="1">
      <alignment horizontal="left" vertical="top"/>
      <protection locked="0"/>
    </xf>
    <xf numFmtId="0" fontId="1" fillId="0" borderId="9" xfId="0" applyNumberFormat="1" applyFont="1" applyBorder="1" applyAlignment="1" applyProtection="1">
      <alignment horizontal="left" vertical="top"/>
      <protection locked="0"/>
    </xf>
    <xf numFmtId="0" fontId="1" fillId="0" borderId="10" xfId="0" applyNumberFormat="1" applyFont="1" applyBorder="1" applyAlignment="1" applyProtection="1">
      <alignment horizontal="left" vertical="top"/>
      <protection locked="0"/>
    </xf>
    <xf numFmtId="0" fontId="1" fillId="0" borderId="11" xfId="0" applyNumberFormat="1" applyFont="1" applyBorder="1" applyAlignment="1" applyProtection="1">
      <alignment horizontal="left" vertical="top"/>
      <protection locked="0"/>
    </xf>
    <xf numFmtId="0" fontId="1" fillId="6" borderId="9" xfId="0" applyNumberFormat="1" applyFont="1" applyFill="1" applyBorder="1" applyAlignment="1">
      <alignment horizontal="left" vertical="center"/>
    </xf>
    <xf numFmtId="0" fontId="1" fillId="6" borderId="10" xfId="0" applyNumberFormat="1" applyFont="1" applyFill="1" applyBorder="1" applyAlignment="1">
      <alignment horizontal="left" vertical="center"/>
    </xf>
    <xf numFmtId="0" fontId="1" fillId="6" borderId="1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top"/>
    </xf>
    <xf numFmtId="0" fontId="1" fillId="5" borderId="2" xfId="0" applyNumberFormat="1" applyFont="1" applyFill="1" applyBorder="1" applyAlignment="1">
      <alignment horizontal="left" vertical="top"/>
    </xf>
    <xf numFmtId="0" fontId="1" fillId="5" borderId="3" xfId="0" applyNumberFormat="1" applyFont="1" applyFill="1" applyBorder="1" applyAlignment="1">
      <alignment horizontal="left" vertical="top"/>
    </xf>
    <xf numFmtId="0" fontId="1" fillId="6" borderId="12" xfId="0" applyNumberFormat="1" applyFont="1" applyFill="1" applyBorder="1" applyAlignment="1">
      <alignment vertical="center"/>
    </xf>
    <xf numFmtId="0" fontId="1" fillId="6" borderId="4" xfId="0" applyNumberFormat="1" applyFont="1" applyFill="1" applyBorder="1" applyAlignment="1">
      <alignment horizontal="left" vertical="center"/>
    </xf>
    <xf numFmtId="0" fontId="1" fillId="6" borderId="12" xfId="0" applyNumberFormat="1" applyFont="1" applyFill="1" applyBorder="1" applyAlignment="1">
      <alignment horizontal="left" vertical="center"/>
    </xf>
    <xf numFmtId="0" fontId="1" fillId="6" borderId="5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3" xfId="0" applyNumberFormat="1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15" xfId="0" applyNumberFormat="1" applyFont="1" applyBorder="1" applyAlignment="1" applyProtection="1">
      <alignment horizontal="left" vertical="top" wrapText="1"/>
      <protection locked="0"/>
    </xf>
    <xf numFmtId="0" fontId="1" fillId="0" borderId="2" xfId="0" applyNumberFormat="1" applyFont="1" applyBorder="1" applyAlignment="1" applyProtection="1">
      <alignment horizontal="left" vertical="top" wrapText="1"/>
      <protection locked="0"/>
    </xf>
    <xf numFmtId="0" fontId="1" fillId="0" borderId="3" xfId="0" applyNumberFormat="1" applyFont="1" applyBorder="1" applyAlignment="1" applyProtection="1">
      <alignment horizontal="left" vertical="top" wrapText="1"/>
      <protection locked="0"/>
    </xf>
    <xf numFmtId="0" fontId="1" fillId="5" borderId="9" xfId="0" applyNumberFormat="1" applyFont="1" applyFill="1" applyBorder="1" applyAlignment="1">
      <alignment horizontal="left" vertical="center"/>
    </xf>
    <xf numFmtId="0" fontId="1" fillId="5" borderId="10" xfId="0" applyNumberFormat="1" applyFont="1" applyFill="1" applyBorder="1" applyAlignment="1">
      <alignment horizontal="left" vertical="center"/>
    </xf>
    <xf numFmtId="0" fontId="1" fillId="5" borderId="1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6" borderId="3" xfId="0" applyNumberFormat="1" applyFont="1" applyFill="1" applyBorder="1" applyAlignment="1">
      <alignment horizontal="left" vertical="center"/>
    </xf>
    <xf numFmtId="0" fontId="1" fillId="6" borderId="22" xfId="0" applyNumberFormat="1" applyFont="1" applyFill="1" applyBorder="1" applyAlignment="1">
      <alignment vertical="center"/>
    </xf>
    <xf numFmtId="0" fontId="1" fillId="6" borderId="23" xfId="0" applyNumberFormat="1" applyFont="1" applyFill="1" applyBorder="1" applyAlignment="1">
      <alignment vertical="center"/>
    </xf>
    <xf numFmtId="0" fontId="1" fillId="6" borderId="16" xfId="0" applyNumberFormat="1" applyFont="1" applyFill="1" applyBorder="1" applyAlignment="1">
      <alignment vertical="center"/>
    </xf>
    <xf numFmtId="0" fontId="1" fillId="6" borderId="17" xfId="0" applyNumberFormat="1" applyFont="1" applyFill="1" applyBorder="1" applyAlignment="1">
      <alignment vertical="center"/>
    </xf>
    <xf numFmtId="0" fontId="1" fillId="6" borderId="20" xfId="0" applyNumberFormat="1" applyFont="1" applyFill="1" applyBorder="1" applyAlignment="1">
      <alignment vertical="center"/>
    </xf>
    <xf numFmtId="0" fontId="1" fillId="6" borderId="21" xfId="0" applyNumberFormat="1" applyFont="1" applyFill="1" applyBorder="1" applyAlignment="1">
      <alignment vertical="center"/>
    </xf>
    <xf numFmtId="0" fontId="1" fillId="6" borderId="16" xfId="0" applyNumberFormat="1" applyFont="1" applyFill="1" applyBorder="1" applyAlignment="1">
      <alignment horizontal="left" vertical="center"/>
    </xf>
    <xf numFmtId="0" fontId="1" fillId="6" borderId="17" xfId="0" applyNumberFormat="1" applyFont="1" applyFill="1" applyBorder="1" applyAlignment="1">
      <alignment horizontal="left" vertical="center"/>
    </xf>
    <xf numFmtId="0" fontId="1" fillId="6" borderId="13" xfId="0" applyNumberFormat="1" applyFont="1" applyFill="1" applyBorder="1" applyAlignment="1">
      <alignment vertical="center"/>
    </xf>
    <xf numFmtId="0" fontId="1" fillId="6" borderId="14" xfId="0" applyNumberFormat="1" applyFont="1" applyFill="1" applyBorder="1" applyAlignment="1">
      <alignment vertical="center"/>
    </xf>
    <xf numFmtId="0" fontId="1" fillId="6" borderId="20" xfId="0" applyNumberFormat="1" applyFont="1" applyFill="1" applyBorder="1" applyAlignment="1">
      <alignment horizontal="left" vertical="center"/>
    </xf>
    <xf numFmtId="0" fontId="1" fillId="6" borderId="21" xfId="0" applyNumberFormat="1" applyFont="1" applyFill="1" applyBorder="1" applyAlignment="1">
      <alignment horizontal="left" vertical="center"/>
    </xf>
    <xf numFmtId="0" fontId="1" fillId="6" borderId="18" xfId="0" applyNumberFormat="1" applyFont="1" applyFill="1" applyBorder="1" applyAlignment="1">
      <alignment vertical="center"/>
    </xf>
    <xf numFmtId="0" fontId="1" fillId="6" borderId="19" xfId="0" applyNumberFormat="1" applyFont="1" applyFill="1" applyBorder="1" applyAlignment="1">
      <alignment vertical="center"/>
    </xf>
    <xf numFmtId="0" fontId="21" fillId="6" borderId="8" xfId="0" applyNumberFormat="1" applyFont="1" applyFill="1" applyBorder="1" applyAlignment="1">
      <alignment vertical="center"/>
    </xf>
    <xf numFmtId="0" fontId="21" fillId="6" borderId="7" xfId="0" applyNumberFormat="1" applyFont="1" applyFill="1" applyBorder="1" applyAlignment="1">
      <alignment vertical="center"/>
    </xf>
    <xf numFmtId="0" fontId="1" fillId="5" borderId="4" xfId="0" applyNumberFormat="1" applyFont="1" applyFill="1" applyBorder="1" applyAlignment="1">
      <alignment horizontal="left" vertical="center"/>
    </xf>
    <xf numFmtId="0" fontId="1" fillId="5" borderId="12" xfId="0" applyNumberFormat="1" applyFont="1" applyFill="1" applyBorder="1" applyAlignment="1">
      <alignment horizontal="left" vertical="center"/>
    </xf>
    <xf numFmtId="0" fontId="1" fillId="5" borderId="5" xfId="0" applyNumberFormat="1" applyFont="1" applyFill="1" applyBorder="1" applyAlignment="1">
      <alignment horizontal="left" vertical="center"/>
    </xf>
    <xf numFmtId="0" fontId="1" fillId="0" borderId="9" xfId="0" applyNumberFormat="1" applyFont="1" applyBorder="1" applyAlignment="1">
      <alignment vertical="center"/>
    </xf>
    <xf numFmtId="0" fontId="1" fillId="0" borderId="11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6" borderId="18" xfId="0" applyNumberFormat="1" applyFont="1" applyFill="1" applyBorder="1" applyAlignment="1">
      <alignment horizontal="left" vertical="center"/>
    </xf>
    <xf numFmtId="0" fontId="1" fillId="6" borderId="19" xfId="0" applyNumberFormat="1" applyFont="1" applyFill="1" applyBorder="1" applyAlignment="1">
      <alignment horizontal="left" vertical="center"/>
    </xf>
    <xf numFmtId="0" fontId="1" fillId="6" borderId="13" xfId="0" applyNumberFormat="1" applyFont="1" applyFill="1" applyBorder="1" applyAlignment="1">
      <alignment horizontal="left" vertical="center"/>
    </xf>
    <xf numFmtId="0" fontId="1" fillId="6" borderId="14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6" borderId="1" xfId="0" applyNumberFormat="1" applyFont="1" applyFill="1" applyBorder="1" applyAlignment="1">
      <alignment vertical="center" wrapText="1"/>
    </xf>
    <xf numFmtId="0" fontId="1" fillId="6" borderId="3" xfId="0" applyNumberFormat="1" applyFont="1" applyFill="1" applyBorder="1" applyAlignment="1">
      <alignment vertical="center" wrapText="1"/>
    </xf>
    <xf numFmtId="0" fontId="1" fillId="0" borderId="4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21" fillId="6" borderId="8" xfId="0" applyNumberFormat="1" applyFont="1" applyFill="1" applyBorder="1" applyAlignment="1">
      <alignment horizontal="left" vertical="center"/>
    </xf>
    <xf numFmtId="0" fontId="21" fillId="6" borderId="7" xfId="0" applyNumberFormat="1" applyFont="1" applyFill="1" applyBorder="1" applyAlignment="1">
      <alignment horizontal="left" vertical="center"/>
    </xf>
    <xf numFmtId="0" fontId="1" fillId="6" borderId="0" xfId="0" applyNumberFormat="1" applyFont="1" applyFill="1" applyBorder="1" applyAlignment="1">
      <alignment horizontal="left" vertical="center"/>
    </xf>
    <xf numFmtId="0" fontId="20" fillId="0" borderId="1" xfId="0" applyNumberFormat="1" applyFont="1" applyFill="1" applyBorder="1" applyAlignment="1" applyProtection="1">
      <alignment horizontal="left" vertical="top"/>
      <protection locked="0"/>
    </xf>
    <xf numFmtId="0" fontId="20" fillId="0" borderId="2" xfId="0" applyNumberFormat="1" applyFont="1" applyFill="1" applyBorder="1" applyAlignment="1" applyProtection="1">
      <alignment horizontal="left" vertical="top"/>
      <protection locked="0"/>
    </xf>
    <xf numFmtId="0" fontId="20" fillId="0" borderId="3" xfId="0" applyNumberFormat="1" applyFont="1" applyFill="1" applyBorder="1" applyAlignment="1" applyProtection="1">
      <alignment horizontal="left" vertical="top"/>
      <protection locked="0"/>
    </xf>
    <xf numFmtId="0" fontId="20" fillId="2" borderId="1" xfId="0" applyNumberFormat="1" applyFont="1" applyFill="1" applyBorder="1" applyAlignment="1">
      <alignment horizontal="left" vertical="center"/>
    </xf>
    <xf numFmtId="0" fontId="20" fillId="2" borderId="2" xfId="0" applyNumberFormat="1" applyFont="1" applyFill="1" applyBorder="1" applyAlignment="1">
      <alignment horizontal="left" vertical="center"/>
    </xf>
    <xf numFmtId="0" fontId="20" fillId="2" borderId="3" xfId="0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left" vertical="center"/>
    </xf>
    <xf numFmtId="0" fontId="20" fillId="3" borderId="2" xfId="0" applyNumberFormat="1" applyFont="1" applyFill="1" applyBorder="1" applyAlignment="1">
      <alignment horizontal="left" vertical="center"/>
    </xf>
    <xf numFmtId="0" fontId="20" fillId="3" borderId="3" xfId="0" applyNumberFormat="1" applyFont="1" applyFill="1" applyBorder="1" applyAlignment="1">
      <alignment horizontal="left" vertical="center"/>
    </xf>
    <xf numFmtId="0" fontId="1" fillId="4" borderId="4" xfId="0" applyNumberFormat="1" applyFont="1" applyFill="1" applyBorder="1" applyAlignment="1">
      <alignment horizontal="left" vertical="center"/>
    </xf>
    <xf numFmtId="0" fontId="1" fillId="4" borderId="5" xfId="0" applyNumberFormat="1" applyFont="1" applyFill="1" applyBorder="1" applyAlignment="1">
      <alignment horizontal="left" vertical="center"/>
    </xf>
    <xf numFmtId="0" fontId="1" fillId="4" borderId="9" xfId="0" applyNumberFormat="1" applyFont="1" applyFill="1" applyBorder="1" applyAlignment="1">
      <alignment vertical="center"/>
    </xf>
    <xf numFmtId="0" fontId="1" fillId="4" borderId="1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wrapText="1"/>
    </xf>
    <xf numFmtId="0" fontId="5" fillId="8" borderId="0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7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164" fontId="4" fillId="0" borderId="10" xfId="1" applyFont="1" applyBorder="1" applyAlignment="1">
      <alignment horizontal="center"/>
    </xf>
    <xf numFmtId="164" fontId="4" fillId="0" borderId="10" xfId="1" applyFont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3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10" xfId="0" applyFont="1" applyFill="1" applyBorder="1" applyAlignment="1">
      <alignment horizontal="left" wrapText="1"/>
    </xf>
    <xf numFmtId="0" fontId="13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 vertical="center"/>
    </xf>
    <xf numFmtId="1" fontId="10" fillId="0" borderId="0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432003</xdr:colOff>
      <xdr:row>2</xdr:row>
      <xdr:rowOff>218119</xdr:rowOff>
    </xdr:to>
    <xdr:pic>
      <xdr:nvPicPr>
        <xdr:cNvPr id="2" name="Picture 3" descr="logo-maybank-300x7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2232025" cy="694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THERS/FORM%20-%20LOT%20ONLY%20with%20previous%20appraisal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Vicinity"/>
      <sheetName val="Plans"/>
      <sheetName val="Pictures"/>
      <sheetName val="Sheet1"/>
      <sheetName val="Comput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/>
  <cols>
    <col min="1" max="1" width="9.140625" style="121"/>
    <col min="2" max="2" width="9.42578125" style="121" customWidth="1"/>
    <col min="3" max="3" width="8.5703125" style="121" customWidth="1"/>
    <col min="4" max="4" width="9.140625" style="121"/>
    <col min="5" max="5" width="8.140625" style="121" customWidth="1"/>
    <col min="6" max="6" width="12.5703125" style="121" customWidth="1"/>
    <col min="7" max="20" width="9.140625" style="120"/>
    <col min="21" max="16384" width="9.140625" style="121"/>
  </cols>
  <sheetData>
    <row r="1" spans="1:6">
      <c r="A1" s="221" t="s">
        <v>131</v>
      </c>
      <c r="B1" s="222"/>
      <c r="C1" s="222"/>
      <c r="D1" s="222"/>
      <c r="E1" s="222"/>
      <c r="F1" s="223"/>
    </row>
    <row r="2" spans="1:6">
      <c r="A2" s="224" t="s">
        <v>132</v>
      </c>
      <c r="B2" s="225"/>
      <c r="C2" s="225"/>
      <c r="D2" s="225"/>
      <c r="E2" s="225"/>
      <c r="F2" s="226"/>
    </row>
    <row r="3" spans="1:6">
      <c r="A3" s="227" t="s">
        <v>133</v>
      </c>
      <c r="B3" s="228"/>
      <c r="C3" s="117" t="s">
        <v>450</v>
      </c>
      <c r="D3" s="117" t="s">
        <v>451</v>
      </c>
      <c r="E3" s="117" t="s">
        <v>452</v>
      </c>
      <c r="F3" s="122" t="s">
        <v>238</v>
      </c>
    </row>
    <row r="4" spans="1:6">
      <c r="A4" s="229" t="s">
        <v>134</v>
      </c>
      <c r="B4" s="230"/>
      <c r="C4" s="218" t="s">
        <v>449</v>
      </c>
      <c r="D4" s="219"/>
      <c r="E4" s="220"/>
      <c r="F4" s="122" t="s">
        <v>239</v>
      </c>
    </row>
    <row r="5" spans="1:6">
      <c r="A5" s="144" t="s">
        <v>142</v>
      </c>
      <c r="B5" s="145"/>
      <c r="C5" s="145"/>
      <c r="D5" s="145"/>
      <c r="E5" s="145"/>
      <c r="F5" s="146"/>
    </row>
    <row r="6" spans="1:6">
      <c r="A6" s="123" t="s">
        <v>135</v>
      </c>
      <c r="B6" s="218" t="s">
        <v>240</v>
      </c>
      <c r="C6" s="219"/>
      <c r="D6" s="219"/>
      <c r="E6" s="219"/>
      <c r="F6" s="220"/>
    </row>
    <row r="7" spans="1:6">
      <c r="A7" s="123" t="s">
        <v>136</v>
      </c>
      <c r="B7" s="218" t="s">
        <v>241</v>
      </c>
      <c r="C7" s="219"/>
      <c r="D7" s="219"/>
      <c r="E7" s="219"/>
      <c r="F7" s="220"/>
    </row>
    <row r="8" spans="1:6">
      <c r="A8" s="123" t="s">
        <v>137</v>
      </c>
      <c r="B8" s="218" t="s">
        <v>242</v>
      </c>
      <c r="C8" s="219"/>
      <c r="D8" s="219"/>
      <c r="E8" s="219"/>
      <c r="F8" s="220"/>
    </row>
    <row r="9" spans="1:6">
      <c r="A9" s="144" t="s">
        <v>138</v>
      </c>
      <c r="B9" s="145"/>
      <c r="C9" s="145"/>
      <c r="D9" s="145"/>
      <c r="E9" s="145"/>
      <c r="F9" s="146"/>
    </row>
    <row r="10" spans="1:6" ht="18" customHeight="1">
      <c r="A10" s="123" t="s">
        <v>139</v>
      </c>
      <c r="B10" s="218" t="s">
        <v>243</v>
      </c>
      <c r="C10" s="219"/>
      <c r="D10" s="219"/>
      <c r="E10" s="219"/>
      <c r="F10" s="220"/>
    </row>
    <row r="11" spans="1:6" ht="18" customHeight="1">
      <c r="A11" s="123" t="s">
        <v>140</v>
      </c>
      <c r="B11" s="218" t="s">
        <v>244</v>
      </c>
      <c r="C11" s="219"/>
      <c r="D11" s="219"/>
      <c r="E11" s="219"/>
      <c r="F11" s="220"/>
    </row>
    <row r="12" spans="1:6" ht="18" customHeight="1">
      <c r="A12" s="123" t="s">
        <v>141</v>
      </c>
      <c r="B12" s="218" t="s">
        <v>245</v>
      </c>
      <c r="C12" s="219"/>
      <c r="D12" s="219"/>
      <c r="E12" s="219"/>
      <c r="F12" s="220"/>
    </row>
    <row r="13" spans="1:6">
      <c r="A13" s="144" t="s">
        <v>143</v>
      </c>
      <c r="B13" s="145"/>
      <c r="C13" s="145"/>
      <c r="D13" s="145"/>
      <c r="E13" s="145"/>
      <c r="F13" s="146"/>
    </row>
    <row r="14" spans="1:6" ht="18.95" customHeight="1">
      <c r="A14" s="168" t="s">
        <v>144</v>
      </c>
      <c r="B14" s="170"/>
      <c r="C14" s="210" t="s">
        <v>246</v>
      </c>
      <c r="D14" s="176"/>
      <c r="E14" s="176"/>
      <c r="F14" s="177"/>
    </row>
    <row r="15" spans="1:6">
      <c r="A15" s="127" t="s">
        <v>145</v>
      </c>
      <c r="B15" s="128"/>
      <c r="C15" s="141" t="s">
        <v>382</v>
      </c>
      <c r="D15" s="142"/>
      <c r="E15" s="142"/>
      <c r="F15" s="143"/>
    </row>
    <row r="16" spans="1:6">
      <c r="A16" s="215" t="s">
        <v>146</v>
      </c>
      <c r="B16" s="216"/>
      <c r="C16" s="141" t="s">
        <v>247</v>
      </c>
      <c r="D16" s="142"/>
      <c r="E16" s="142"/>
      <c r="F16" s="143"/>
    </row>
    <row r="17" spans="1:6">
      <c r="A17" s="127" t="s">
        <v>147</v>
      </c>
      <c r="B17" s="128"/>
      <c r="C17" s="141" t="s">
        <v>388</v>
      </c>
      <c r="D17" s="142"/>
      <c r="E17" s="142"/>
      <c r="F17" s="143"/>
    </row>
    <row r="18" spans="1:6" ht="18" customHeight="1">
      <c r="A18" s="127" t="s">
        <v>148</v>
      </c>
      <c r="B18" s="128"/>
      <c r="C18" s="118" t="s">
        <v>248</v>
      </c>
      <c r="D18" s="124" t="s">
        <v>225</v>
      </c>
      <c r="E18" s="118" t="s">
        <v>249</v>
      </c>
      <c r="F18" s="124" t="s">
        <v>226</v>
      </c>
    </row>
    <row r="19" spans="1:6">
      <c r="A19" s="127" t="s">
        <v>149</v>
      </c>
      <c r="B19" s="217"/>
      <c r="C19" s="128"/>
      <c r="D19" s="141" t="s">
        <v>391</v>
      </c>
      <c r="E19" s="142"/>
      <c r="F19" s="143"/>
    </row>
    <row r="20" spans="1:6">
      <c r="A20" s="215" t="s">
        <v>150</v>
      </c>
      <c r="B20" s="216"/>
      <c r="C20" s="141" t="s">
        <v>250</v>
      </c>
      <c r="D20" s="142"/>
      <c r="E20" s="142"/>
      <c r="F20" s="143"/>
    </row>
    <row r="21" spans="1:6">
      <c r="A21" s="127" t="s">
        <v>151</v>
      </c>
      <c r="B21" s="128"/>
      <c r="C21" s="141" t="s">
        <v>394</v>
      </c>
      <c r="D21" s="142"/>
      <c r="E21" s="142"/>
      <c r="F21" s="143"/>
    </row>
    <row r="22" spans="1:6">
      <c r="A22" s="215" t="s">
        <v>152</v>
      </c>
      <c r="B22" s="216"/>
      <c r="C22" s="152" t="s">
        <v>251</v>
      </c>
      <c r="D22" s="153"/>
      <c r="E22" s="153"/>
      <c r="F22" s="154"/>
    </row>
    <row r="23" spans="1:6">
      <c r="A23" s="144" t="s">
        <v>153</v>
      </c>
      <c r="B23" s="145"/>
      <c r="C23" s="145"/>
      <c r="D23" s="145"/>
      <c r="E23" s="145"/>
      <c r="F23" s="146"/>
    </row>
    <row r="24" spans="1:6" ht="24.95" customHeight="1">
      <c r="A24" s="138" t="s">
        <v>154</v>
      </c>
      <c r="B24" s="139"/>
      <c r="C24" s="210" t="s">
        <v>252</v>
      </c>
      <c r="D24" s="176"/>
      <c r="E24" s="176"/>
      <c r="F24" s="177"/>
    </row>
    <row r="25" spans="1:6" ht="24" customHeight="1">
      <c r="A25" s="135" t="s">
        <v>155</v>
      </c>
      <c r="B25" s="137"/>
      <c r="C25" s="210" t="s">
        <v>253</v>
      </c>
      <c r="D25" s="176"/>
      <c r="E25" s="176"/>
      <c r="F25" s="177"/>
    </row>
    <row r="26" spans="1:6" ht="24" customHeight="1">
      <c r="A26" s="135" t="s">
        <v>156</v>
      </c>
      <c r="B26" s="137"/>
      <c r="C26" s="210" t="s">
        <v>254</v>
      </c>
      <c r="D26" s="176"/>
      <c r="E26" s="176"/>
      <c r="F26" s="177"/>
    </row>
    <row r="27" spans="1:6" ht="21" customHeight="1">
      <c r="A27" s="135" t="s">
        <v>157</v>
      </c>
      <c r="B27" s="137"/>
      <c r="C27" s="210" t="s">
        <v>255</v>
      </c>
      <c r="D27" s="176"/>
      <c r="E27" s="176"/>
      <c r="F27" s="177"/>
    </row>
    <row r="28" spans="1:6" ht="21" customHeight="1">
      <c r="A28" s="135" t="s">
        <v>158</v>
      </c>
      <c r="B28" s="137"/>
      <c r="C28" s="210" t="s">
        <v>256</v>
      </c>
      <c r="D28" s="176"/>
      <c r="E28" s="176"/>
      <c r="F28" s="177"/>
    </row>
    <row r="29" spans="1:6" ht="15" customHeight="1">
      <c r="A29" s="135" t="s">
        <v>159</v>
      </c>
      <c r="B29" s="137"/>
      <c r="C29" s="210" t="s">
        <v>257</v>
      </c>
      <c r="D29" s="176"/>
      <c r="E29" s="176"/>
      <c r="F29" s="177"/>
    </row>
    <row r="30" spans="1:6" ht="23.1" customHeight="1">
      <c r="A30" s="132" t="s">
        <v>160</v>
      </c>
      <c r="B30" s="134"/>
      <c r="C30" s="210" t="s">
        <v>258</v>
      </c>
      <c r="D30" s="176"/>
      <c r="E30" s="176"/>
      <c r="F30" s="177"/>
    </row>
    <row r="31" spans="1:6" ht="27" customHeight="1">
      <c r="A31" s="211" t="s">
        <v>161</v>
      </c>
      <c r="B31" s="212"/>
      <c r="C31" s="210" t="s">
        <v>259</v>
      </c>
      <c r="D31" s="176"/>
      <c r="E31" s="176"/>
      <c r="F31" s="177"/>
    </row>
    <row r="32" spans="1:6">
      <c r="A32" s="144" t="s">
        <v>162</v>
      </c>
      <c r="B32" s="145"/>
      <c r="C32" s="145"/>
      <c r="D32" s="145"/>
      <c r="E32" s="145"/>
      <c r="F32" s="146"/>
    </row>
    <row r="33" spans="1:6">
      <c r="A33" s="213" t="s">
        <v>163</v>
      </c>
      <c r="B33" s="214"/>
      <c r="C33" s="141" t="s">
        <v>398</v>
      </c>
      <c r="D33" s="142"/>
      <c r="E33" s="142"/>
      <c r="F33" s="143"/>
    </row>
    <row r="34" spans="1:6">
      <c r="A34" s="197" t="s">
        <v>164</v>
      </c>
      <c r="B34" s="198"/>
      <c r="C34" s="141" t="s">
        <v>260</v>
      </c>
      <c r="D34" s="142"/>
      <c r="E34" s="142"/>
      <c r="F34" s="143"/>
    </row>
    <row r="35" spans="1:6">
      <c r="A35" s="197" t="s">
        <v>165</v>
      </c>
      <c r="B35" s="198"/>
      <c r="C35" s="141" t="s">
        <v>261</v>
      </c>
      <c r="D35" s="142"/>
      <c r="E35" s="142"/>
      <c r="F35" s="143"/>
    </row>
    <row r="36" spans="1:6">
      <c r="A36" s="204" t="s">
        <v>166</v>
      </c>
      <c r="B36" s="205"/>
      <c r="C36" s="118" t="s">
        <v>262</v>
      </c>
      <c r="D36" s="125" t="s">
        <v>227</v>
      </c>
      <c r="E36" s="118" t="s">
        <v>264</v>
      </c>
      <c r="F36" s="126" t="s">
        <v>229</v>
      </c>
    </row>
    <row r="37" spans="1:6">
      <c r="A37" s="202" t="s">
        <v>167</v>
      </c>
      <c r="B37" s="203"/>
      <c r="C37" s="118" t="s">
        <v>263</v>
      </c>
      <c r="D37" s="124" t="s">
        <v>228</v>
      </c>
      <c r="E37" s="118" t="s">
        <v>265</v>
      </c>
      <c r="F37" s="124" t="s">
        <v>230</v>
      </c>
    </row>
    <row r="38" spans="1:6" ht="12" thickBot="1">
      <c r="A38" s="199" t="s">
        <v>168</v>
      </c>
      <c r="B38" s="200"/>
      <c r="C38" s="200"/>
      <c r="D38" s="200"/>
      <c r="E38" s="200"/>
      <c r="F38" s="201"/>
    </row>
    <row r="39" spans="1:6" ht="20.100000000000001" customHeight="1">
      <c r="A39" s="208" t="s">
        <v>169</v>
      </c>
      <c r="B39" s="209"/>
      <c r="C39" s="175" t="s">
        <v>266</v>
      </c>
      <c r="D39" s="176"/>
      <c r="E39" s="176"/>
      <c r="F39" s="177"/>
    </row>
    <row r="40" spans="1:6" ht="20.100000000000001" customHeight="1">
      <c r="A40" s="189" t="s">
        <v>170</v>
      </c>
      <c r="B40" s="190"/>
      <c r="C40" s="175" t="s">
        <v>267</v>
      </c>
      <c r="D40" s="176"/>
      <c r="E40" s="176"/>
      <c r="F40" s="177"/>
    </row>
    <row r="41" spans="1:6" ht="21" customHeight="1">
      <c r="A41" s="206" t="s">
        <v>171</v>
      </c>
      <c r="B41" s="207"/>
      <c r="C41" s="175" t="s">
        <v>268</v>
      </c>
      <c r="D41" s="176"/>
      <c r="E41" s="176"/>
      <c r="F41" s="177"/>
    </row>
    <row r="42" spans="1:6" ht="20.100000000000001" customHeight="1">
      <c r="A42" s="193" t="s">
        <v>172</v>
      </c>
      <c r="B42" s="194"/>
      <c r="C42" s="175" t="s">
        <v>269</v>
      </c>
      <c r="D42" s="176"/>
      <c r="E42" s="176"/>
      <c r="F42" s="177"/>
    </row>
    <row r="43" spans="1:6" ht="18.95" customHeight="1">
      <c r="A43" s="189" t="s">
        <v>173</v>
      </c>
      <c r="B43" s="190"/>
      <c r="C43" s="175" t="s">
        <v>270</v>
      </c>
      <c r="D43" s="176"/>
      <c r="E43" s="176"/>
      <c r="F43" s="177"/>
    </row>
    <row r="44" spans="1:6" ht="21" customHeight="1" thickBot="1">
      <c r="A44" s="183" t="s">
        <v>174</v>
      </c>
      <c r="B44" s="184"/>
      <c r="C44" s="175" t="s">
        <v>271</v>
      </c>
      <c r="D44" s="176"/>
      <c r="E44" s="176"/>
      <c r="F44" s="177"/>
    </row>
    <row r="45" spans="1:6" ht="20.100000000000001" customHeight="1">
      <c r="A45" s="191" t="s">
        <v>175</v>
      </c>
      <c r="B45" s="192"/>
      <c r="C45" s="175" t="s">
        <v>272</v>
      </c>
      <c r="D45" s="176"/>
      <c r="E45" s="176"/>
      <c r="F45" s="177"/>
    </row>
    <row r="46" spans="1:6" ht="24" customHeight="1">
      <c r="A46" s="185" t="s">
        <v>176</v>
      </c>
      <c r="B46" s="186"/>
      <c r="C46" s="175" t="s">
        <v>273</v>
      </c>
      <c r="D46" s="176"/>
      <c r="E46" s="176"/>
      <c r="F46" s="177"/>
    </row>
    <row r="47" spans="1:6" ht="21" customHeight="1">
      <c r="A47" s="195" t="s">
        <v>224</v>
      </c>
      <c r="B47" s="196"/>
      <c r="C47" s="175" t="s">
        <v>274</v>
      </c>
      <c r="D47" s="176"/>
      <c r="E47" s="176"/>
      <c r="F47" s="177"/>
    </row>
    <row r="48" spans="1:6" ht="18" customHeight="1">
      <c r="A48" s="187" t="s">
        <v>177</v>
      </c>
      <c r="B48" s="188"/>
      <c r="C48" s="175" t="s">
        <v>275</v>
      </c>
      <c r="D48" s="176"/>
      <c r="E48" s="176"/>
      <c r="F48" s="177"/>
    </row>
    <row r="49" spans="1:6" ht="20.100000000000001" customHeight="1">
      <c r="A49" s="185" t="s">
        <v>178</v>
      </c>
      <c r="B49" s="186"/>
      <c r="C49" s="175" t="s">
        <v>276</v>
      </c>
      <c r="D49" s="176"/>
      <c r="E49" s="176"/>
      <c r="F49" s="177"/>
    </row>
    <row r="50" spans="1:6" ht="23.1" customHeight="1" thickBot="1">
      <c r="A50" s="183" t="s">
        <v>179</v>
      </c>
      <c r="B50" s="184"/>
      <c r="C50" s="175" t="s">
        <v>277</v>
      </c>
      <c r="D50" s="176"/>
      <c r="E50" s="176"/>
      <c r="F50" s="177"/>
    </row>
    <row r="51" spans="1:6">
      <c r="A51" s="178" t="s">
        <v>180</v>
      </c>
      <c r="B51" s="179"/>
      <c r="C51" s="179"/>
      <c r="D51" s="179"/>
      <c r="E51" s="179"/>
      <c r="F51" s="180"/>
    </row>
    <row r="52" spans="1:6">
      <c r="A52" s="173" t="s">
        <v>181</v>
      </c>
      <c r="B52" s="174"/>
      <c r="C52" s="141" t="s">
        <v>78</v>
      </c>
      <c r="D52" s="142"/>
      <c r="E52" s="142"/>
      <c r="F52" s="143"/>
    </row>
    <row r="53" spans="1:6">
      <c r="A53" s="173" t="s">
        <v>182</v>
      </c>
      <c r="B53" s="174"/>
      <c r="C53" s="141" t="s">
        <v>278</v>
      </c>
      <c r="D53" s="143"/>
      <c r="E53" s="181" t="s">
        <v>231</v>
      </c>
      <c r="F53" s="182"/>
    </row>
    <row r="54" spans="1:6">
      <c r="A54" s="173" t="s">
        <v>183</v>
      </c>
      <c r="B54" s="174"/>
      <c r="C54" s="141" t="s">
        <v>279</v>
      </c>
      <c r="D54" s="143"/>
      <c r="E54" s="181" t="s">
        <v>232</v>
      </c>
      <c r="F54" s="182"/>
    </row>
    <row r="55" spans="1:6">
      <c r="A55" s="173" t="s">
        <v>184</v>
      </c>
      <c r="B55" s="174"/>
      <c r="C55" s="171" t="s">
        <v>407</v>
      </c>
      <c r="D55" s="172"/>
      <c r="E55" s="141" t="s">
        <v>280</v>
      </c>
      <c r="F55" s="143"/>
    </row>
    <row r="56" spans="1:6">
      <c r="A56" s="173" t="s">
        <v>185</v>
      </c>
      <c r="B56" s="174"/>
      <c r="C56" s="141" t="s">
        <v>410</v>
      </c>
      <c r="D56" s="142"/>
      <c r="E56" s="143"/>
      <c r="F56" s="124" t="s">
        <v>237</v>
      </c>
    </row>
    <row r="57" spans="1:6">
      <c r="A57" s="144" t="s">
        <v>186</v>
      </c>
      <c r="B57" s="145"/>
      <c r="C57" s="145"/>
      <c r="D57" s="145"/>
      <c r="E57" s="145"/>
      <c r="F57" s="146"/>
    </row>
    <row r="58" spans="1:6">
      <c r="A58" s="141" t="s">
        <v>414</v>
      </c>
      <c r="B58" s="142"/>
      <c r="C58" s="142"/>
      <c r="D58" s="142"/>
      <c r="E58" s="142"/>
      <c r="F58" s="143"/>
    </row>
    <row r="59" spans="1:6">
      <c r="A59" s="141" t="s">
        <v>418</v>
      </c>
      <c r="B59" s="142"/>
      <c r="C59" s="142"/>
      <c r="D59" s="142"/>
      <c r="E59" s="142"/>
      <c r="F59" s="143"/>
    </row>
    <row r="60" spans="1:6">
      <c r="A60" s="141" t="s">
        <v>422</v>
      </c>
      <c r="B60" s="142"/>
      <c r="C60" s="142"/>
      <c r="D60" s="142"/>
      <c r="E60" s="142"/>
      <c r="F60" s="143"/>
    </row>
    <row r="61" spans="1:6">
      <c r="A61" s="141" t="s">
        <v>426</v>
      </c>
      <c r="B61" s="142"/>
      <c r="C61" s="142"/>
      <c r="D61" s="142"/>
      <c r="E61" s="142"/>
      <c r="F61" s="143"/>
    </row>
    <row r="62" spans="1:6">
      <c r="A62" s="144" t="s">
        <v>187</v>
      </c>
      <c r="B62" s="145"/>
      <c r="C62" s="145"/>
      <c r="D62" s="145"/>
      <c r="E62" s="145"/>
      <c r="F62" s="146"/>
    </row>
    <row r="63" spans="1:6">
      <c r="A63" s="168" t="s">
        <v>188</v>
      </c>
      <c r="B63" s="169"/>
      <c r="C63" s="170"/>
      <c r="D63" s="141" t="s">
        <v>430</v>
      </c>
      <c r="E63" s="142"/>
      <c r="F63" s="143"/>
    </row>
    <row r="64" spans="1:6">
      <c r="A64" s="127" t="s">
        <v>189</v>
      </c>
      <c r="B64" s="140"/>
      <c r="C64" s="128"/>
      <c r="D64" s="141" t="s">
        <v>435</v>
      </c>
      <c r="E64" s="142"/>
      <c r="F64" s="143"/>
    </row>
    <row r="65" spans="1:6">
      <c r="A65" s="127" t="s">
        <v>190</v>
      </c>
      <c r="B65" s="140"/>
      <c r="C65" s="128"/>
      <c r="D65" s="141" t="s">
        <v>438</v>
      </c>
      <c r="E65" s="143"/>
      <c r="F65" s="119" t="s">
        <v>439</v>
      </c>
    </row>
    <row r="66" spans="1:6">
      <c r="A66" s="127" t="s">
        <v>191</v>
      </c>
      <c r="B66" s="140"/>
      <c r="C66" s="128"/>
      <c r="D66" s="141" t="s">
        <v>441</v>
      </c>
      <c r="E66" s="143"/>
      <c r="F66" s="124" t="s">
        <v>233</v>
      </c>
    </row>
    <row r="67" spans="1:6">
      <c r="A67" s="127" t="s">
        <v>192</v>
      </c>
      <c r="B67" s="140"/>
      <c r="C67" s="128"/>
      <c r="D67" s="141" t="s">
        <v>443</v>
      </c>
      <c r="E67" s="143"/>
      <c r="F67" s="124" t="s">
        <v>234</v>
      </c>
    </row>
    <row r="68" spans="1:6">
      <c r="A68" s="127" t="s">
        <v>193</v>
      </c>
      <c r="B68" s="140"/>
      <c r="C68" s="128"/>
      <c r="D68" s="141" t="s">
        <v>446</v>
      </c>
      <c r="E68" s="143"/>
      <c r="F68" s="124" t="s">
        <v>235</v>
      </c>
    </row>
    <row r="69" spans="1:6">
      <c r="A69" s="161" t="s">
        <v>194</v>
      </c>
      <c r="B69" s="162"/>
      <c r="C69" s="163"/>
      <c r="D69" s="141" t="s">
        <v>447</v>
      </c>
      <c r="E69" s="143"/>
      <c r="F69" s="124" t="s">
        <v>236</v>
      </c>
    </row>
    <row r="70" spans="1:6">
      <c r="A70" s="164" t="s">
        <v>195</v>
      </c>
      <c r="B70" s="165"/>
      <c r="C70" s="165"/>
      <c r="D70" s="165"/>
      <c r="E70" s="165"/>
      <c r="F70" s="166"/>
    </row>
    <row r="71" spans="1:6">
      <c r="A71" s="138" t="s">
        <v>196</v>
      </c>
      <c r="B71" s="167"/>
      <c r="C71" s="139"/>
      <c r="D71" s="141" t="s">
        <v>281</v>
      </c>
      <c r="E71" s="142"/>
      <c r="F71" s="143"/>
    </row>
    <row r="72" spans="1:6">
      <c r="A72" s="135" t="s">
        <v>197</v>
      </c>
      <c r="B72" s="136"/>
      <c r="C72" s="137"/>
      <c r="D72" s="141" t="s">
        <v>282</v>
      </c>
      <c r="E72" s="142"/>
      <c r="F72" s="143"/>
    </row>
    <row r="73" spans="1:6">
      <c r="A73" s="135" t="s">
        <v>198</v>
      </c>
      <c r="B73" s="136"/>
      <c r="C73" s="137"/>
      <c r="D73" s="141" t="s">
        <v>283</v>
      </c>
      <c r="E73" s="142"/>
      <c r="F73" s="143"/>
    </row>
    <row r="74" spans="1:6">
      <c r="A74" s="132" t="s">
        <v>199</v>
      </c>
      <c r="B74" s="133"/>
      <c r="C74" s="134"/>
      <c r="D74" s="141" t="s">
        <v>284</v>
      </c>
      <c r="E74" s="142"/>
      <c r="F74" s="143"/>
    </row>
    <row r="75" spans="1:6">
      <c r="A75" s="144" t="s">
        <v>200</v>
      </c>
      <c r="B75" s="145"/>
      <c r="C75" s="145"/>
      <c r="D75" s="145"/>
      <c r="E75" s="145"/>
      <c r="F75" s="146"/>
    </row>
    <row r="76" spans="1:6" ht="20.100000000000001" customHeight="1">
      <c r="A76" s="138" t="s">
        <v>201</v>
      </c>
      <c r="B76" s="139"/>
      <c r="C76" s="129" t="s">
        <v>285</v>
      </c>
      <c r="D76" s="130"/>
      <c r="E76" s="130"/>
      <c r="F76" s="131"/>
    </row>
    <row r="77" spans="1:6" ht="21" customHeight="1">
      <c r="A77" s="135" t="s">
        <v>202</v>
      </c>
      <c r="B77" s="137"/>
      <c r="C77" s="129" t="s">
        <v>286</v>
      </c>
      <c r="D77" s="130"/>
      <c r="E77" s="130"/>
      <c r="F77" s="131"/>
    </row>
    <row r="78" spans="1:6" ht="20.100000000000001" customHeight="1">
      <c r="A78" s="135" t="s">
        <v>203</v>
      </c>
      <c r="B78" s="137"/>
      <c r="C78" s="129" t="s">
        <v>287</v>
      </c>
      <c r="D78" s="130"/>
      <c r="E78" s="130"/>
      <c r="F78" s="131"/>
    </row>
    <row r="79" spans="1:6" ht="21" customHeight="1">
      <c r="A79" s="135" t="s">
        <v>204</v>
      </c>
      <c r="B79" s="137"/>
      <c r="C79" s="129" t="s">
        <v>288</v>
      </c>
      <c r="D79" s="130"/>
      <c r="E79" s="130"/>
      <c r="F79" s="131"/>
    </row>
    <row r="80" spans="1:6" ht="21" customHeight="1">
      <c r="A80" s="132" t="s">
        <v>205</v>
      </c>
      <c r="B80" s="134"/>
      <c r="C80" s="129" t="s">
        <v>289</v>
      </c>
      <c r="D80" s="130"/>
      <c r="E80" s="130"/>
      <c r="F80" s="131"/>
    </row>
    <row r="81" spans="1:6">
      <c r="A81" s="138" t="s">
        <v>206</v>
      </c>
      <c r="B81" s="139"/>
      <c r="C81" s="129" t="s">
        <v>290</v>
      </c>
      <c r="D81" s="130"/>
      <c r="E81" s="130"/>
      <c r="F81" s="131"/>
    </row>
    <row r="82" spans="1:6">
      <c r="A82" s="135" t="s">
        <v>207</v>
      </c>
      <c r="B82" s="137"/>
      <c r="C82" s="129" t="s">
        <v>291</v>
      </c>
      <c r="D82" s="130"/>
      <c r="E82" s="130"/>
      <c r="F82" s="131"/>
    </row>
    <row r="83" spans="1:6">
      <c r="A83" s="135" t="s">
        <v>208</v>
      </c>
      <c r="B83" s="137"/>
      <c r="C83" s="129" t="s">
        <v>292</v>
      </c>
      <c r="D83" s="130"/>
      <c r="E83" s="130"/>
      <c r="F83" s="131"/>
    </row>
    <row r="84" spans="1:6">
      <c r="A84" s="135" t="s">
        <v>209</v>
      </c>
      <c r="B84" s="137"/>
      <c r="C84" s="129" t="s">
        <v>293</v>
      </c>
      <c r="D84" s="130"/>
      <c r="E84" s="130"/>
      <c r="F84" s="131"/>
    </row>
    <row r="85" spans="1:6">
      <c r="A85" s="132" t="s">
        <v>210</v>
      </c>
      <c r="B85" s="134"/>
      <c r="C85" s="129" t="s">
        <v>294</v>
      </c>
      <c r="D85" s="130"/>
      <c r="E85" s="130"/>
      <c r="F85" s="131"/>
    </row>
    <row r="86" spans="1:6">
      <c r="A86" s="144" t="s">
        <v>211</v>
      </c>
      <c r="B86" s="145"/>
      <c r="C86" s="145"/>
      <c r="D86" s="145"/>
      <c r="E86" s="145"/>
      <c r="F86" s="146"/>
    </row>
    <row r="87" spans="1:6">
      <c r="A87" s="152" t="s">
        <v>295</v>
      </c>
      <c r="B87" s="153"/>
      <c r="C87" s="153"/>
      <c r="D87" s="153"/>
      <c r="E87" s="153"/>
      <c r="F87" s="154"/>
    </row>
    <row r="88" spans="1:6">
      <c r="A88" s="155"/>
      <c r="B88" s="156"/>
      <c r="C88" s="156"/>
      <c r="D88" s="156"/>
      <c r="E88" s="156"/>
      <c r="F88" s="157"/>
    </row>
    <row r="89" spans="1:6">
      <c r="A89" s="155"/>
      <c r="B89" s="156"/>
      <c r="C89" s="156"/>
      <c r="D89" s="156"/>
      <c r="E89" s="156"/>
      <c r="F89" s="157"/>
    </row>
    <row r="90" spans="1:6">
      <c r="A90" s="155"/>
      <c r="B90" s="156"/>
      <c r="C90" s="156"/>
      <c r="D90" s="156"/>
      <c r="E90" s="156"/>
      <c r="F90" s="157"/>
    </row>
    <row r="91" spans="1:6">
      <c r="A91" s="155"/>
      <c r="B91" s="156"/>
      <c r="C91" s="156"/>
      <c r="D91" s="156"/>
      <c r="E91" s="156"/>
      <c r="F91" s="157"/>
    </row>
    <row r="92" spans="1:6">
      <c r="A92" s="155"/>
      <c r="B92" s="156"/>
      <c r="C92" s="156"/>
      <c r="D92" s="156"/>
      <c r="E92" s="156"/>
      <c r="F92" s="157"/>
    </row>
    <row r="93" spans="1:6">
      <c r="A93" s="158"/>
      <c r="B93" s="159"/>
      <c r="C93" s="159"/>
      <c r="D93" s="159"/>
      <c r="E93" s="159"/>
      <c r="F93" s="160"/>
    </row>
    <row r="94" spans="1:6" ht="18" customHeight="1">
      <c r="A94" s="138" t="s">
        <v>454</v>
      </c>
      <c r="B94" s="139"/>
      <c r="C94" s="129" t="s">
        <v>296</v>
      </c>
      <c r="D94" s="130"/>
      <c r="E94" s="130"/>
      <c r="F94" s="131"/>
    </row>
    <row r="95" spans="1:6" ht="18" customHeight="1">
      <c r="A95" s="135" t="s">
        <v>212</v>
      </c>
      <c r="B95" s="137"/>
      <c r="C95" s="129" t="s">
        <v>297</v>
      </c>
      <c r="D95" s="130"/>
      <c r="E95" s="130"/>
      <c r="F95" s="131"/>
    </row>
    <row r="96" spans="1:6" ht="21" customHeight="1">
      <c r="A96" s="132" t="s">
        <v>213</v>
      </c>
      <c r="B96" s="134"/>
      <c r="C96" s="129" t="s">
        <v>298</v>
      </c>
      <c r="D96" s="130"/>
      <c r="E96" s="130"/>
      <c r="F96" s="131"/>
    </row>
    <row r="97" spans="1:6" ht="18.95" customHeight="1">
      <c r="A97" s="138" t="s">
        <v>455</v>
      </c>
      <c r="B97" s="139"/>
      <c r="C97" s="129" t="s">
        <v>299</v>
      </c>
      <c r="D97" s="130"/>
      <c r="E97" s="130"/>
      <c r="F97" s="131"/>
    </row>
    <row r="98" spans="1:6" ht="18.95" customHeight="1">
      <c r="A98" s="135" t="s">
        <v>214</v>
      </c>
      <c r="B98" s="137"/>
      <c r="C98" s="129" t="s">
        <v>300</v>
      </c>
      <c r="D98" s="130"/>
      <c r="E98" s="130"/>
      <c r="F98" s="131"/>
    </row>
    <row r="99" spans="1:6" ht="24" customHeight="1">
      <c r="A99" s="132" t="s">
        <v>215</v>
      </c>
      <c r="B99" s="134"/>
      <c r="C99" s="129" t="s">
        <v>301</v>
      </c>
      <c r="D99" s="130"/>
      <c r="E99" s="130"/>
      <c r="F99" s="131"/>
    </row>
    <row r="100" spans="1:6" ht="18.95" customHeight="1">
      <c r="A100" s="138" t="s">
        <v>456</v>
      </c>
      <c r="B100" s="139"/>
      <c r="C100" s="129" t="s">
        <v>302</v>
      </c>
      <c r="D100" s="130"/>
      <c r="E100" s="130"/>
      <c r="F100" s="131"/>
    </row>
    <row r="101" spans="1:6" ht="17.100000000000001" customHeight="1">
      <c r="A101" s="135" t="s">
        <v>216</v>
      </c>
      <c r="B101" s="137"/>
      <c r="C101" s="129" t="s">
        <v>303</v>
      </c>
      <c r="D101" s="130"/>
      <c r="E101" s="130"/>
      <c r="F101" s="131"/>
    </row>
    <row r="102" spans="1:6" ht="18" customHeight="1">
      <c r="A102" s="132" t="s">
        <v>217</v>
      </c>
      <c r="B102" s="134"/>
      <c r="C102" s="129" t="s">
        <v>304</v>
      </c>
      <c r="D102" s="130"/>
      <c r="E102" s="130"/>
      <c r="F102" s="131"/>
    </row>
    <row r="103" spans="1:6" ht="18.95" customHeight="1">
      <c r="A103" s="138" t="s">
        <v>457</v>
      </c>
      <c r="B103" s="139"/>
      <c r="C103" s="129" t="s">
        <v>305</v>
      </c>
      <c r="D103" s="130"/>
      <c r="E103" s="130"/>
      <c r="F103" s="131"/>
    </row>
    <row r="104" spans="1:6" ht="18" customHeight="1">
      <c r="A104" s="135" t="s">
        <v>218</v>
      </c>
      <c r="B104" s="137"/>
      <c r="C104" s="129" t="s">
        <v>306</v>
      </c>
      <c r="D104" s="130"/>
      <c r="E104" s="130"/>
      <c r="F104" s="131"/>
    </row>
    <row r="105" spans="1:6" ht="18" customHeight="1">
      <c r="A105" s="132" t="s">
        <v>219</v>
      </c>
      <c r="B105" s="134"/>
      <c r="C105" s="129" t="s">
        <v>307</v>
      </c>
      <c r="D105" s="130"/>
      <c r="E105" s="130"/>
      <c r="F105" s="131"/>
    </row>
    <row r="106" spans="1:6" ht="15" customHeight="1">
      <c r="A106" s="138" t="s">
        <v>458</v>
      </c>
      <c r="B106" s="139"/>
      <c r="C106" s="129" t="s">
        <v>308</v>
      </c>
      <c r="D106" s="130"/>
      <c r="E106" s="130"/>
      <c r="F106" s="131"/>
    </row>
    <row r="107" spans="1:6" ht="15" customHeight="1">
      <c r="A107" s="135" t="s">
        <v>220</v>
      </c>
      <c r="B107" s="137"/>
      <c r="C107" s="129" t="s">
        <v>309</v>
      </c>
      <c r="D107" s="130"/>
      <c r="E107" s="130"/>
      <c r="F107" s="131"/>
    </row>
    <row r="108" spans="1:6" ht="15" customHeight="1">
      <c r="A108" s="132" t="s">
        <v>221</v>
      </c>
      <c r="B108" s="134"/>
      <c r="C108" s="129" t="s">
        <v>310</v>
      </c>
      <c r="D108" s="130"/>
      <c r="E108" s="130"/>
      <c r="F108" s="131"/>
    </row>
    <row r="109" spans="1:6">
      <c r="A109" s="144" t="s">
        <v>453</v>
      </c>
      <c r="B109" s="145"/>
      <c r="C109" s="145"/>
      <c r="D109" s="145"/>
      <c r="E109" s="145"/>
      <c r="F109" s="146"/>
    </row>
    <row r="110" spans="1:6">
      <c r="A110" s="132" t="s">
        <v>222</v>
      </c>
      <c r="B110" s="134"/>
      <c r="C110" s="149" t="s">
        <v>312</v>
      </c>
      <c r="D110" s="150"/>
      <c r="E110" s="150"/>
      <c r="F110" s="151"/>
    </row>
    <row r="111" spans="1:6">
      <c r="A111" s="147" t="s">
        <v>223</v>
      </c>
      <c r="B111" s="148"/>
      <c r="C111" s="149" t="s">
        <v>311</v>
      </c>
      <c r="D111" s="150"/>
      <c r="E111" s="150"/>
      <c r="F111" s="151"/>
    </row>
  </sheetData>
  <sheetProtection selectLockedCells="1" selectUnlockedCells="1"/>
  <mergeCells count="183">
    <mergeCell ref="A1:F1"/>
    <mergeCell ref="A2:F2"/>
    <mergeCell ref="A3:B3"/>
    <mergeCell ref="C4:E4"/>
    <mergeCell ref="A5:F5"/>
    <mergeCell ref="B6:F6"/>
    <mergeCell ref="B7:F7"/>
    <mergeCell ref="B8:F8"/>
    <mergeCell ref="A9:F9"/>
    <mergeCell ref="A4:B4"/>
    <mergeCell ref="B10:F10"/>
    <mergeCell ref="B11:F11"/>
    <mergeCell ref="B12:F12"/>
    <mergeCell ref="A13:F13"/>
    <mergeCell ref="C14:F14"/>
    <mergeCell ref="C15:F15"/>
    <mergeCell ref="A16:B16"/>
    <mergeCell ref="C16:F16"/>
    <mergeCell ref="C17:F17"/>
    <mergeCell ref="A17:B17"/>
    <mergeCell ref="A15:B15"/>
    <mergeCell ref="A14:B14"/>
    <mergeCell ref="D19:F19"/>
    <mergeCell ref="A20:B20"/>
    <mergeCell ref="C20:F20"/>
    <mergeCell ref="C21:F21"/>
    <mergeCell ref="A22:B22"/>
    <mergeCell ref="C22:F22"/>
    <mergeCell ref="A23:F23"/>
    <mergeCell ref="C24:F24"/>
    <mergeCell ref="C25:F25"/>
    <mergeCell ref="A21:B21"/>
    <mergeCell ref="A19:C19"/>
    <mergeCell ref="A25:B25"/>
    <mergeCell ref="A24:B24"/>
    <mergeCell ref="C26:F26"/>
    <mergeCell ref="C27:F27"/>
    <mergeCell ref="C28:F28"/>
    <mergeCell ref="C29:F29"/>
    <mergeCell ref="C30:F30"/>
    <mergeCell ref="A31:B31"/>
    <mergeCell ref="C31:F31"/>
    <mergeCell ref="A32:F32"/>
    <mergeCell ref="C33:F33"/>
    <mergeCell ref="A30:B30"/>
    <mergeCell ref="A29:B29"/>
    <mergeCell ref="A33:B33"/>
    <mergeCell ref="A28:B28"/>
    <mergeCell ref="A27:B27"/>
    <mergeCell ref="A26:B26"/>
    <mergeCell ref="A34:B34"/>
    <mergeCell ref="C34:F34"/>
    <mergeCell ref="A35:B35"/>
    <mergeCell ref="C35:F35"/>
    <mergeCell ref="A38:F38"/>
    <mergeCell ref="C39:F39"/>
    <mergeCell ref="A40:B40"/>
    <mergeCell ref="C40:F40"/>
    <mergeCell ref="C41:F41"/>
    <mergeCell ref="A37:B37"/>
    <mergeCell ref="A36:B36"/>
    <mergeCell ref="A41:B41"/>
    <mergeCell ref="A39:B39"/>
    <mergeCell ref="C42:F42"/>
    <mergeCell ref="A43:B43"/>
    <mergeCell ref="C43:F43"/>
    <mergeCell ref="C44:F44"/>
    <mergeCell ref="A45:B45"/>
    <mergeCell ref="C45:F45"/>
    <mergeCell ref="A46:B46"/>
    <mergeCell ref="C46:F46"/>
    <mergeCell ref="C47:F47"/>
    <mergeCell ref="A42:B42"/>
    <mergeCell ref="A47:B47"/>
    <mergeCell ref="A44:B44"/>
    <mergeCell ref="C48:F48"/>
    <mergeCell ref="C49:F49"/>
    <mergeCell ref="C50:F50"/>
    <mergeCell ref="A51:F51"/>
    <mergeCell ref="C52:F52"/>
    <mergeCell ref="C53:D53"/>
    <mergeCell ref="E53:F53"/>
    <mergeCell ref="C54:D54"/>
    <mergeCell ref="E54:F54"/>
    <mergeCell ref="A50:B50"/>
    <mergeCell ref="A49:B49"/>
    <mergeCell ref="A48:B48"/>
    <mergeCell ref="A54:B54"/>
    <mergeCell ref="A53:B53"/>
    <mergeCell ref="A52:B52"/>
    <mergeCell ref="C55:D55"/>
    <mergeCell ref="E55:F55"/>
    <mergeCell ref="A56:B56"/>
    <mergeCell ref="C56:E56"/>
    <mergeCell ref="A57:F57"/>
    <mergeCell ref="A58:F58"/>
    <mergeCell ref="A59:F59"/>
    <mergeCell ref="A60:F60"/>
    <mergeCell ref="A61:F61"/>
    <mergeCell ref="A55:B55"/>
    <mergeCell ref="A62:F62"/>
    <mergeCell ref="A63:C63"/>
    <mergeCell ref="D63:F63"/>
    <mergeCell ref="A64:C64"/>
    <mergeCell ref="D64:F64"/>
    <mergeCell ref="A65:C65"/>
    <mergeCell ref="D65:E65"/>
    <mergeCell ref="A66:C66"/>
    <mergeCell ref="D66:E66"/>
    <mergeCell ref="D67:E67"/>
    <mergeCell ref="A68:C68"/>
    <mergeCell ref="D68:E68"/>
    <mergeCell ref="A69:C69"/>
    <mergeCell ref="D69:E69"/>
    <mergeCell ref="A70:F70"/>
    <mergeCell ref="D71:F71"/>
    <mergeCell ref="D72:F72"/>
    <mergeCell ref="A72:C72"/>
    <mergeCell ref="A71:C71"/>
    <mergeCell ref="A82:B82"/>
    <mergeCell ref="A105:B105"/>
    <mergeCell ref="A106:B106"/>
    <mergeCell ref="A107:B107"/>
    <mergeCell ref="A108:B108"/>
    <mergeCell ref="A110:B110"/>
    <mergeCell ref="A109:F109"/>
    <mergeCell ref="C111:F111"/>
    <mergeCell ref="A87:F93"/>
    <mergeCell ref="C98:F98"/>
    <mergeCell ref="C99:F99"/>
    <mergeCell ref="C100:F100"/>
    <mergeCell ref="C101:F101"/>
    <mergeCell ref="C102:F102"/>
    <mergeCell ref="C103:F103"/>
    <mergeCell ref="C104:F104"/>
    <mergeCell ref="C105:F105"/>
    <mergeCell ref="C110:F110"/>
    <mergeCell ref="C106:F106"/>
    <mergeCell ref="C107:F107"/>
    <mergeCell ref="C108:F108"/>
    <mergeCell ref="A96:B96"/>
    <mergeCell ref="A95:B95"/>
    <mergeCell ref="A94:B94"/>
    <mergeCell ref="A103:B103"/>
    <mergeCell ref="A104:B104"/>
    <mergeCell ref="A111:B111"/>
    <mergeCell ref="A86:F86"/>
    <mergeCell ref="C95:F95"/>
    <mergeCell ref="C96:F96"/>
    <mergeCell ref="C97:F97"/>
    <mergeCell ref="A85:B85"/>
    <mergeCell ref="A84:B84"/>
    <mergeCell ref="A97:B97"/>
    <mergeCell ref="A98:B98"/>
    <mergeCell ref="A99:B99"/>
    <mergeCell ref="A100:B100"/>
    <mergeCell ref="A101:B101"/>
    <mergeCell ref="A102:B102"/>
    <mergeCell ref="C94:F94"/>
    <mergeCell ref="A18:B18"/>
    <mergeCell ref="C82:F82"/>
    <mergeCell ref="C83:F83"/>
    <mergeCell ref="C84:F84"/>
    <mergeCell ref="C85:F85"/>
    <mergeCell ref="C80:F80"/>
    <mergeCell ref="C81:F81"/>
    <mergeCell ref="A74:C74"/>
    <mergeCell ref="A73:C73"/>
    <mergeCell ref="A81:B81"/>
    <mergeCell ref="A80:B80"/>
    <mergeCell ref="A79:B79"/>
    <mergeCell ref="A78:B78"/>
    <mergeCell ref="A77:B77"/>
    <mergeCell ref="A76:B76"/>
    <mergeCell ref="A67:C67"/>
    <mergeCell ref="D73:F73"/>
    <mergeCell ref="D74:F74"/>
    <mergeCell ref="A75:F75"/>
    <mergeCell ref="C76:F76"/>
    <mergeCell ref="C77:F77"/>
    <mergeCell ref="C78:F78"/>
    <mergeCell ref="C79:F79"/>
    <mergeCell ref="A83:B83"/>
  </mergeCells>
  <conditionalFormatting sqref="D3">
    <cfRule type="expression" dxfId="10" priority="12">
      <formula>ISBLANK($D$3)</formula>
    </cfRule>
  </conditionalFormatting>
  <conditionalFormatting sqref="E3">
    <cfRule type="expression" dxfId="9" priority="11">
      <formula>ISBLANK($E$3)</formula>
    </cfRule>
  </conditionalFormatting>
  <conditionalFormatting sqref="C3:C4">
    <cfRule type="expression" dxfId="8" priority="13">
      <formula>ISBLANK($C$3)</formula>
    </cfRule>
  </conditionalFormatting>
  <conditionalFormatting sqref="C3:E3 C4">
    <cfRule type="containsBlanks" dxfId="7" priority="10">
      <formula>LEN(TRIM(C3))=0</formula>
    </cfRule>
  </conditionalFormatting>
  <conditionalFormatting sqref="B6:F8">
    <cfRule type="containsBlanks" dxfId="6" priority="9">
      <formula>LEN(TRIM(B6))=0</formula>
    </cfRule>
  </conditionalFormatting>
  <conditionalFormatting sqref="B10:F12">
    <cfRule type="containsBlanks" dxfId="5" priority="8">
      <formula>LEN(TRIM(B10))=0</formula>
    </cfRule>
  </conditionalFormatting>
  <conditionalFormatting sqref="C14:F15 C16 C17:F17 D19:F19 C21:F21 C24:F31 C33:F33 C36:F36 C39:F44 C45:C50 C37 E37 C52:F52 C53:D54 E55 C55 C56:E56">
    <cfRule type="containsBlanks" dxfId="4" priority="4">
      <formula>LEN(TRIM(C14))=0</formula>
    </cfRule>
  </conditionalFormatting>
  <conditionalFormatting sqref="C18 E18">
    <cfRule type="containsBlanks" dxfId="3" priority="2">
      <formula>LEN(TRIM(C18))=0</formula>
    </cfRule>
  </conditionalFormatting>
  <conditionalFormatting sqref="D63:F65 D66:E69 D71:F73 A58:F61">
    <cfRule type="containsBlanks" dxfId="2" priority="3">
      <formula>LEN(TRIM(A58))=0</formula>
    </cfRule>
  </conditionalFormatting>
  <conditionalFormatting sqref="C76:F78">
    <cfRule type="containsBlanks" dxfId="1" priority="7">
      <formula>LEN(TRIM(C76))=0</formula>
    </cfRule>
  </conditionalFormatting>
  <conditionalFormatting sqref="C94:F108 C110:F111">
    <cfRule type="containsBlanks" dxfId="0" priority="6">
      <formula>LEN(TRIM(C94))=0</formula>
    </cfRule>
  </conditionalFormatting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9"/>
  <sheetViews>
    <sheetView showGridLines="0" tabSelected="1" view="pageBreakPreview" zoomScale="55" zoomScaleNormal="90" zoomScaleSheetLayoutView="55" workbookViewId="0"/>
  </sheetViews>
  <sheetFormatPr defaultColWidth="9.140625" defaultRowHeight="18.75"/>
  <cols>
    <col min="1" max="1" width="5.7109375" style="10" customWidth="1"/>
    <col min="2" max="2" width="0.5703125" style="10" customWidth="1"/>
    <col min="3" max="4" width="3.28515625" style="10" customWidth="1"/>
    <col min="5" max="5" width="5.5703125" style="10" customWidth="1"/>
    <col min="6" max="7" width="4.28515625" style="10" customWidth="1"/>
    <col min="8" max="8" width="12.42578125" style="10" customWidth="1"/>
    <col min="9" max="9" width="5.140625" style="10" customWidth="1"/>
    <col min="10" max="13" width="3.28515625" style="10" customWidth="1"/>
    <col min="14" max="14" width="5.28515625" style="10" customWidth="1"/>
    <col min="15" max="15" width="3.28515625" style="10" customWidth="1"/>
    <col min="16" max="16" width="4.7109375" style="10" customWidth="1"/>
    <col min="17" max="17" width="5.28515625" style="10" customWidth="1"/>
    <col min="18" max="18" width="3.28515625" style="10" customWidth="1"/>
    <col min="19" max="20" width="8" style="10" customWidth="1"/>
    <col min="21" max="21" width="3.28515625" style="10" customWidth="1"/>
    <col min="22" max="22" width="5.140625" style="10" customWidth="1"/>
    <col min="23" max="23" width="4.85546875" style="10" customWidth="1"/>
    <col min="24" max="24" width="1.7109375" style="10" customWidth="1"/>
    <col min="25" max="25" width="6.85546875" style="10" customWidth="1"/>
    <col min="26" max="26" width="3.28515625" style="10" customWidth="1"/>
    <col min="27" max="27" width="4.28515625" style="10" customWidth="1"/>
    <col min="28" max="28" width="9.5703125" style="10" customWidth="1"/>
    <col min="29" max="30" width="3.28515625" style="10" customWidth="1"/>
    <col min="31" max="31" width="8.42578125" style="10" customWidth="1"/>
    <col min="32" max="33" width="3.28515625" style="10" customWidth="1"/>
    <col min="34" max="34" width="4.140625" style="10" customWidth="1"/>
    <col min="35" max="35" width="7.5703125" style="10" customWidth="1"/>
    <col min="36" max="36" width="10.5703125" style="10" customWidth="1"/>
    <col min="37" max="37" width="3.28515625" style="10" customWidth="1"/>
    <col min="38" max="38" width="4.5703125" style="10" customWidth="1"/>
    <col min="39" max="39" width="5.5703125" style="10" customWidth="1"/>
    <col min="40" max="40" width="4.85546875" style="10" customWidth="1"/>
    <col min="41" max="41" width="6.7109375" style="10" customWidth="1"/>
    <col min="42" max="42" width="8.5703125" style="10" customWidth="1"/>
    <col min="43" max="43" width="7.28515625" style="10" customWidth="1"/>
    <col min="44" max="16384" width="9.140625" style="10"/>
  </cols>
  <sheetData>
    <row r="1" spans="1:4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60"/>
    </row>
    <row r="2" spans="1:4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1"/>
    </row>
    <row r="3" spans="1:4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1" t="s">
        <v>0</v>
      </c>
    </row>
    <row r="4" spans="1:4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1" t="s">
        <v>1</v>
      </c>
    </row>
    <row r="5" spans="1:43" ht="6.75" customHeight="1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2"/>
    </row>
    <row r="6" spans="1:43">
      <c r="A6" s="13"/>
      <c r="B6" s="295" t="s">
        <v>2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63"/>
    </row>
    <row r="7" spans="1:43">
      <c r="A7" s="13"/>
      <c r="B7" s="282" t="s">
        <v>3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64"/>
    </row>
    <row r="8" spans="1:4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64"/>
    </row>
    <row r="9" spans="1:43" ht="26.25">
      <c r="A9" s="13"/>
      <c r="B9" s="15" t="s">
        <v>4</v>
      </c>
      <c r="C9" s="15"/>
      <c r="D9" s="15"/>
      <c r="E9" s="15"/>
      <c r="F9" s="15"/>
      <c r="G9" s="15"/>
      <c r="H9" s="15"/>
      <c r="I9" s="15"/>
      <c r="J9" s="15"/>
      <c r="K9" s="298" t="s">
        <v>5</v>
      </c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6"/>
      <c r="X9" s="16" t="s">
        <v>6</v>
      </c>
      <c r="Y9" s="6"/>
      <c r="Z9" s="6"/>
      <c r="AA9" s="6"/>
      <c r="AB9" s="6"/>
      <c r="AC9" s="6"/>
      <c r="AD9" s="6"/>
      <c r="AE9" s="6"/>
      <c r="AF9" s="6"/>
      <c r="AG9" s="299" t="str">
        <f>BVRTEMP!C4</f>
        <v>SELECT||pt=C:4||val=</v>
      </c>
      <c r="AH9" s="299"/>
      <c r="AI9" s="299"/>
      <c r="AJ9" s="299"/>
      <c r="AK9" s="299"/>
      <c r="AL9" s="299"/>
      <c r="AM9" s="299"/>
      <c r="AN9" s="299"/>
      <c r="AO9" s="299"/>
      <c r="AP9" s="299"/>
      <c r="AQ9" s="62"/>
    </row>
    <row r="10" spans="1:43" ht="26.25">
      <c r="A10" s="13"/>
      <c r="B10" s="16" t="s">
        <v>7</v>
      </c>
      <c r="C10" s="17"/>
      <c r="D10" s="17"/>
      <c r="E10" s="17"/>
      <c r="F10" s="17"/>
      <c r="G10" s="17"/>
      <c r="H10" s="17"/>
      <c r="I10" s="17"/>
      <c r="J10" s="39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6"/>
      <c r="X10" s="16" t="s">
        <v>8</v>
      </c>
      <c r="Y10" s="6"/>
      <c r="Z10" s="39"/>
      <c r="AA10" s="39"/>
      <c r="AB10" s="51"/>
      <c r="AC10" s="51"/>
      <c r="AD10" s="52"/>
      <c r="AE10" s="52"/>
      <c r="AF10" s="301" t="str">
        <f>BVRTEMP!C111</f>
        <v>INPUT||pt=C:111||val=</v>
      </c>
      <c r="AG10" s="301"/>
      <c r="AH10" s="301"/>
      <c r="AI10" s="301"/>
      <c r="AJ10" s="301"/>
      <c r="AK10" s="301"/>
      <c r="AL10" s="301"/>
      <c r="AM10" s="301"/>
      <c r="AN10" s="301"/>
      <c r="AO10" s="301"/>
      <c r="AP10" s="301"/>
      <c r="AQ10" s="65"/>
    </row>
    <row r="11" spans="1:43" ht="4.5" customHeight="1">
      <c r="A11" s="13"/>
      <c r="B11" s="16"/>
      <c r="C11" s="17"/>
      <c r="D11" s="17"/>
      <c r="E11" s="17"/>
      <c r="F11" s="17"/>
      <c r="G11" s="17"/>
      <c r="H11" s="17"/>
      <c r="I11" s="17"/>
      <c r="J11" s="17"/>
      <c r="K11" s="40"/>
      <c r="L11" s="40"/>
      <c r="M11" s="40"/>
      <c r="N11" s="40"/>
      <c r="O11" s="27"/>
      <c r="P11" s="40"/>
      <c r="Q11" s="40"/>
      <c r="R11" s="27"/>
      <c r="S11" s="40"/>
      <c r="T11" s="40"/>
      <c r="U11" s="27"/>
      <c r="V11" s="27"/>
      <c r="W11" s="6"/>
      <c r="X11" s="16"/>
      <c r="Y11" s="6"/>
      <c r="Z11" s="6"/>
      <c r="AA11" s="6"/>
      <c r="AB11" s="53"/>
      <c r="AC11" s="53"/>
      <c r="AD11" s="53"/>
      <c r="AE11" s="53"/>
      <c r="AF11" s="53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2"/>
    </row>
    <row r="12" spans="1:43" ht="26.25">
      <c r="A12" s="13" t="s">
        <v>9</v>
      </c>
      <c r="B12" s="16" t="s">
        <v>10</v>
      </c>
      <c r="C12" s="17"/>
      <c r="D12" s="17"/>
      <c r="E12" s="17"/>
      <c r="F12" s="17"/>
      <c r="G12" s="17"/>
      <c r="H12" s="17"/>
      <c r="I12" s="17"/>
      <c r="J12" s="39"/>
      <c r="K12" s="302" t="s">
        <v>11</v>
      </c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6"/>
      <c r="X12" s="16" t="s">
        <v>12</v>
      </c>
      <c r="Y12" s="6"/>
      <c r="Z12" s="39"/>
      <c r="AA12" s="39"/>
      <c r="AB12" s="51"/>
      <c r="AC12" s="51"/>
      <c r="AD12" s="52"/>
      <c r="AE12" s="52"/>
      <c r="AF12" s="301"/>
      <c r="AG12" s="301"/>
      <c r="AH12" s="301"/>
      <c r="AI12" s="301"/>
      <c r="AJ12" s="301"/>
      <c r="AK12" s="301"/>
      <c r="AL12" s="301"/>
      <c r="AM12" s="301"/>
      <c r="AN12" s="301"/>
      <c r="AO12" s="301"/>
      <c r="AP12" s="301"/>
      <c r="AQ12" s="65"/>
    </row>
    <row r="13" spans="1:43" s="2" customFormat="1" ht="3.75" customHeight="1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47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66"/>
    </row>
    <row r="14" spans="1:43" ht="27.75" customHeight="1">
      <c r="A14" s="13"/>
      <c r="B14" s="16" t="s">
        <v>13</v>
      </c>
      <c r="C14" s="6"/>
      <c r="D14" s="6"/>
      <c r="E14" s="6"/>
      <c r="F14" s="6"/>
      <c r="G14" s="6"/>
      <c r="H14" s="6"/>
      <c r="I14" s="303" t="str">
        <f>CONCATENATE(BVRTEMP!B6,", ",BVRTEMP!B7," ",BVRTEMP!B8)</f>
        <v>INPUT||pt=B:6||val=FAMADOR, INPUT||pt=B:7||val=FITZGERALD INPUT||pt=B:8||val=CORTES</v>
      </c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63"/>
    </row>
    <row r="15" spans="1:43" hidden="1">
      <c r="A15" s="13"/>
      <c r="B15" s="16" t="s">
        <v>14</v>
      </c>
      <c r="C15" s="6"/>
      <c r="D15" s="6"/>
      <c r="E15" s="6"/>
      <c r="F15" s="6"/>
      <c r="G15" s="6"/>
      <c r="H15" s="6"/>
      <c r="I15" s="285" t="s">
        <v>15</v>
      </c>
      <c r="J15" s="285"/>
      <c r="K15" s="285"/>
      <c r="L15" s="285"/>
      <c r="M15" s="285"/>
      <c r="N15" s="285"/>
      <c r="O15" s="285"/>
      <c r="P15" s="40"/>
      <c r="Q15" s="15"/>
      <c r="R15" s="15"/>
      <c r="S15" s="295"/>
      <c r="T15" s="295"/>
      <c r="U15" s="295"/>
      <c r="V15" s="48"/>
      <c r="W15" s="48"/>
      <c r="X15" s="15"/>
      <c r="Y15" s="15"/>
      <c r="Z15" s="295"/>
      <c r="AA15" s="295"/>
      <c r="AB15" s="295"/>
      <c r="AC15" s="295"/>
      <c r="AD15" s="295"/>
      <c r="AE15" s="15"/>
      <c r="AF15" s="48"/>
      <c r="AG15" s="15"/>
      <c r="AH15" s="15"/>
      <c r="AI15" s="15"/>
      <c r="AJ15" s="15"/>
      <c r="AK15" s="15"/>
      <c r="AL15" s="15"/>
      <c r="AM15" s="295"/>
      <c r="AN15" s="295"/>
      <c r="AO15" s="295"/>
      <c r="AP15" s="295"/>
      <c r="AQ15" s="63"/>
    </row>
    <row r="16" spans="1:43" ht="25.5" customHeight="1">
      <c r="A16" s="13"/>
      <c r="B16" s="21" t="s">
        <v>16</v>
      </c>
      <c r="C16" s="6"/>
      <c r="D16" s="6"/>
      <c r="E16" s="6"/>
      <c r="F16" s="6"/>
      <c r="G16" s="6"/>
      <c r="H16" s="6"/>
      <c r="I16" s="296" t="str">
        <f>CONCATENATE(BVRTEMP!B10,", ",BVRTEMP!B11," ",BVRTEMP!B12)</f>
        <v>INPUT||pt=B:10||val=, INPUT||pt=B:11||val= INPUT||pt=B:12||val=</v>
      </c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63"/>
    </row>
    <row r="17" spans="1:43" ht="6.75" customHeight="1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2"/>
    </row>
    <row r="18" spans="1:43" ht="19.5" customHeight="1">
      <c r="A18" s="22"/>
      <c r="B18" s="23" t="s">
        <v>17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67"/>
    </row>
    <row r="19" spans="1:43" ht="6" customHeight="1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2"/>
    </row>
    <row r="20" spans="1:43" ht="22.5" customHeight="1">
      <c r="A20" s="13"/>
      <c r="B20" s="297" t="s">
        <v>18</v>
      </c>
      <c r="C20" s="297"/>
      <c r="D20" s="297"/>
      <c r="E20" s="297"/>
      <c r="F20" s="25"/>
      <c r="G20" s="25"/>
      <c r="H20" s="26"/>
      <c r="I20" s="234" t="str">
        <f>BVRTEMP!B10</f>
        <v>INPUT||pt=B:10||val=</v>
      </c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54"/>
      <c r="AB20" s="26" t="s">
        <v>19</v>
      </c>
      <c r="AC20" s="26"/>
      <c r="AD20" s="26"/>
      <c r="AE20" s="26"/>
      <c r="AF20" s="26"/>
      <c r="AG20" s="26"/>
      <c r="AH20" s="26"/>
      <c r="AI20" s="26"/>
      <c r="AJ20" s="233" t="str">
        <f>BVRTEMP!C18</f>
        <v>INPUT||pt=C:18||val=</v>
      </c>
      <c r="AK20" s="233"/>
      <c r="AL20" s="57" t="s">
        <v>20</v>
      </c>
      <c r="AM20" s="26"/>
      <c r="AN20" s="58" t="str">
        <f>BVRTEMP!E18</f>
        <v>INPUT||pt=E:18||val=</v>
      </c>
      <c r="AO20" s="57" t="s">
        <v>21</v>
      </c>
      <c r="AP20" s="26"/>
      <c r="AQ20" s="62"/>
    </row>
    <row r="21" spans="1:43" ht="8.1" customHeight="1">
      <c r="A21" s="13"/>
      <c r="B21" s="6"/>
      <c r="C21" s="6"/>
      <c r="D21" s="6"/>
      <c r="E21" s="6"/>
      <c r="F21" s="6"/>
      <c r="G21" s="6"/>
      <c r="H21" s="2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2"/>
    </row>
    <row r="22" spans="1:43" ht="15" customHeight="1">
      <c r="A22" s="13"/>
      <c r="B22" s="287" t="s">
        <v>22</v>
      </c>
      <c r="C22" s="287"/>
      <c r="D22" s="287"/>
      <c r="E22" s="287"/>
      <c r="F22" s="27"/>
      <c r="G22" s="27"/>
      <c r="H22" s="6"/>
      <c r="I22" s="41"/>
      <c r="J22" s="35" t="s">
        <v>23</v>
      </c>
      <c r="K22" s="6"/>
      <c r="L22" s="6"/>
      <c r="M22" s="6"/>
      <c r="N22" s="6"/>
      <c r="O22" s="6"/>
      <c r="P22" s="41"/>
      <c r="Q22" s="35" t="s">
        <v>24</v>
      </c>
      <c r="R22" s="6"/>
      <c r="S22" s="6"/>
      <c r="T22" s="6"/>
      <c r="U22" s="6"/>
      <c r="V22" s="41"/>
      <c r="W22" s="35" t="s">
        <v>25</v>
      </c>
      <c r="X22" s="6"/>
      <c r="Y22" s="6"/>
      <c r="Z22" s="6"/>
      <c r="AA22" s="6"/>
      <c r="AB22" s="6" t="s">
        <v>26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2"/>
    </row>
    <row r="23" spans="1:43" ht="5.25" customHeight="1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2"/>
    </row>
    <row r="24" spans="1:43" ht="18" customHeight="1">
      <c r="A24" s="13"/>
      <c r="B24" s="6"/>
      <c r="C24" s="6"/>
      <c r="D24" s="6"/>
      <c r="E24" s="6"/>
      <c r="F24" s="6"/>
      <c r="G24" s="6"/>
      <c r="H24" s="6"/>
      <c r="I24" s="41"/>
      <c r="J24" s="35" t="s">
        <v>27</v>
      </c>
      <c r="K24" s="6"/>
      <c r="L24" s="6"/>
      <c r="M24" s="6"/>
      <c r="N24" s="6"/>
      <c r="O24" s="6"/>
      <c r="P24" s="41"/>
      <c r="Q24" s="35" t="s">
        <v>28</v>
      </c>
      <c r="R24" s="6"/>
      <c r="S24" s="6"/>
      <c r="T24" s="6"/>
      <c r="U24" s="6"/>
      <c r="V24" s="41"/>
      <c r="W24" s="35" t="s">
        <v>29</v>
      </c>
      <c r="X24" s="6"/>
      <c r="Y24" s="6"/>
      <c r="Z24" s="6"/>
      <c r="AA24" s="6"/>
      <c r="AB24" s="6" t="s">
        <v>30</v>
      </c>
      <c r="AC24" s="6"/>
      <c r="AD24" s="6"/>
      <c r="AE24" s="6"/>
      <c r="AF24" s="6"/>
      <c r="AG24" s="6"/>
      <c r="AH24" s="6"/>
      <c r="AI24" s="234" t="str">
        <f>CONCATENATE(BVRTEMP!D19," / ",BVRTEMP!C20)</f>
        <v>SELECT||pt=D:19||val=SEC / INPUT||pt=C:20||val=</v>
      </c>
      <c r="AJ24" s="234"/>
      <c r="AK24" s="234"/>
      <c r="AL24" s="234"/>
      <c r="AM24" s="234"/>
      <c r="AN24" s="234"/>
      <c r="AO24" s="234"/>
      <c r="AP24" s="234"/>
      <c r="AQ24" s="62"/>
    </row>
    <row r="25" spans="1:43" ht="12.95" customHeight="1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2"/>
    </row>
    <row r="26" spans="1:43" ht="15" customHeight="1">
      <c r="A26" s="13"/>
      <c r="B26" s="6" t="s">
        <v>31</v>
      </c>
      <c r="C26" s="6"/>
      <c r="D26" s="6"/>
      <c r="E26" s="6"/>
      <c r="F26" s="6"/>
      <c r="G26" s="6"/>
      <c r="H26" s="6"/>
      <c r="I26" s="41"/>
      <c r="J26" s="42" t="s">
        <v>32</v>
      </c>
      <c r="K26" s="6"/>
      <c r="L26" s="6"/>
      <c r="M26" s="6"/>
      <c r="N26" s="6"/>
      <c r="O26" s="6"/>
      <c r="P26" s="41"/>
      <c r="Q26" s="35" t="s">
        <v>33</v>
      </c>
      <c r="R26" s="6"/>
      <c r="S26" s="6"/>
      <c r="T26" s="6"/>
      <c r="U26" s="6"/>
      <c r="V26" s="41"/>
      <c r="W26" s="35" t="s">
        <v>34</v>
      </c>
      <c r="X26" s="6"/>
      <c r="Y26" s="6"/>
      <c r="Z26" s="6"/>
      <c r="AA26" s="6"/>
      <c r="AB26" s="16"/>
      <c r="AC26" s="6"/>
      <c r="AD26" s="6"/>
      <c r="AE26" s="6"/>
      <c r="AF26" s="6"/>
      <c r="AG26" s="6"/>
      <c r="AH26" s="6"/>
      <c r="AI26" s="26"/>
      <c r="AJ26" s="26"/>
      <c r="AK26" s="26"/>
      <c r="AL26" s="26"/>
      <c r="AM26" s="26"/>
      <c r="AN26" s="26"/>
      <c r="AO26" s="26"/>
      <c r="AP26" s="26"/>
      <c r="AQ26" s="62"/>
    </row>
    <row r="27" spans="1:43" ht="6.75" customHeight="1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2"/>
    </row>
    <row r="28" spans="1:43" ht="18.95" customHeight="1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2"/>
    </row>
    <row r="29" spans="1:43" ht="18.95" customHeight="1">
      <c r="A29" s="13"/>
      <c r="B29" s="287" t="s">
        <v>35</v>
      </c>
      <c r="C29" s="287"/>
      <c r="D29" s="287"/>
      <c r="E29" s="287"/>
      <c r="F29" s="27"/>
      <c r="G29" s="27"/>
      <c r="H29" s="6"/>
      <c r="I29" s="34" t="str">
        <f>IF(BVRTEMP!C21="SERVICES","X","")</f>
        <v/>
      </c>
      <c r="J29" s="35" t="s">
        <v>36</v>
      </c>
      <c r="K29" s="6"/>
      <c r="L29" s="6"/>
      <c r="M29" s="6"/>
      <c r="N29" s="26"/>
      <c r="O29" s="288" t="str">
        <f>IF(I29="X",BVRTEMP!C22,"")</f>
        <v/>
      </c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62"/>
    </row>
    <row r="30" spans="1:43" ht="6" customHeight="1">
      <c r="A30" s="13"/>
      <c r="B30" s="28"/>
      <c r="C30" s="28"/>
      <c r="D30" s="28"/>
      <c r="E30" s="28"/>
      <c r="F30" s="28"/>
      <c r="G30" s="28"/>
      <c r="H30" s="6"/>
      <c r="I30" s="6"/>
      <c r="J30" s="6"/>
      <c r="K30" s="6"/>
      <c r="L30" s="6"/>
      <c r="M30" s="6"/>
      <c r="N30" s="43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43"/>
      <c r="AC30" s="43"/>
      <c r="AD30" s="6"/>
      <c r="AE30" s="6"/>
      <c r="AF30" s="6"/>
      <c r="AG30" s="6"/>
      <c r="AH30" s="6"/>
      <c r="AI30" s="43"/>
      <c r="AJ30" s="43"/>
      <c r="AK30" s="43"/>
      <c r="AL30" s="43"/>
      <c r="AM30" s="43"/>
      <c r="AN30" s="43"/>
      <c r="AO30" s="43"/>
      <c r="AP30" s="43"/>
      <c r="AQ30" s="62"/>
    </row>
    <row r="31" spans="1:43" ht="21" customHeight="1">
      <c r="A31" s="13"/>
      <c r="B31" s="28"/>
      <c r="C31" s="28"/>
      <c r="D31" s="28"/>
      <c r="E31" s="28"/>
      <c r="F31" s="28"/>
      <c r="G31" s="28"/>
      <c r="H31" s="6"/>
      <c r="I31" s="34" t="str">
        <f>IF(BVRTEMP!C21="TRADING","X","")</f>
        <v/>
      </c>
      <c r="J31" s="35" t="s">
        <v>37</v>
      </c>
      <c r="K31" s="6"/>
      <c r="L31" s="6"/>
      <c r="M31" s="6"/>
      <c r="N31" s="26"/>
      <c r="O31" s="289" t="str">
        <f>IF(I31="X",BVRTEMP!C22,"")</f>
        <v/>
      </c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89"/>
      <c r="AO31" s="289"/>
      <c r="AP31" s="289"/>
      <c r="AQ31" s="62"/>
    </row>
    <row r="32" spans="1:43" ht="6" customHeight="1">
      <c r="A32" s="13"/>
      <c r="B32" s="28"/>
      <c r="C32" s="28"/>
      <c r="D32" s="28"/>
      <c r="E32" s="28"/>
      <c r="F32" s="28"/>
      <c r="G32" s="28"/>
      <c r="H32" s="6"/>
      <c r="I32" s="6"/>
      <c r="J32" s="6"/>
      <c r="K32" s="6"/>
      <c r="L32" s="6"/>
      <c r="M32" s="6"/>
      <c r="N32" s="43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43"/>
      <c r="AC32" s="43"/>
      <c r="AD32" s="6"/>
      <c r="AE32" s="6"/>
      <c r="AF32" s="6"/>
      <c r="AG32" s="6"/>
      <c r="AH32" s="6"/>
      <c r="AI32" s="43"/>
      <c r="AJ32" s="43"/>
      <c r="AK32" s="43"/>
      <c r="AL32" s="43"/>
      <c r="AM32" s="43"/>
      <c r="AN32" s="43"/>
      <c r="AO32" s="43"/>
      <c r="AP32" s="43"/>
      <c r="AQ32" s="62"/>
    </row>
    <row r="33" spans="1:43" ht="15" customHeight="1">
      <c r="A33" s="13"/>
      <c r="B33" s="28"/>
      <c r="C33" s="28"/>
      <c r="D33" s="28"/>
      <c r="E33" s="28"/>
      <c r="F33" s="28"/>
      <c r="G33" s="28"/>
      <c r="H33" s="26"/>
      <c r="I33" s="34" t="str">
        <f>IF(BVRTEMP!C21="MANUFACTURING","X","")</f>
        <v/>
      </c>
      <c r="J33" s="44" t="s">
        <v>38</v>
      </c>
      <c r="K33" s="26"/>
      <c r="L33" s="26"/>
      <c r="M33" s="26"/>
      <c r="N33" s="26"/>
      <c r="O33" s="289" t="str">
        <f>IF(I33="X",BVRTEMP!C22,"")</f>
        <v/>
      </c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89"/>
      <c r="AD33" s="289"/>
      <c r="AE33" s="289"/>
      <c r="AF33" s="289"/>
      <c r="AG33" s="289"/>
      <c r="AH33" s="289"/>
      <c r="AI33" s="289"/>
      <c r="AJ33" s="289"/>
      <c r="AK33" s="289"/>
      <c r="AL33" s="289"/>
      <c r="AM33" s="289"/>
      <c r="AN33" s="289"/>
      <c r="AO33" s="289"/>
      <c r="AP33" s="289"/>
      <c r="AQ33" s="62"/>
    </row>
    <row r="34" spans="1:43" ht="5.25" customHeight="1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2"/>
    </row>
    <row r="35" spans="1:43" ht="21" customHeight="1">
      <c r="A35" s="22"/>
      <c r="B35" s="29" t="s">
        <v>39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67"/>
    </row>
    <row r="36" spans="1:43" ht="6.75" customHeight="1">
      <c r="A36" s="1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68"/>
    </row>
    <row r="37" spans="1:43" s="3" customFormat="1" ht="81.75" customHeight="1">
      <c r="A37" s="30"/>
      <c r="B37" s="290" t="str">
        <f>BVRTEMP!C24</f>
        <v>INPUT||pt=C:24||val=</v>
      </c>
      <c r="C37" s="290"/>
      <c r="D37" s="290"/>
      <c r="E37" s="290"/>
      <c r="F37" s="290"/>
      <c r="G37" s="290"/>
      <c r="H37" s="290"/>
      <c r="I37" s="45"/>
      <c r="J37" s="291" t="str">
        <f>BVRTEMP!C25</f>
        <v>INPUT||pt=C:25||val=</v>
      </c>
      <c r="K37" s="291"/>
      <c r="L37" s="291"/>
      <c r="M37" s="291"/>
      <c r="N37" s="45"/>
      <c r="O37" s="290" t="str">
        <f>BVRTEMP!C26</f>
        <v>INPUT||pt=C:26||val=</v>
      </c>
      <c r="P37" s="290"/>
      <c r="Q37" s="290"/>
      <c r="R37" s="290"/>
      <c r="S37" s="290"/>
      <c r="T37" s="49"/>
      <c r="U37" s="45"/>
      <c r="V37" s="290" t="str">
        <f>BVRTEMP!C27</f>
        <v>INPUT||pt=C:27||val=</v>
      </c>
      <c r="W37" s="290"/>
      <c r="X37" s="290"/>
      <c r="Y37" s="290"/>
      <c r="Z37" s="45"/>
      <c r="AA37" s="45"/>
      <c r="AB37" s="290" t="str">
        <f>BVRTEMP!C28</f>
        <v>INPUT||pt=C:28||val=</v>
      </c>
      <c r="AC37" s="290"/>
      <c r="AD37" s="290"/>
      <c r="AE37" s="290"/>
      <c r="AF37" s="290"/>
      <c r="AG37" s="45"/>
      <c r="AH37" s="45"/>
      <c r="AI37" s="290" t="str">
        <f>BVRTEMP!C29</f>
        <v>INPUT||pt=C:29||val=</v>
      </c>
      <c r="AJ37" s="290"/>
      <c r="AK37" s="290"/>
      <c r="AL37" s="290"/>
      <c r="AM37" s="45"/>
      <c r="AN37" s="292" t="str">
        <f>BVRTEMP!C30</f>
        <v>INPUT||pt=C:30||val=</v>
      </c>
      <c r="AO37" s="293"/>
      <c r="AP37" s="294"/>
      <c r="AQ37" s="69"/>
    </row>
    <row r="38" spans="1:43">
      <c r="A38" s="13"/>
      <c r="B38" s="282" t="s">
        <v>40</v>
      </c>
      <c r="C38" s="282"/>
      <c r="D38" s="282"/>
      <c r="E38" s="282"/>
      <c r="F38" s="282"/>
      <c r="G38" s="282"/>
      <c r="H38" s="282"/>
      <c r="I38" s="17"/>
      <c r="J38" s="282" t="s">
        <v>41</v>
      </c>
      <c r="K38" s="282"/>
      <c r="L38" s="282"/>
      <c r="M38" s="282"/>
      <c r="N38" s="17"/>
      <c r="O38" s="282" t="s">
        <v>42</v>
      </c>
      <c r="P38" s="282"/>
      <c r="Q38" s="282"/>
      <c r="R38" s="282"/>
      <c r="S38" s="282"/>
      <c r="T38" s="14"/>
      <c r="U38" s="17"/>
      <c r="V38" s="283" t="s">
        <v>43</v>
      </c>
      <c r="W38" s="283"/>
      <c r="X38" s="283"/>
      <c r="Y38" s="283"/>
      <c r="Z38" s="17"/>
      <c r="AA38" s="17"/>
      <c r="AB38" s="282" t="s">
        <v>44</v>
      </c>
      <c r="AC38" s="282"/>
      <c r="AD38" s="282"/>
      <c r="AE38" s="282"/>
      <c r="AF38" s="282"/>
      <c r="AG38" s="17"/>
      <c r="AH38" s="17"/>
      <c r="AI38" s="282" t="s">
        <v>45</v>
      </c>
      <c r="AJ38" s="282"/>
      <c r="AK38" s="282"/>
      <c r="AL38" s="282"/>
      <c r="AM38" s="17"/>
      <c r="AN38" s="284" t="s">
        <v>46</v>
      </c>
      <c r="AO38" s="284"/>
      <c r="AP38" s="284"/>
      <c r="AQ38" s="64"/>
    </row>
    <row r="39" spans="1:43" ht="6" customHeight="1">
      <c r="A39" s="13"/>
      <c r="B39" s="14"/>
      <c r="C39" s="14"/>
      <c r="D39" s="14"/>
      <c r="E39" s="14"/>
      <c r="F39" s="14"/>
      <c r="G39" s="14"/>
      <c r="H39" s="14"/>
      <c r="I39" s="17"/>
      <c r="J39" s="14"/>
      <c r="K39" s="14"/>
      <c r="L39" s="14"/>
      <c r="M39" s="14"/>
      <c r="N39" s="17"/>
      <c r="O39" s="14"/>
      <c r="P39" s="14"/>
      <c r="Q39" s="14"/>
      <c r="R39" s="14"/>
      <c r="S39" s="14"/>
      <c r="T39" s="14"/>
      <c r="U39" s="17"/>
      <c r="V39" s="40"/>
      <c r="W39" s="40"/>
      <c r="X39" s="40"/>
      <c r="Y39" s="40"/>
      <c r="Z39" s="17"/>
      <c r="AA39" s="17"/>
      <c r="AB39" s="14"/>
      <c r="AC39" s="14"/>
      <c r="AD39" s="14"/>
      <c r="AE39" s="14"/>
      <c r="AF39" s="14"/>
      <c r="AG39" s="17"/>
      <c r="AH39" s="17"/>
      <c r="AI39" s="14"/>
      <c r="AJ39" s="14"/>
      <c r="AK39" s="14"/>
      <c r="AL39" s="14"/>
      <c r="AM39" s="17"/>
      <c r="AN39" s="14"/>
      <c r="AO39" s="14"/>
      <c r="AP39" s="14"/>
      <c r="AQ39" s="70"/>
    </row>
    <row r="40" spans="1:43" ht="26.25">
      <c r="A40" s="13"/>
      <c r="B40" s="285" t="s">
        <v>47</v>
      </c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6" t="str">
        <f>BVRTEMP!C31</f>
        <v>INPUT||pt=C:31||val=</v>
      </c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86"/>
      <c r="AO40" s="286"/>
      <c r="AP40" s="286"/>
      <c r="AQ40" s="70"/>
    </row>
    <row r="41" spans="1:43" ht="7.5" customHeight="1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2"/>
    </row>
    <row r="42" spans="1:43" ht="20.25" customHeight="1">
      <c r="A42" s="31"/>
      <c r="B42" s="29" t="s">
        <v>48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71"/>
    </row>
    <row r="43" spans="1:43" s="2" customFormat="1" ht="6.75" customHeight="1">
      <c r="A43" s="18"/>
      <c r="B43" s="3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66"/>
    </row>
    <row r="44" spans="1:43" ht="18.95" customHeight="1">
      <c r="A44" s="13"/>
      <c r="B44" s="6"/>
      <c r="C44" s="34" t="str">
        <f>IF(BVRTEMP!C33="OWNED","X","")</f>
        <v/>
      </c>
      <c r="D44" s="35" t="s">
        <v>49</v>
      </c>
      <c r="E44" s="6"/>
      <c r="F44" s="6"/>
      <c r="G44" s="6"/>
      <c r="H44" s="6"/>
      <c r="I44" s="34" t="str">
        <f>IF(BVRTEMP!C33="MORTGAGE","X","")</f>
        <v/>
      </c>
      <c r="J44" s="35" t="s">
        <v>50</v>
      </c>
      <c r="K44" s="6"/>
      <c r="L44" s="6"/>
      <c r="M44" s="6"/>
      <c r="N44" s="6"/>
      <c r="O44" s="6"/>
      <c r="P44" s="6"/>
      <c r="Q44" s="6"/>
      <c r="R44" s="6"/>
      <c r="S44" s="6" t="s">
        <v>51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26"/>
      <c r="AF44" s="26"/>
      <c r="AG44" s="273" t="str">
        <f>IF(I46="X",BVRTEMP!C34,IF(I44="X",BVRTEMP!C34,""))</f>
        <v/>
      </c>
      <c r="AH44" s="273"/>
      <c r="AI44" s="273"/>
      <c r="AJ44" s="273"/>
      <c r="AK44" s="273"/>
      <c r="AL44" s="273"/>
      <c r="AM44" s="273"/>
      <c r="AN44" s="273"/>
      <c r="AO44" s="273"/>
      <c r="AP44" s="273"/>
      <c r="AQ44" s="62"/>
    </row>
    <row r="45" spans="1:43" ht="12" customHeight="1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26"/>
      <c r="AF45" s="26"/>
      <c r="AG45" s="59"/>
      <c r="AH45" s="59"/>
      <c r="AI45" s="59"/>
      <c r="AJ45" s="59"/>
      <c r="AK45" s="59"/>
      <c r="AL45" s="59"/>
      <c r="AM45" s="59"/>
      <c r="AN45" s="37"/>
      <c r="AO45" s="37"/>
      <c r="AP45" s="37"/>
      <c r="AQ45" s="62"/>
    </row>
    <row r="46" spans="1:43" ht="21" customHeight="1">
      <c r="A46" s="13"/>
      <c r="B46" s="6"/>
      <c r="C46" s="34" t="str">
        <f>IF(BVRTEMP!C33="USED FREE","X","")</f>
        <v/>
      </c>
      <c r="D46" s="35" t="s">
        <v>52</v>
      </c>
      <c r="E46" s="6"/>
      <c r="F46" s="6"/>
      <c r="G46" s="6"/>
      <c r="H46" s="6"/>
      <c r="I46" s="34" t="str">
        <f>IF(BVRTEMP!C33="RENTED","X","")</f>
        <v/>
      </c>
      <c r="J46" s="35" t="s">
        <v>53</v>
      </c>
      <c r="K46" s="6"/>
      <c r="L46" s="6"/>
      <c r="M46" s="6"/>
      <c r="N46" s="6"/>
      <c r="O46" s="6"/>
      <c r="P46" s="6"/>
      <c r="Q46" s="6"/>
      <c r="R46" s="6"/>
      <c r="S46" s="6" t="s">
        <v>54</v>
      </c>
      <c r="T46" s="6"/>
      <c r="U46" s="6"/>
      <c r="V46" s="6"/>
      <c r="W46" s="6"/>
      <c r="X46" s="6"/>
      <c r="Y46" s="6"/>
      <c r="Z46" s="6"/>
      <c r="AA46" s="6"/>
      <c r="AB46" s="6"/>
      <c r="AC46" s="279" t="str">
        <f>IF(I46="X",BVRTEMP!C35,IF(I44="X",BVRTEMP!C35,""))</f>
        <v/>
      </c>
      <c r="AD46" s="233"/>
      <c r="AE46" s="233"/>
      <c r="AF46" s="233"/>
      <c r="AG46" s="26" t="s">
        <v>55</v>
      </c>
      <c r="AH46" s="26"/>
      <c r="AI46" s="26"/>
      <c r="AJ46" s="26"/>
      <c r="AK46" s="26"/>
      <c r="AL46" s="26"/>
      <c r="AM46" s="26"/>
      <c r="AN46" s="233"/>
      <c r="AO46" s="233"/>
      <c r="AP46" s="233"/>
      <c r="AQ46" s="62"/>
    </row>
    <row r="47" spans="1:43" ht="4.5" customHeight="1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2"/>
    </row>
    <row r="48" spans="1:43" ht="20.25" customHeight="1">
      <c r="A48" s="22"/>
      <c r="B48" s="29" t="s">
        <v>56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50" t="s">
        <v>57</v>
      </c>
      <c r="W48" s="24"/>
      <c r="X48" s="24"/>
      <c r="Y48" s="24"/>
      <c r="Z48" s="55"/>
      <c r="AA48" s="55"/>
      <c r="AB48" s="24"/>
      <c r="AC48" s="56"/>
      <c r="AD48" s="56"/>
      <c r="AE48" s="23"/>
      <c r="AF48" s="23"/>
      <c r="AG48" s="23"/>
      <c r="AH48" s="23"/>
      <c r="AI48" s="23"/>
      <c r="AJ48" s="56"/>
      <c r="AK48" s="56"/>
      <c r="AL48" s="23"/>
      <c r="AM48" s="56"/>
      <c r="AN48" s="56"/>
      <c r="AO48" s="56"/>
      <c r="AP48" s="56"/>
      <c r="AQ48" s="67"/>
    </row>
    <row r="49" spans="1:43" ht="12.75" customHeight="1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2"/>
    </row>
    <row r="50" spans="1:43" ht="26.25">
      <c r="A50" s="13"/>
      <c r="B50" s="6"/>
      <c r="C50" s="34" t="str">
        <f>IF(NOT(ISBLANK(BVRTEMP!C36)),"X","")</f>
        <v>X</v>
      </c>
      <c r="D50" s="280" t="s">
        <v>20</v>
      </c>
      <c r="E50" s="280"/>
      <c r="F50" s="36"/>
      <c r="G50" s="36"/>
      <c r="H50" s="233" t="str">
        <f>BVRTEMP!C36</f>
        <v>INPUT||pt=C:36||val=</v>
      </c>
      <c r="I50" s="233"/>
      <c r="J50" s="233"/>
      <c r="K50" s="233"/>
      <c r="L50" s="6"/>
      <c r="M50" s="46" t="str">
        <f>IF(NOT(ISBLANK(BVRTEMP!E36)),"X","")</f>
        <v>X</v>
      </c>
      <c r="N50" s="281" t="s">
        <v>58</v>
      </c>
      <c r="O50" s="281"/>
      <c r="P50" s="281"/>
      <c r="Q50" s="243" t="str">
        <f>BVRTEMP!E36</f>
        <v>INPUT||pt=E:36||val=</v>
      </c>
      <c r="R50" s="243"/>
      <c r="S50" s="243"/>
      <c r="T50" s="6"/>
      <c r="U50" s="6"/>
      <c r="V50" s="6" t="s">
        <v>59</v>
      </c>
      <c r="W50" s="6"/>
      <c r="X50" s="6"/>
      <c r="Y50" s="233" t="str">
        <f>BVRTEMP!C37</f>
        <v>INPUT||pt=C:37||val=</v>
      </c>
      <c r="Z50" s="233"/>
      <c r="AA50" s="233"/>
      <c r="AB50" s="233"/>
      <c r="AC50" s="233"/>
      <c r="AD50" s="233"/>
      <c r="AE50" s="6" t="s">
        <v>60</v>
      </c>
      <c r="AF50" s="6"/>
      <c r="AG50" s="6"/>
      <c r="AH50" s="6"/>
      <c r="AI50" s="6"/>
      <c r="AJ50" s="233" t="str">
        <f>BVRTEMP!E37</f>
        <v>INPUT||pt=E:37||val=</v>
      </c>
      <c r="AK50" s="233"/>
      <c r="AL50" s="233"/>
      <c r="AM50" s="233"/>
      <c r="AN50" s="233"/>
      <c r="AO50" s="233"/>
      <c r="AP50" s="233"/>
      <c r="AQ50" s="62"/>
    </row>
    <row r="51" spans="1:43" ht="5.25" customHeight="1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2"/>
    </row>
    <row r="52" spans="1:43" ht="20.25" customHeight="1">
      <c r="A52" s="31"/>
      <c r="B52" s="29" t="s">
        <v>61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71"/>
    </row>
    <row r="53" spans="1:43" ht="6" customHeight="1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2"/>
    </row>
    <row r="54" spans="1:43">
      <c r="A54" s="22"/>
      <c r="B54" s="278" t="s">
        <v>62</v>
      </c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 t="s">
        <v>63</v>
      </c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 t="s">
        <v>64</v>
      </c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67"/>
    </row>
    <row r="55" spans="1:43" ht="5.25" customHeight="1">
      <c r="A55" s="1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62"/>
    </row>
    <row r="56" spans="1:43" s="4" customFormat="1" ht="26.25">
      <c r="A56" s="38"/>
      <c r="B56" s="276" t="str">
        <f>BVRTEMP!C39</f>
        <v>INPUT||pt=C:39||val=</v>
      </c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77"/>
      <c r="O56" s="276" t="str">
        <f>BVRTEMP!C40</f>
        <v>INPUT||pt=C:40||val=</v>
      </c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77"/>
      <c r="AD56" s="276" t="str">
        <f>BVRTEMP!C41</f>
        <v>INPUT||pt=C:41||val=</v>
      </c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77"/>
      <c r="AQ56" s="72"/>
    </row>
    <row r="57" spans="1:43" ht="4.5" customHeight="1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2"/>
    </row>
    <row r="58" spans="1:43" s="4" customFormat="1" ht="26.25">
      <c r="A58" s="38"/>
      <c r="B58" s="276" t="str">
        <f>BVRTEMP!C42</f>
        <v>INPUT||pt=C:42||val=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77"/>
      <c r="O58" s="276" t="str">
        <f>BVRTEMP!C43</f>
        <v>INPUT||pt=C:43||val=</v>
      </c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77"/>
      <c r="AD58" s="276" t="str">
        <f>BVRTEMP!C44</f>
        <v>INPUT||pt=C:44||val=</v>
      </c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77"/>
      <c r="AQ58" s="72"/>
    </row>
    <row r="59" spans="1:43" ht="6" customHeight="1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2"/>
    </row>
    <row r="60" spans="1:43" hidden="1">
      <c r="A60" s="13"/>
      <c r="B60" s="270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2"/>
      <c r="O60" s="270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2"/>
      <c r="AD60" s="270"/>
      <c r="AE60" s="271"/>
      <c r="AF60" s="271"/>
      <c r="AG60" s="271"/>
      <c r="AH60" s="271"/>
      <c r="AI60" s="271"/>
      <c r="AJ60" s="271"/>
      <c r="AK60" s="271"/>
      <c r="AL60" s="271"/>
      <c r="AM60" s="271"/>
      <c r="AN60" s="271"/>
      <c r="AO60" s="271"/>
      <c r="AP60" s="272"/>
      <c r="AQ60" s="62"/>
    </row>
    <row r="61" spans="1:43" ht="4.5" hidden="1" customHeight="1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2"/>
    </row>
    <row r="62" spans="1:43" hidden="1">
      <c r="A62" s="13"/>
      <c r="B62" s="270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2"/>
      <c r="O62" s="270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2"/>
      <c r="AD62" s="270"/>
      <c r="AE62" s="271"/>
      <c r="AF62" s="271"/>
      <c r="AG62" s="271"/>
      <c r="AH62" s="271"/>
      <c r="AI62" s="271"/>
      <c r="AJ62" s="271"/>
      <c r="AK62" s="271"/>
      <c r="AL62" s="271"/>
      <c r="AM62" s="271"/>
      <c r="AN62" s="271"/>
      <c r="AO62" s="271"/>
      <c r="AP62" s="272"/>
      <c r="AQ62" s="62"/>
    </row>
    <row r="63" spans="1:43">
      <c r="A63" s="22"/>
      <c r="B63" s="278" t="s">
        <v>65</v>
      </c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 t="s">
        <v>63</v>
      </c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 t="s">
        <v>64</v>
      </c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78"/>
      <c r="AP63" s="278"/>
      <c r="AQ63" s="67"/>
    </row>
    <row r="64" spans="1:43" ht="6" customHeight="1">
      <c r="A64" s="1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62"/>
    </row>
    <row r="65" spans="1:47" s="4" customFormat="1" ht="26.25">
      <c r="A65" s="38"/>
      <c r="B65" s="276" t="str">
        <f>BVRTEMP!C45</f>
        <v>INPUT||pt=C:45||val=</v>
      </c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77"/>
      <c r="O65" s="276" t="str">
        <f>BVRTEMP!C46</f>
        <v>INPUT||pt=C:46||val=</v>
      </c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77"/>
      <c r="AD65" s="276" t="str">
        <f>BVRTEMP!C47</f>
        <v>INPUT||pt=C:47||val=</v>
      </c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77"/>
      <c r="AQ65" s="72"/>
    </row>
    <row r="66" spans="1:47" ht="5.25" customHeight="1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2"/>
    </row>
    <row r="67" spans="1:47" s="4" customFormat="1" ht="26.25">
      <c r="A67" s="38"/>
      <c r="B67" s="276" t="str">
        <f>BVRTEMP!C48</f>
        <v>INPUT||pt=C:48||val=</v>
      </c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77"/>
      <c r="O67" s="276" t="str">
        <f>BVRTEMP!C49</f>
        <v>INPUT||pt=C:49||val=</v>
      </c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77"/>
      <c r="AD67" s="276" t="str">
        <f>BVRTEMP!C50</f>
        <v>INPUT||pt=C:50||val=</v>
      </c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77"/>
      <c r="AQ67" s="72"/>
    </row>
    <row r="68" spans="1:47" hidden="1">
      <c r="A68" s="13"/>
      <c r="B68" s="270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2"/>
      <c r="O68" s="270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2"/>
      <c r="AD68" s="270"/>
      <c r="AE68" s="271"/>
      <c r="AF68" s="271"/>
      <c r="AG68" s="271"/>
      <c r="AH68" s="271"/>
      <c r="AI68" s="271"/>
      <c r="AJ68" s="271"/>
      <c r="AK68" s="271"/>
      <c r="AL68" s="271"/>
      <c r="AM68" s="271"/>
      <c r="AN68" s="271"/>
      <c r="AO68" s="271"/>
      <c r="AP68" s="272"/>
      <c r="AQ68" s="62"/>
    </row>
    <row r="69" spans="1:47" ht="5.25" hidden="1" customHeight="1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2"/>
    </row>
    <row r="70" spans="1:47" hidden="1">
      <c r="A70" s="13"/>
      <c r="B70" s="270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2"/>
      <c r="O70" s="270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2"/>
      <c r="AD70" s="270"/>
      <c r="AE70" s="271"/>
      <c r="AF70" s="271"/>
      <c r="AG70" s="271"/>
      <c r="AH70" s="271"/>
      <c r="AI70" s="271"/>
      <c r="AJ70" s="271"/>
      <c r="AK70" s="271"/>
      <c r="AL70" s="271"/>
      <c r="AM70" s="271"/>
      <c r="AN70" s="271"/>
      <c r="AO70" s="271"/>
      <c r="AP70" s="272"/>
      <c r="AQ70" s="62"/>
    </row>
    <row r="71" spans="1:47" ht="6" customHeight="1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2"/>
    </row>
    <row r="72" spans="1:47" s="5" customFormat="1" ht="20.100000000000001" customHeight="1">
      <c r="A72" s="73"/>
      <c r="B72" s="29" t="s">
        <v>66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50" t="s">
        <v>67</v>
      </c>
      <c r="AA72" s="50"/>
      <c r="AB72" s="74"/>
      <c r="AC72" s="74"/>
      <c r="AD72" s="74"/>
      <c r="AE72" s="74"/>
      <c r="AF72" s="74"/>
      <c r="AG72" s="74"/>
      <c r="AH72" s="74"/>
      <c r="AI72" s="74"/>
      <c r="AJ72" s="50"/>
      <c r="AK72" s="50" t="s">
        <v>68</v>
      </c>
      <c r="AL72" s="74"/>
      <c r="AM72" s="74"/>
      <c r="AN72" s="74"/>
      <c r="AO72" s="74"/>
      <c r="AP72" s="74"/>
      <c r="AQ72" s="104"/>
    </row>
    <row r="73" spans="1:47" ht="6.75" customHeight="1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2"/>
      <c r="AU73" s="105"/>
    </row>
    <row r="74" spans="1:47" ht="20.100000000000001" customHeight="1">
      <c r="A74" s="13"/>
      <c r="B74" s="6"/>
      <c r="C74" s="34" t="str">
        <f>IF(BVRTEMP!C52="SINGLE STOREY","X","")</f>
        <v/>
      </c>
      <c r="D74" s="6" t="s">
        <v>69</v>
      </c>
      <c r="E74" s="6"/>
      <c r="F74" s="6"/>
      <c r="G74" s="6"/>
      <c r="H74" s="6"/>
      <c r="I74" s="6"/>
      <c r="J74" s="6"/>
      <c r="K74" s="6"/>
      <c r="L74" s="6"/>
      <c r="M74" s="41"/>
      <c r="N74" s="35" t="s">
        <v>70</v>
      </c>
      <c r="O74" s="6"/>
      <c r="P74" s="6"/>
      <c r="Q74" s="6"/>
      <c r="R74" s="233"/>
      <c r="S74" s="233"/>
      <c r="T74" s="59"/>
      <c r="U74" s="6"/>
      <c r="V74" s="6"/>
      <c r="W74" s="6"/>
      <c r="X74" s="6"/>
      <c r="Y74" s="6"/>
      <c r="Z74" s="34" t="str">
        <f>IF(BVRTEMP!C55="TRUNKLINE","X","")</f>
        <v/>
      </c>
      <c r="AA74" s="6"/>
      <c r="AB74" s="35" t="s">
        <v>71</v>
      </c>
      <c r="AC74" s="6"/>
      <c r="AD74" s="6"/>
      <c r="AE74" s="6"/>
      <c r="AF74" s="273" t="str">
        <f>IF(Z74="X",BVRTEMP!E55,"")</f>
        <v/>
      </c>
      <c r="AG74" s="273"/>
      <c r="AH74" s="273"/>
      <c r="AI74" s="273"/>
      <c r="AJ74" s="273"/>
      <c r="AK74" s="6"/>
      <c r="AL74" s="41" t="str">
        <f>IF(BVRTEMP!C56="APPLICANT","X","")</f>
        <v/>
      </c>
      <c r="AM74" s="35" t="s">
        <v>72</v>
      </c>
      <c r="AN74" s="6"/>
      <c r="AO74" s="6"/>
      <c r="AP74" s="6"/>
      <c r="AQ74" s="62"/>
    </row>
    <row r="75" spans="1:47" ht="20.100000000000001" customHeight="1">
      <c r="A75" s="13"/>
      <c r="B75" s="6"/>
      <c r="C75" s="34" t="str">
        <f>IF(BVRTEMP!C52="2 STOREY BLDG.","X","")</f>
        <v/>
      </c>
      <c r="D75" s="6" t="s">
        <v>73</v>
      </c>
      <c r="E75" s="6"/>
      <c r="F75" s="6"/>
      <c r="G75" s="6"/>
      <c r="H75" s="6"/>
      <c r="I75" s="6"/>
      <c r="J75" s="6"/>
      <c r="K75" s="6"/>
      <c r="L75" s="6"/>
      <c r="M75" s="41" t="str">
        <f>IF(NOT(ISBLANK(BVRTEMP!C53)),"X","")</f>
        <v>X</v>
      </c>
      <c r="N75" s="35" t="s">
        <v>74</v>
      </c>
      <c r="O75" s="6"/>
      <c r="P75" s="6"/>
      <c r="Q75" s="6"/>
      <c r="R75" s="274" t="str">
        <f>BVRTEMP!C53</f>
        <v>INPUT||pt=C:53||val=</v>
      </c>
      <c r="S75" s="275"/>
      <c r="T75" s="59"/>
      <c r="U75" s="6" t="s">
        <v>75</v>
      </c>
      <c r="V75" s="6"/>
      <c r="W75" s="6"/>
      <c r="X75" s="6"/>
      <c r="Y75" s="6"/>
      <c r="Z75" s="94" t="str">
        <f>IF(BVRTEMP!C55="DIRECT LINE","X","")</f>
        <v/>
      </c>
      <c r="AA75" s="6"/>
      <c r="AB75" s="35" t="s">
        <v>76</v>
      </c>
      <c r="AC75" s="6"/>
      <c r="AD75" s="6"/>
      <c r="AE75" s="6"/>
      <c r="AF75" s="231" t="str">
        <f>IF(Z75="X",BVRTEMP!E55,"")</f>
        <v/>
      </c>
      <c r="AG75" s="231"/>
      <c r="AH75" s="231"/>
      <c r="AI75" s="231"/>
      <c r="AJ75" s="231"/>
      <c r="AK75" s="6"/>
      <c r="AL75" s="41" t="str">
        <f>IF(BVRTEMP!C56="RELATIVE","X","")</f>
        <v/>
      </c>
      <c r="AM75" s="35" t="s">
        <v>77</v>
      </c>
      <c r="AN75" s="6"/>
      <c r="AO75" s="6"/>
      <c r="AP75" s="6"/>
      <c r="AQ75" s="62"/>
    </row>
    <row r="76" spans="1:47" ht="18.95" customHeight="1">
      <c r="A76" s="13"/>
      <c r="B76" s="6"/>
      <c r="C76" s="34" t="str">
        <f>IF(BVRTEMP!C52="MULTI STOREY BLDG.","X","")</f>
        <v>X</v>
      </c>
      <c r="D76" s="6" t="s">
        <v>78</v>
      </c>
      <c r="E76" s="6"/>
      <c r="F76" s="6"/>
      <c r="G76" s="6"/>
      <c r="H76" s="6"/>
      <c r="I76" s="6"/>
      <c r="J76" s="6"/>
      <c r="K76" s="6"/>
      <c r="L76" s="6"/>
      <c r="M76" s="41" t="str">
        <f>IF(NOT(ISBLANK(BVRTEMP!C54)),"X","")</f>
        <v>X</v>
      </c>
      <c r="N76" s="35" t="s">
        <v>79</v>
      </c>
      <c r="O76" s="6"/>
      <c r="P76" s="6"/>
      <c r="Q76" s="6"/>
      <c r="R76" s="274" t="str">
        <f>BVRTEMP!C54</f>
        <v>INPUT||pt=C:54||val=</v>
      </c>
      <c r="S76" s="275"/>
      <c r="T76" s="59"/>
      <c r="U76" s="6" t="s">
        <v>75</v>
      </c>
      <c r="V76" s="6"/>
      <c r="W76" s="6"/>
      <c r="X76" s="6"/>
      <c r="Y76" s="6"/>
      <c r="Z76" s="94" t="str">
        <f>IF(BVRTEMP!C55="MOBILE","X","")</f>
        <v/>
      </c>
      <c r="AA76" s="6"/>
      <c r="AB76" s="35" t="s">
        <v>80</v>
      </c>
      <c r="AC76" s="6"/>
      <c r="AD76" s="6"/>
      <c r="AE76" s="6"/>
      <c r="AF76" s="231" t="str">
        <f>IF(Z76="X",BVRTEMP!E55,"")</f>
        <v/>
      </c>
      <c r="AG76" s="231"/>
      <c r="AH76" s="231"/>
      <c r="AI76" s="231"/>
      <c r="AJ76" s="231"/>
      <c r="AK76" s="6"/>
      <c r="AL76" s="41" t="str">
        <f>IF(BVRTEMP!C56="NEIGHBOR","X","")</f>
        <v/>
      </c>
      <c r="AM76" s="35" t="s">
        <v>81</v>
      </c>
      <c r="AN76" s="6"/>
      <c r="AO76" s="6"/>
      <c r="AP76" s="6"/>
      <c r="AQ76" s="62"/>
    </row>
    <row r="77" spans="1:47" ht="18" customHeight="1">
      <c r="A77" s="13"/>
      <c r="B77" s="75"/>
      <c r="C77" s="76" t="str">
        <f>IF(BVRTEMP!C52="APARTMENT","X","")</f>
        <v/>
      </c>
      <c r="D77" s="20" t="s">
        <v>82</v>
      </c>
      <c r="E77" s="20"/>
      <c r="F77" s="20"/>
      <c r="G77" s="20"/>
      <c r="H77" s="20"/>
      <c r="I77" s="20"/>
      <c r="J77" s="19"/>
      <c r="K77" s="20"/>
      <c r="L77" s="20"/>
      <c r="M77" s="20"/>
      <c r="N77" s="20"/>
      <c r="O77" s="20"/>
      <c r="P77" s="19"/>
      <c r="Q77" s="20"/>
      <c r="R77" s="20"/>
      <c r="S77" s="20"/>
      <c r="T77" s="20"/>
      <c r="U77" s="20"/>
      <c r="V77" s="20"/>
      <c r="W77" s="19"/>
      <c r="X77" s="20"/>
      <c r="Y77" s="20"/>
      <c r="Z77" s="91" t="s">
        <v>83</v>
      </c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8" t="str">
        <f>IF(BVRTEMP!C56="COMPANY","X","")</f>
        <v/>
      </c>
      <c r="AM77" s="99" t="s">
        <v>84</v>
      </c>
      <c r="AN77" s="91"/>
      <c r="AO77" s="91"/>
      <c r="AP77" s="91"/>
      <c r="AQ77" s="106"/>
    </row>
    <row r="78" spans="1:47" s="6" customFormat="1" ht="18.95" customHeight="1">
      <c r="A78" s="13"/>
      <c r="B78" s="77"/>
      <c r="C78" s="78" t="str">
        <f>IF(BVRTEMP!C52="CONDOMINIUM","X","")</f>
        <v/>
      </c>
      <c r="D78" s="266" t="s">
        <v>85</v>
      </c>
      <c r="E78" s="266"/>
      <c r="F78" s="266"/>
      <c r="G78" s="266"/>
      <c r="H78" s="266"/>
      <c r="J78" s="77"/>
      <c r="K78" s="77"/>
      <c r="L78" s="77"/>
      <c r="M78" s="77"/>
      <c r="N78" s="77"/>
      <c r="P78" s="267"/>
      <c r="Q78" s="267"/>
      <c r="R78" s="267"/>
      <c r="S78" s="267"/>
      <c r="T78" s="267"/>
      <c r="U78" s="267"/>
      <c r="W78" s="77"/>
      <c r="X78" s="77"/>
      <c r="Y78" s="77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62"/>
    </row>
    <row r="79" spans="1:47" ht="21" customHeight="1">
      <c r="A79" s="13"/>
      <c r="B79" s="6"/>
      <c r="C79" s="34" t="str">
        <f>IF(BVRTEMP!C52="WAREHOUSE / FACTORY","X","")</f>
        <v/>
      </c>
      <c r="D79" s="6" t="s">
        <v>86</v>
      </c>
      <c r="F79" s="6"/>
      <c r="G79" s="6"/>
      <c r="H79" s="6"/>
      <c r="I79" s="6"/>
      <c r="J79" s="6"/>
      <c r="K79" s="6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6"/>
      <c r="Y79" s="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62"/>
    </row>
    <row r="80" spans="1:47" ht="15.75" customHeight="1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269"/>
      <c r="AA80" s="269"/>
      <c r="AB80" s="269"/>
      <c r="AC80" s="269"/>
      <c r="AD80" s="269"/>
      <c r="AE80" s="269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Q80" s="62"/>
    </row>
    <row r="81" spans="1:43" ht="6" customHeight="1">
      <c r="A81" s="1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2"/>
    </row>
    <row r="82" spans="1:43" ht="20.100000000000001" customHeight="1">
      <c r="A82" s="22"/>
      <c r="B82" s="79" t="s">
        <v>87</v>
      </c>
      <c r="C82" s="24"/>
      <c r="D82" s="24"/>
      <c r="E82" s="24"/>
      <c r="F82" s="24"/>
      <c r="G82" s="24"/>
      <c r="H82" s="24"/>
      <c r="I82" s="24"/>
      <c r="J82" s="24"/>
      <c r="K82" s="24"/>
      <c r="L82" s="79"/>
      <c r="M82" s="79" t="s">
        <v>88</v>
      </c>
      <c r="N82" s="24"/>
      <c r="O82" s="24"/>
      <c r="P82" s="24"/>
      <c r="Q82" s="24"/>
      <c r="R82" s="24"/>
      <c r="S82" s="24"/>
      <c r="T82" s="24"/>
      <c r="U82" s="79"/>
      <c r="V82" s="24"/>
      <c r="W82" s="24"/>
      <c r="X82" s="24"/>
      <c r="Y82" s="24"/>
      <c r="Z82" s="79"/>
      <c r="AA82" s="79"/>
      <c r="AB82" s="79" t="s">
        <v>89</v>
      </c>
      <c r="AC82" s="79"/>
      <c r="AD82" s="24"/>
      <c r="AE82" s="24"/>
      <c r="AF82" s="24"/>
      <c r="AG82" s="100"/>
      <c r="AH82" s="100"/>
      <c r="AI82" s="100"/>
      <c r="AJ82" s="100"/>
      <c r="AK82" s="100"/>
      <c r="AL82" s="100"/>
      <c r="AM82" s="100"/>
      <c r="AN82" s="24"/>
      <c r="AO82" s="24"/>
      <c r="AP82" s="24"/>
      <c r="AQ82" s="67"/>
    </row>
    <row r="83" spans="1:43" ht="7.5" customHeight="1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101"/>
      <c r="AH83" s="101"/>
      <c r="AI83" s="101"/>
      <c r="AJ83" s="6"/>
      <c r="AK83" s="6"/>
      <c r="AL83" s="6"/>
      <c r="AM83" s="6"/>
      <c r="AN83" s="6"/>
      <c r="AO83" s="6"/>
      <c r="AP83" s="6"/>
      <c r="AQ83" s="62"/>
    </row>
    <row r="84" spans="1:43">
      <c r="A84" s="13"/>
      <c r="B84" s="6"/>
      <c r="C84" s="34" t="str">
        <f>IF(BVRTEMP!A58="HOA","X",IF(BVRTEMP!A59="HOA","X",IF(BVRTEMP!A60="HOA","X",IF(BVRTEMP!A61="HOA","X",""))))</f>
        <v/>
      </c>
      <c r="D84" s="35" t="s">
        <v>90</v>
      </c>
      <c r="E84" s="6"/>
      <c r="F84" s="6"/>
      <c r="G84" s="34" t="str">
        <f>IF(BVRTEMP!A58="BARANGAY","X",IF(BVRTEMP!A59="BARANGAY","X",IF(BVRTEMP!A60="BARANGAY","X",IF(BVRTEMP!A61="BARANGAY","X",""))))</f>
        <v/>
      </c>
      <c r="H84" s="35" t="s">
        <v>91</v>
      </c>
      <c r="I84" s="6"/>
      <c r="J84" s="6"/>
      <c r="K84" s="6"/>
      <c r="L84" s="6"/>
      <c r="M84" s="41" t="str">
        <f>IF(BVRTEMP!D63="WELL KNOWN","X","")</f>
        <v/>
      </c>
      <c r="N84" s="35" t="s">
        <v>92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26"/>
      <c r="AA84" s="34" t="str">
        <f>IF(BVRTEMP!D64="RESIDENTIAL","X","")</f>
        <v/>
      </c>
      <c r="AB84" s="44" t="s">
        <v>93</v>
      </c>
      <c r="AC84" s="6"/>
      <c r="AD84" s="26"/>
      <c r="AE84" s="26"/>
      <c r="AF84" s="6"/>
      <c r="AG84" s="101"/>
      <c r="AH84" s="102" t="str">
        <f>IF(BVRTEMP!D64="INDUSTRIAL","X","")</f>
        <v/>
      </c>
      <c r="AI84" s="44" t="s">
        <v>94</v>
      </c>
      <c r="AJ84" s="26"/>
      <c r="AK84" s="26"/>
      <c r="AL84" s="26"/>
      <c r="AM84" s="26"/>
      <c r="AN84" s="6"/>
      <c r="AO84" s="6"/>
      <c r="AP84" s="6"/>
      <c r="AQ84" s="62"/>
    </row>
    <row r="85" spans="1:43">
      <c r="A85" s="13"/>
      <c r="B85" s="6"/>
      <c r="C85" s="34" t="str">
        <f>IF(BVRTEMP!A58="NEIGHBOR","X",IF(BVRTEMP!A59="NEIGHBOR","X",IF(BVRTEMP!A60="NEIGHBOR","X",IF(BVRTEMP!A61="NEIGHBOR","X",""))))</f>
        <v/>
      </c>
      <c r="D85" s="35" t="s">
        <v>81</v>
      </c>
      <c r="E85" s="6"/>
      <c r="F85" s="6"/>
      <c r="G85" s="34" t="str">
        <f>IF(BVRTEMP!A58="BLDG. ADMIN","X",IF(BVRTEMP!A59="BLDG. ADMIN","X",IF(BVRTEMP!A60="BLDG. ADMIN","X",IF(BVRTEMP!A61="BLDG. ADMIN","X",""))))</f>
        <v/>
      </c>
      <c r="H85" s="35" t="s">
        <v>95</v>
      </c>
      <c r="I85" s="6"/>
      <c r="J85" s="6"/>
      <c r="K85" s="6"/>
      <c r="L85" s="6"/>
      <c r="M85" s="41" t="str">
        <f>IF(BVRTEMP!D63="UNKNOWN","X","")</f>
        <v/>
      </c>
      <c r="N85" s="35" t="s">
        <v>96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26"/>
      <c r="Z85" s="26"/>
      <c r="AA85" s="34" t="str">
        <f>IF(BVRTEMP!D64="COMMERCIAL","X","")</f>
        <v/>
      </c>
      <c r="AB85" s="44" t="s">
        <v>97</v>
      </c>
      <c r="AC85" s="6"/>
      <c r="AD85" s="26"/>
      <c r="AE85" s="26"/>
      <c r="AF85" s="6"/>
      <c r="AG85" s="101"/>
      <c r="AH85" s="102" t="str">
        <f>IF(BVRTEMP!D64="MIXED AREA","X","")</f>
        <v/>
      </c>
      <c r="AI85" s="44" t="s">
        <v>98</v>
      </c>
      <c r="AJ85" s="26"/>
      <c r="AK85" s="26"/>
      <c r="AL85" s="26"/>
      <c r="AM85" s="26"/>
      <c r="AN85" s="6"/>
      <c r="AO85" s="6"/>
      <c r="AP85" s="6"/>
      <c r="AQ85" s="62"/>
    </row>
    <row r="86" spans="1:43" ht="6" customHeight="1">
      <c r="A86" s="1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2"/>
    </row>
    <row r="87" spans="1:43" ht="15.75" customHeight="1">
      <c r="A87" s="22"/>
      <c r="B87" s="79" t="s">
        <v>99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79"/>
      <c r="N87" s="24"/>
      <c r="O87" s="24"/>
      <c r="P87" s="24"/>
      <c r="Q87" s="24"/>
      <c r="R87" s="24"/>
      <c r="S87" s="24"/>
      <c r="T87" s="24"/>
      <c r="U87" s="79"/>
      <c r="V87" s="24"/>
      <c r="W87" s="24"/>
      <c r="X87" s="24"/>
      <c r="Y87" s="24"/>
      <c r="Z87" s="79"/>
      <c r="AA87" s="79"/>
      <c r="AB87" s="24"/>
      <c r="AC87" s="79"/>
      <c r="AD87" s="24"/>
      <c r="AE87" s="24"/>
      <c r="AF87" s="24"/>
      <c r="AG87" s="100"/>
      <c r="AH87" s="100"/>
      <c r="AI87" s="100"/>
      <c r="AJ87" s="100"/>
      <c r="AK87" s="100"/>
      <c r="AL87" s="100"/>
      <c r="AM87" s="100"/>
      <c r="AN87" s="24"/>
      <c r="AO87" s="24"/>
      <c r="AP87" s="24"/>
      <c r="AQ87" s="67"/>
    </row>
    <row r="88" spans="1:43" s="2" customFormat="1" ht="8.25" customHeight="1">
      <c r="A88" s="18"/>
      <c r="B88" s="8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80"/>
      <c r="N88" s="20"/>
      <c r="O88" s="20"/>
      <c r="P88" s="20"/>
      <c r="Q88" s="20"/>
      <c r="R88" s="20"/>
      <c r="S88" s="20"/>
      <c r="T88" s="20"/>
      <c r="U88" s="80"/>
      <c r="V88" s="20"/>
      <c r="W88" s="20"/>
      <c r="X88" s="20"/>
      <c r="Y88" s="20"/>
      <c r="Z88" s="80"/>
      <c r="AA88" s="80"/>
      <c r="AB88" s="20"/>
      <c r="AC88" s="80"/>
      <c r="AD88" s="20"/>
      <c r="AE88" s="20"/>
      <c r="AF88" s="20"/>
      <c r="AG88" s="103"/>
      <c r="AH88" s="103"/>
      <c r="AI88" s="103"/>
      <c r="AJ88" s="103"/>
      <c r="AK88" s="103"/>
      <c r="AL88" s="103"/>
      <c r="AM88" s="103"/>
      <c r="AN88" s="20"/>
      <c r="AO88" s="20"/>
      <c r="AP88" s="20"/>
      <c r="AQ88" s="66"/>
    </row>
    <row r="89" spans="1:43">
      <c r="A89" s="13"/>
      <c r="B89" s="6"/>
      <c r="C89" s="41" t="str">
        <f>IF(BVRTEMP!D65="WELL MAINTAINED","X","")</f>
        <v/>
      </c>
      <c r="D89" s="35" t="s">
        <v>100</v>
      </c>
      <c r="E89" s="6"/>
      <c r="F89" s="6"/>
      <c r="G89" s="6"/>
      <c r="H89" s="6"/>
      <c r="I89" s="6"/>
      <c r="J89" s="6"/>
      <c r="K89" s="6"/>
      <c r="L89" s="6"/>
      <c r="M89" s="34" t="str">
        <f>IF(BVRTEMP!D65="FAIRLY MAINTAINED","X","")</f>
        <v/>
      </c>
      <c r="N89" s="35" t="s">
        <v>101</v>
      </c>
      <c r="O89" s="6"/>
      <c r="P89" s="6"/>
      <c r="Q89" s="6"/>
      <c r="R89" s="6"/>
      <c r="S89" s="6"/>
      <c r="T89" s="6"/>
      <c r="U89" s="6"/>
      <c r="V89" s="34" t="str">
        <f>IF(BVRTEMP!D65="POOR","X","")</f>
        <v/>
      </c>
      <c r="W89" s="35" t="s">
        <v>102</v>
      </c>
      <c r="X89" s="6"/>
      <c r="Y89" s="6"/>
      <c r="Z89" s="6"/>
      <c r="AA89" s="6"/>
      <c r="AB89" s="6"/>
      <c r="AC89" s="6"/>
      <c r="AD89" s="34" t="str">
        <f>IF(BVRTEMP!F65="PAINTED","X","")</f>
        <v/>
      </c>
      <c r="AE89" s="35" t="s">
        <v>103</v>
      </c>
      <c r="AF89" s="6"/>
      <c r="AG89" s="6"/>
      <c r="AH89" s="6"/>
      <c r="AI89" s="6"/>
      <c r="AJ89" s="6"/>
      <c r="AK89" s="34" t="str">
        <f>IF(BVRTEMP!F65="NOT PAINTED","X","")</f>
        <v/>
      </c>
      <c r="AL89" s="35" t="s">
        <v>104</v>
      </c>
      <c r="AM89" s="6"/>
      <c r="AN89" s="6"/>
      <c r="AO89" s="6"/>
      <c r="AP89" s="6"/>
      <c r="AQ89" s="62"/>
    </row>
    <row r="90" spans="1:43" ht="7.5" customHeight="1">
      <c r="A90" s="1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2"/>
    </row>
    <row r="91" spans="1:43" ht="15.75" customHeight="1">
      <c r="A91" s="22"/>
      <c r="B91" s="79" t="s">
        <v>105</v>
      </c>
      <c r="C91" s="24"/>
      <c r="D91" s="24"/>
      <c r="E91" s="24"/>
      <c r="F91" s="24"/>
      <c r="G91" s="24"/>
      <c r="H91" s="24"/>
      <c r="I91" s="24"/>
      <c r="J91" s="24"/>
      <c r="K91" s="24"/>
      <c r="L91" s="55"/>
      <c r="M91" s="79"/>
      <c r="N91" s="24"/>
      <c r="O91" s="24"/>
      <c r="P91" s="24"/>
      <c r="Q91" s="24"/>
      <c r="R91" s="24"/>
      <c r="S91" s="24"/>
      <c r="T91" s="24"/>
      <c r="U91" s="79"/>
      <c r="V91" s="24"/>
      <c r="W91" s="24"/>
      <c r="X91" s="24"/>
      <c r="Y91" s="24"/>
      <c r="Z91" s="79"/>
      <c r="AA91" s="79"/>
      <c r="AB91" s="24"/>
      <c r="AC91" s="79"/>
      <c r="AD91" s="24"/>
      <c r="AE91" s="24"/>
      <c r="AF91" s="24"/>
      <c r="AG91" s="100"/>
      <c r="AH91" s="100"/>
      <c r="AI91" s="100"/>
      <c r="AJ91" s="100"/>
      <c r="AK91" s="100"/>
      <c r="AL91" s="100"/>
      <c r="AM91" s="100"/>
      <c r="AN91" s="24"/>
      <c r="AO91" s="24"/>
      <c r="AP91" s="24"/>
      <c r="AQ91" s="67"/>
    </row>
    <row r="92" spans="1:43" s="7" customFormat="1" ht="20.25" customHeight="1">
      <c r="A92" s="81"/>
      <c r="B92" s="257" t="s">
        <v>106</v>
      </c>
      <c r="C92" s="257"/>
      <c r="D92" s="257"/>
      <c r="E92" s="257"/>
      <c r="F92" s="257"/>
      <c r="G92" s="257"/>
      <c r="H92" s="257"/>
      <c r="I92" s="257"/>
      <c r="J92" s="257"/>
      <c r="K92" s="257"/>
      <c r="L92" s="257" t="s">
        <v>107</v>
      </c>
      <c r="M92" s="257"/>
      <c r="N92" s="257"/>
      <c r="O92" s="257"/>
      <c r="P92" s="257"/>
      <c r="Q92" s="257"/>
      <c r="R92" s="257"/>
      <c r="S92" s="257"/>
      <c r="T92" s="50"/>
      <c r="U92" s="257" t="s">
        <v>6</v>
      </c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 t="s">
        <v>108</v>
      </c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107"/>
    </row>
    <row r="93" spans="1:43" s="7" customFormat="1" ht="11.1" customHeight="1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108"/>
    </row>
    <row r="94" spans="1:43" ht="18.95" customHeight="1">
      <c r="A94" s="13"/>
      <c r="B94" s="6"/>
      <c r="C94" s="34" t="str">
        <f>IF(BVRTEMP!D66="BRISK","X","")</f>
        <v/>
      </c>
      <c r="D94" s="84" t="s">
        <v>109</v>
      </c>
      <c r="E94" s="6"/>
      <c r="F94" s="34" t="str">
        <f>IF(BVRTEMP!D66="SLOW","X","")</f>
        <v/>
      </c>
      <c r="G94" s="84" t="s">
        <v>110</v>
      </c>
      <c r="H94" s="6"/>
      <c r="I94" s="6"/>
      <c r="J94" s="6"/>
      <c r="K94" s="34" t="str">
        <f>IF(BVRTEMP!D67="GOOD","X","")</f>
        <v/>
      </c>
      <c r="L94" s="84" t="s">
        <v>111</v>
      </c>
      <c r="M94" s="6"/>
      <c r="N94" s="6"/>
      <c r="O94" s="34" t="str">
        <f>IF(BVRTEMP!D67="POOR","X","")</f>
        <v/>
      </c>
      <c r="P94" s="84" t="s">
        <v>102</v>
      </c>
      <c r="Q94" s="6"/>
      <c r="R94" s="6"/>
      <c r="S94" s="6"/>
      <c r="T94" s="6"/>
      <c r="U94" s="34" t="str">
        <f>IF(BVRTEMP!D68="SALEABLE","X","")</f>
        <v/>
      </c>
      <c r="V94" s="35" t="s">
        <v>112</v>
      </c>
      <c r="W94" s="6"/>
      <c r="X94" s="6"/>
      <c r="Y94" s="6"/>
      <c r="Z94" s="34" t="str">
        <f>IF(BVRTEMP!D68="SLOW MOVING","X","")</f>
        <v/>
      </c>
      <c r="AA94" s="35" t="s">
        <v>113</v>
      </c>
      <c r="AB94" s="6"/>
      <c r="AC94" s="6"/>
      <c r="AD94" s="6"/>
      <c r="AE94" s="6"/>
      <c r="AF94" s="34" t="str">
        <f>IF(BVRTEMP!D69="GOOD","X","")</f>
        <v/>
      </c>
      <c r="AG94" s="6" t="s">
        <v>111</v>
      </c>
      <c r="AH94" s="6"/>
      <c r="AI94" s="6"/>
      <c r="AJ94" s="6"/>
      <c r="AK94" s="34" t="str">
        <f>IF(BVRTEMP!D69="POOR","X","")</f>
        <v/>
      </c>
      <c r="AL94" s="6" t="s">
        <v>102</v>
      </c>
      <c r="AM94" s="6"/>
      <c r="AN94" s="6"/>
      <c r="AO94" s="6"/>
      <c r="AP94" s="6"/>
      <c r="AQ94" s="62"/>
    </row>
    <row r="95" spans="1:43" ht="6" customHeight="1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2"/>
    </row>
    <row r="96" spans="1:43" s="8" customFormat="1" ht="22.5" customHeight="1">
      <c r="A96" s="81"/>
      <c r="B96" s="257" t="s">
        <v>114</v>
      </c>
      <c r="C96" s="257"/>
      <c r="D96" s="257"/>
      <c r="E96" s="257"/>
      <c r="F96" s="257"/>
      <c r="G96" s="257"/>
      <c r="H96" s="257"/>
      <c r="I96" s="257"/>
      <c r="J96" s="257"/>
      <c r="K96" s="257"/>
      <c r="L96" s="257" t="s">
        <v>115</v>
      </c>
      <c r="M96" s="257"/>
      <c r="N96" s="257"/>
      <c r="O96" s="257"/>
      <c r="P96" s="257"/>
      <c r="Q96" s="257"/>
      <c r="R96" s="257"/>
      <c r="S96" s="257"/>
      <c r="T96" s="50"/>
      <c r="U96" s="257" t="s">
        <v>116</v>
      </c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 t="s">
        <v>117</v>
      </c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107"/>
    </row>
    <row r="97" spans="1:43" ht="57" customHeight="1">
      <c r="A97" s="13"/>
      <c r="B97" s="6" t="s">
        <v>118</v>
      </c>
      <c r="C97" s="263" t="str">
        <f>BVRTEMP!D73</f>
        <v>INPUT||pt=D:73||val=</v>
      </c>
      <c r="D97" s="263"/>
      <c r="E97" s="263"/>
      <c r="F97" s="263"/>
      <c r="G97" s="263"/>
      <c r="H97" s="263"/>
      <c r="I97" s="263"/>
      <c r="J97" s="263"/>
      <c r="K97" s="6"/>
      <c r="L97" s="6" t="s">
        <v>118</v>
      </c>
      <c r="M97" s="264" t="str">
        <f>BVRTEMP!D71</f>
        <v>INPUT||pt=D:71||val=</v>
      </c>
      <c r="N97" s="264"/>
      <c r="O97" s="264"/>
      <c r="P97" s="264"/>
      <c r="Q97" s="264"/>
      <c r="R97" s="264"/>
      <c r="S97" s="6"/>
      <c r="T97" s="6"/>
      <c r="U97" s="6" t="s">
        <v>118</v>
      </c>
      <c r="V97" s="263" t="str">
        <f>BVRTEMP!D74</f>
        <v>INPUT||pt=D:74||val=</v>
      </c>
      <c r="W97" s="263"/>
      <c r="X97" s="263"/>
      <c r="Y97" s="263"/>
      <c r="Z97" s="263"/>
      <c r="AA97" s="263"/>
      <c r="AB97" s="263"/>
      <c r="AC97" s="263"/>
      <c r="AD97" s="263"/>
      <c r="AE97" s="6"/>
      <c r="AF97" s="43" t="s">
        <v>118</v>
      </c>
      <c r="AG97" s="263" t="str">
        <f>BVRTEMP!D72</f>
        <v>INPUT||pt=D:72||val=</v>
      </c>
      <c r="AH97" s="263"/>
      <c r="AI97" s="263"/>
      <c r="AJ97" s="263"/>
      <c r="AK97" s="263"/>
      <c r="AL97" s="263"/>
      <c r="AM97" s="263"/>
      <c r="AN97" s="263"/>
      <c r="AO97" s="263"/>
      <c r="AP97" s="263"/>
      <c r="AQ97" s="62"/>
    </row>
    <row r="98" spans="1:43" ht="6" customHeight="1">
      <c r="A98" s="13"/>
      <c r="B98" s="6"/>
      <c r="C98" s="43"/>
      <c r="D98" s="43"/>
      <c r="E98" s="43"/>
      <c r="F98" s="43"/>
      <c r="G98" s="43"/>
      <c r="H98" s="43"/>
      <c r="I98" s="43"/>
      <c r="J98" s="43"/>
      <c r="K98" s="6"/>
      <c r="L98" s="6"/>
      <c r="M98" s="43"/>
      <c r="N98" s="43"/>
      <c r="O98" s="43"/>
      <c r="P98" s="43"/>
      <c r="Q98" s="43"/>
      <c r="R98" s="43"/>
      <c r="S98" s="6"/>
      <c r="T98" s="6"/>
      <c r="U98" s="6"/>
      <c r="V98" s="43"/>
      <c r="W98" s="43"/>
      <c r="X98" s="43"/>
      <c r="Y98" s="43"/>
      <c r="Z98" s="43"/>
      <c r="AA98" s="43"/>
      <c r="AB98" s="43"/>
      <c r="AC98" s="43"/>
      <c r="AD98" s="43"/>
      <c r="AE98" s="6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62"/>
    </row>
    <row r="99" spans="1:43" s="7" customFormat="1" ht="20.100000000000001" customHeight="1">
      <c r="A99" s="31"/>
      <c r="B99" s="262" t="s">
        <v>119</v>
      </c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9"/>
      <c r="N99" s="265" t="s">
        <v>120</v>
      </c>
      <c r="O99" s="265"/>
      <c r="P99" s="265"/>
      <c r="Q99" s="265"/>
      <c r="R99" s="23"/>
      <c r="S99" s="265" t="s">
        <v>121</v>
      </c>
      <c r="T99" s="265"/>
      <c r="U99" s="265"/>
      <c r="V99" s="265"/>
      <c r="W99" s="265"/>
      <c r="X99" s="23"/>
      <c r="Y99" s="23" t="s">
        <v>122</v>
      </c>
      <c r="Z99" s="23"/>
      <c r="AA99" s="23"/>
      <c r="AB99" s="23"/>
      <c r="AC99" s="29"/>
      <c r="AD99" s="23"/>
      <c r="AE99" s="23"/>
      <c r="AF99" s="23"/>
      <c r="AG99" s="23" t="s">
        <v>123</v>
      </c>
      <c r="AH99" s="23"/>
      <c r="AI99" s="23"/>
      <c r="AJ99" s="23"/>
      <c r="AK99" s="23"/>
      <c r="AL99" s="29"/>
      <c r="AM99" s="29"/>
      <c r="AN99" s="29"/>
      <c r="AO99" s="29"/>
      <c r="AP99" s="29"/>
      <c r="AQ99" s="71"/>
    </row>
    <row r="100" spans="1:43" s="2" customFormat="1" ht="5.25" customHeight="1">
      <c r="A100" s="18"/>
      <c r="B100" s="8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80"/>
      <c r="N100" s="91"/>
      <c r="O100" s="20"/>
      <c r="P100" s="91"/>
      <c r="Q100" s="91"/>
      <c r="R100" s="91"/>
      <c r="S100" s="96"/>
      <c r="T100" s="96"/>
      <c r="U100" s="96"/>
      <c r="V100" s="96"/>
      <c r="W100" s="96"/>
      <c r="X100" s="91"/>
      <c r="Y100" s="91"/>
      <c r="Z100" s="91"/>
      <c r="AA100" s="91"/>
      <c r="AB100" s="91"/>
      <c r="AC100" s="80"/>
      <c r="AD100" s="91"/>
      <c r="AE100" s="91"/>
      <c r="AF100" s="91"/>
      <c r="AG100" s="91"/>
      <c r="AH100" s="91"/>
      <c r="AI100" s="91"/>
      <c r="AJ100" s="91"/>
      <c r="AK100" s="91"/>
      <c r="AL100" s="103"/>
      <c r="AM100" s="103"/>
      <c r="AN100" s="103"/>
      <c r="AO100" s="103"/>
      <c r="AP100" s="103"/>
      <c r="AQ100" s="66"/>
    </row>
    <row r="101" spans="1:43" s="4" customFormat="1" ht="26.25">
      <c r="A101" s="38"/>
      <c r="B101" s="259" t="str">
        <f>BVRTEMP!C76</f>
        <v>INPUT||pt=C:76||val=</v>
      </c>
      <c r="C101" s="259"/>
      <c r="D101" s="259"/>
      <c r="E101" s="259"/>
      <c r="F101" s="259"/>
      <c r="G101" s="259"/>
      <c r="H101" s="259"/>
      <c r="I101" s="259"/>
      <c r="J101" s="259"/>
      <c r="K101" s="259"/>
      <c r="L101" s="259"/>
      <c r="M101" s="92"/>
      <c r="N101" s="259" t="str">
        <f>BVRTEMP!C77</f>
        <v>INPUT||pt=C:77||val=</v>
      </c>
      <c r="O101" s="259"/>
      <c r="P101" s="259"/>
      <c r="Q101" s="259"/>
      <c r="R101" s="92"/>
      <c r="S101" s="259" t="str">
        <f>BVRTEMP!C78</f>
        <v>INPUT||pt=C:78||val=</v>
      </c>
      <c r="T101" s="259"/>
      <c r="U101" s="259"/>
      <c r="V101" s="259"/>
      <c r="W101" s="259"/>
      <c r="X101" s="92"/>
      <c r="Y101" s="259" t="str">
        <f>BVRTEMP!C79</f>
        <v>INPUT||pt=C:79||val=</v>
      </c>
      <c r="Z101" s="259"/>
      <c r="AA101" s="259"/>
      <c r="AB101" s="259"/>
      <c r="AC101" s="259"/>
      <c r="AD101" s="259"/>
      <c r="AE101" s="259"/>
      <c r="AF101" s="92"/>
      <c r="AG101" s="259" t="str">
        <f>BVRTEMP!C80</f>
        <v>INPUT||pt=C:80||val=</v>
      </c>
      <c r="AH101" s="259"/>
      <c r="AI101" s="259"/>
      <c r="AJ101" s="259"/>
      <c r="AK101" s="259"/>
      <c r="AL101" s="259"/>
      <c r="AM101" s="259"/>
      <c r="AN101" s="259"/>
      <c r="AO101" s="259"/>
      <c r="AP101" s="259"/>
      <c r="AQ101" s="72"/>
    </row>
    <row r="102" spans="1:43" ht="5.25" customHeight="1">
      <c r="A102" s="1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26"/>
      <c r="N102" s="43"/>
      <c r="O102" s="43"/>
      <c r="P102" s="43"/>
      <c r="Q102" s="43"/>
      <c r="R102" s="26"/>
      <c r="S102" s="43"/>
      <c r="T102" s="43"/>
      <c r="U102" s="43"/>
      <c r="V102" s="43"/>
      <c r="W102" s="43"/>
      <c r="X102" s="26"/>
      <c r="Y102" s="43"/>
      <c r="Z102" s="43"/>
      <c r="AA102" s="43"/>
      <c r="AB102" s="43"/>
      <c r="AC102" s="43"/>
      <c r="AD102" s="43"/>
      <c r="AE102" s="43"/>
      <c r="AF102" s="26"/>
      <c r="AG102" s="43"/>
      <c r="AH102" s="43"/>
      <c r="AI102" s="43"/>
      <c r="AJ102" s="43"/>
      <c r="AK102" s="43"/>
      <c r="AL102" s="43"/>
      <c r="AM102" s="43"/>
      <c r="AN102" s="43"/>
      <c r="AO102" s="26"/>
      <c r="AP102" s="26"/>
      <c r="AQ102" s="62"/>
    </row>
    <row r="103" spans="1:43" s="4" customFormat="1" ht="21.75" customHeight="1">
      <c r="A103" s="38"/>
      <c r="B103" s="259" t="str">
        <f>BVRTEMP!C81</f>
        <v>INPUT||pt=C:81||val=</v>
      </c>
      <c r="C103" s="259"/>
      <c r="D103" s="259"/>
      <c r="E103" s="259"/>
      <c r="F103" s="259"/>
      <c r="G103" s="259"/>
      <c r="H103" s="259"/>
      <c r="I103" s="259"/>
      <c r="J103" s="259"/>
      <c r="K103" s="259"/>
      <c r="L103" s="259"/>
      <c r="M103" s="92"/>
      <c r="N103" s="259" t="str">
        <f>BVRTEMP!C82</f>
        <v>INPUT||pt=C:82||val=</v>
      </c>
      <c r="O103" s="259"/>
      <c r="P103" s="259"/>
      <c r="Q103" s="259"/>
      <c r="R103" s="92"/>
      <c r="S103" s="259" t="str">
        <f>BVRTEMP!C83</f>
        <v>INPUT||pt=C:83||val=</v>
      </c>
      <c r="T103" s="259"/>
      <c r="U103" s="259"/>
      <c r="V103" s="259"/>
      <c r="W103" s="259"/>
      <c r="X103" s="92"/>
      <c r="Y103" s="259" t="str">
        <f>BVRTEMP!C84</f>
        <v>INPUT||pt=C:84||val=</v>
      </c>
      <c r="Z103" s="259"/>
      <c r="AA103" s="259"/>
      <c r="AB103" s="259"/>
      <c r="AC103" s="259"/>
      <c r="AD103" s="259"/>
      <c r="AE103" s="259"/>
      <c r="AF103" s="92"/>
      <c r="AG103" s="259" t="str">
        <f>BVRTEMP!C85</f>
        <v>INPUT||pt=C:85||val=</v>
      </c>
      <c r="AH103" s="259"/>
      <c r="AI103" s="259"/>
      <c r="AJ103" s="259"/>
      <c r="AK103" s="259"/>
      <c r="AL103" s="259"/>
      <c r="AM103" s="259"/>
      <c r="AN103" s="259"/>
      <c r="AO103" s="259"/>
      <c r="AP103" s="259"/>
      <c r="AQ103" s="72"/>
    </row>
    <row r="104" spans="1:43" ht="4.5" customHeight="1">
      <c r="A104" s="1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26"/>
      <c r="N104" s="43"/>
      <c r="O104" s="43"/>
      <c r="P104" s="43"/>
      <c r="Q104" s="43"/>
      <c r="R104" s="26"/>
      <c r="S104" s="43"/>
      <c r="T104" s="43"/>
      <c r="U104" s="43"/>
      <c r="V104" s="43"/>
      <c r="W104" s="43"/>
      <c r="X104" s="26"/>
      <c r="Y104" s="43"/>
      <c r="Z104" s="43"/>
      <c r="AA104" s="43"/>
      <c r="AB104" s="43"/>
      <c r="AC104" s="43"/>
      <c r="AD104" s="43"/>
      <c r="AE104" s="43"/>
      <c r="AF104" s="26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62"/>
    </row>
    <row r="105" spans="1:43" s="7" customFormat="1" ht="20.100000000000001" customHeight="1">
      <c r="A105" s="31"/>
      <c r="B105" s="29" t="s">
        <v>124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29"/>
      <c r="N105" s="32"/>
      <c r="O105" s="32"/>
      <c r="P105" s="32"/>
      <c r="Q105" s="32"/>
      <c r="R105" s="32"/>
      <c r="S105" s="32"/>
      <c r="T105" s="32"/>
      <c r="U105" s="29"/>
      <c r="V105" s="32"/>
      <c r="W105" s="32"/>
      <c r="X105" s="32"/>
      <c r="Y105" s="32"/>
      <c r="Z105" s="29"/>
      <c r="AA105" s="29"/>
      <c r="AB105" s="32"/>
      <c r="AC105" s="29"/>
      <c r="AD105" s="32"/>
      <c r="AE105" s="32"/>
      <c r="AF105" s="32"/>
      <c r="AG105" s="29"/>
      <c r="AH105" s="29"/>
      <c r="AI105" s="29"/>
      <c r="AJ105" s="29"/>
      <c r="AK105" s="29"/>
      <c r="AL105" s="29"/>
      <c r="AM105" s="29"/>
      <c r="AN105" s="32"/>
      <c r="AO105" s="32"/>
      <c r="AP105" s="32"/>
      <c r="AQ105" s="71"/>
    </row>
    <row r="106" spans="1:43">
      <c r="A106" s="13"/>
      <c r="B106" s="247" t="str">
        <f>BVRTEMP!A87</f>
        <v>INPUT||pt=A:87||val=</v>
      </c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  <c r="AH106" s="248"/>
      <c r="AI106" s="248"/>
      <c r="AJ106" s="248"/>
      <c r="AK106" s="248"/>
      <c r="AL106" s="248"/>
      <c r="AM106" s="248"/>
      <c r="AN106" s="248"/>
      <c r="AO106" s="248"/>
      <c r="AP106" s="249"/>
      <c r="AQ106" s="109"/>
    </row>
    <row r="107" spans="1:43" ht="64.5" customHeight="1">
      <c r="A107" s="13"/>
      <c r="B107" s="250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O107" s="251"/>
      <c r="AP107" s="252"/>
      <c r="AQ107" s="109"/>
    </row>
    <row r="108" spans="1:43" ht="149.25" customHeight="1">
      <c r="A108" s="13"/>
      <c r="B108" s="250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251"/>
      <c r="AO108" s="251"/>
      <c r="AP108" s="252"/>
      <c r="AQ108" s="109"/>
    </row>
    <row r="109" spans="1:43" ht="32.25" customHeight="1">
      <c r="A109" s="13"/>
      <c r="B109" s="253"/>
      <c r="C109" s="254"/>
      <c r="D109" s="254"/>
      <c r="E109" s="254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5"/>
      <c r="AQ109" s="109"/>
    </row>
    <row r="110" spans="1:43" ht="6" customHeight="1">
      <c r="A110" s="13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109"/>
    </row>
    <row r="111" spans="1:43" s="7" customFormat="1" ht="20.100000000000001" customHeight="1">
      <c r="A111" s="31"/>
      <c r="B111" s="29" t="s">
        <v>125</v>
      </c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32"/>
      <c r="P111" s="32"/>
      <c r="Q111" s="32"/>
      <c r="R111" s="86"/>
      <c r="S111" s="86"/>
      <c r="T111" s="86"/>
      <c r="U111" s="86"/>
      <c r="V111" s="86"/>
      <c r="W111" s="86"/>
      <c r="X111" s="86"/>
      <c r="Y111" s="86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71"/>
    </row>
    <row r="112" spans="1:43" s="9" customFormat="1" ht="15.75" customHeight="1">
      <c r="A112" s="87"/>
      <c r="B112" s="260" t="s">
        <v>41</v>
      </c>
      <c r="C112" s="260"/>
      <c r="D112" s="260"/>
      <c r="E112" s="260"/>
      <c r="F112" s="260"/>
      <c r="G112" s="260"/>
      <c r="H112" s="260"/>
      <c r="I112" s="260"/>
      <c r="J112" s="260"/>
      <c r="K112" s="93" t="s">
        <v>126</v>
      </c>
      <c r="L112" s="93"/>
      <c r="M112" s="93"/>
      <c r="N112" s="93"/>
      <c r="O112" s="93"/>
      <c r="P112" s="93"/>
      <c r="Q112" s="93"/>
      <c r="R112" s="97"/>
      <c r="S112" s="93" t="s">
        <v>127</v>
      </c>
      <c r="T112" s="93"/>
      <c r="U112" s="93"/>
      <c r="V112" s="93"/>
      <c r="W112" s="93"/>
      <c r="X112" s="93"/>
      <c r="Y112" s="93"/>
      <c r="Z112" s="261" t="s">
        <v>127</v>
      </c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 t="s">
        <v>127</v>
      </c>
      <c r="AK112" s="261"/>
      <c r="AL112" s="261"/>
      <c r="AM112" s="261"/>
      <c r="AN112" s="261"/>
      <c r="AO112" s="261"/>
      <c r="AP112" s="261"/>
      <c r="AQ112" s="110"/>
    </row>
    <row r="113" spans="1:43">
      <c r="A113" s="13"/>
      <c r="B113" s="236"/>
      <c r="C113" s="237"/>
      <c r="D113" s="237"/>
      <c r="E113" s="237"/>
      <c r="F113" s="237"/>
      <c r="G113" s="237"/>
      <c r="H113" s="237"/>
      <c r="I113" s="237"/>
      <c r="J113" s="238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109"/>
    </row>
    <row r="114" spans="1:43">
      <c r="A114" s="13"/>
      <c r="B114" s="239"/>
      <c r="C114" s="240"/>
      <c r="D114" s="240"/>
      <c r="E114" s="240"/>
      <c r="F114" s="240"/>
      <c r="G114" s="240"/>
      <c r="H114" s="240"/>
      <c r="I114" s="240"/>
      <c r="J114" s="241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109"/>
    </row>
    <row r="115" spans="1:43">
      <c r="A115" s="13"/>
      <c r="B115" s="239"/>
      <c r="C115" s="240"/>
      <c r="D115" s="240"/>
      <c r="E115" s="240"/>
      <c r="F115" s="240"/>
      <c r="G115" s="240"/>
      <c r="H115" s="240"/>
      <c r="I115" s="240"/>
      <c r="J115" s="241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109"/>
    </row>
    <row r="116" spans="1:43">
      <c r="A116" s="13"/>
      <c r="B116" s="239"/>
      <c r="C116" s="240"/>
      <c r="D116" s="240"/>
      <c r="E116" s="240"/>
      <c r="F116" s="240"/>
      <c r="G116" s="240"/>
      <c r="H116" s="240"/>
      <c r="I116" s="240"/>
      <c r="J116" s="241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109"/>
    </row>
    <row r="117" spans="1:43">
      <c r="A117" s="13"/>
      <c r="B117" s="239"/>
      <c r="C117" s="240"/>
      <c r="D117" s="240"/>
      <c r="E117" s="240"/>
      <c r="F117" s="240"/>
      <c r="G117" s="240"/>
      <c r="H117" s="240"/>
      <c r="I117" s="240"/>
      <c r="J117" s="241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109"/>
    </row>
    <row r="118" spans="1:43">
      <c r="A118" s="13"/>
      <c r="B118" s="242"/>
      <c r="C118" s="243"/>
      <c r="D118" s="243"/>
      <c r="E118" s="243"/>
      <c r="F118" s="243"/>
      <c r="G118" s="243"/>
      <c r="H118" s="243"/>
      <c r="I118" s="243"/>
      <c r="J118" s="244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109"/>
    </row>
    <row r="119" spans="1:43" ht="5.25" customHeight="1">
      <c r="A119" s="1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95"/>
    </row>
    <row r="120" spans="1:43" s="7" customFormat="1" ht="20.100000000000001" customHeight="1">
      <c r="A120" s="31"/>
      <c r="B120" s="262" t="s">
        <v>128</v>
      </c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3"/>
      <c r="O120" s="23"/>
      <c r="P120" s="23"/>
      <c r="Q120" s="23"/>
      <c r="R120" s="23"/>
      <c r="S120" s="23"/>
      <c r="T120" s="23"/>
      <c r="U120" s="23"/>
      <c r="V120" s="23"/>
      <c r="W120" s="23" t="s">
        <v>22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90"/>
      <c r="AP120" s="90"/>
      <c r="AQ120" s="111"/>
    </row>
    <row r="121" spans="1:43" ht="66.75" customHeight="1">
      <c r="A121" s="13"/>
      <c r="B121" s="233" t="str">
        <f>BVRTEMP!C94</f>
        <v>INPUT||pt=C:94||val=</v>
      </c>
      <c r="C121" s="233"/>
      <c r="D121" s="233"/>
      <c r="E121" s="233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6"/>
      <c r="W121" s="256" t="str">
        <f>CONCATENATE(BVRTEMP!C95," / ",BVRTEMP!C96)</f>
        <v>INPUT||pt=C:95||val= / INPUT||pt=C:96||val=</v>
      </c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109"/>
    </row>
    <row r="122" spans="1:43" ht="54" customHeight="1">
      <c r="A122" s="13"/>
      <c r="B122" s="231" t="str">
        <f>BVRTEMP!C97</f>
        <v>INPUT||pt=C:97||val=</v>
      </c>
      <c r="C122" s="231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1"/>
      <c r="R122" s="231"/>
      <c r="S122" s="231"/>
      <c r="T122" s="231"/>
      <c r="U122" s="231"/>
      <c r="V122" s="26"/>
      <c r="W122" s="232" t="str">
        <f>CONCATENATE(BVRTEMP!C98," / ",BVRTEMP!C99)</f>
        <v>INPUT||pt=C:98||val= / INPUT||pt=C:99||val=</v>
      </c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109"/>
    </row>
    <row r="123" spans="1:43" ht="57" customHeight="1">
      <c r="A123" s="13"/>
      <c r="B123" s="231" t="str">
        <f>BVRTEMP!C100</f>
        <v>INPUT||pt=C:100||val=</v>
      </c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1"/>
      <c r="R123" s="231"/>
      <c r="S123" s="231"/>
      <c r="T123" s="231"/>
      <c r="U123" s="231"/>
      <c r="V123" s="43"/>
      <c r="W123" s="232" t="str">
        <f>CONCATENATE(BVRTEMP!C101," / ",BVRTEMP!C102)</f>
        <v>INPUT||pt=C:101||val= / INPUT||pt=C:102||val=</v>
      </c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109"/>
    </row>
    <row r="124" spans="1:43" ht="57" customHeight="1">
      <c r="A124" s="13"/>
      <c r="B124" s="231" t="str">
        <f>BVRTEMP!C103</f>
        <v>INPUT||pt=C:103||val=</v>
      </c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  <c r="R124" s="231"/>
      <c r="S124" s="231"/>
      <c r="T124" s="231"/>
      <c r="U124" s="231"/>
      <c r="V124" s="43"/>
      <c r="W124" s="232" t="str">
        <f>CONCATENATE(BVRTEMP!C104," / ",BVRTEMP!C105)</f>
        <v>INPUT||pt=C:104||val= / INPUT||pt=C:105||val=</v>
      </c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109"/>
    </row>
    <row r="125" spans="1:43" ht="57" customHeight="1">
      <c r="A125" s="13"/>
      <c r="B125" s="231" t="str">
        <f>BVRTEMP!C106</f>
        <v>INPUT||pt=C:106||val=</v>
      </c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1"/>
      <c r="R125" s="231"/>
      <c r="S125" s="231"/>
      <c r="T125" s="231"/>
      <c r="U125" s="231"/>
      <c r="V125" s="113"/>
      <c r="W125" s="232" t="str">
        <f>CONCATENATE(BVRTEMP!C107," / ",BVRTEMP!C108)</f>
        <v>INPUT||pt=C:107||val= / INPUT||pt=C:108||val=</v>
      </c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109"/>
    </row>
    <row r="126" spans="1:43" ht="6" customHeight="1">
      <c r="A126" s="1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109"/>
    </row>
    <row r="127" spans="1:43">
      <c r="A127" s="81"/>
      <c r="B127" s="257" t="s">
        <v>129</v>
      </c>
      <c r="C127" s="257"/>
      <c r="D127" s="257"/>
      <c r="E127" s="257"/>
      <c r="F127" s="257"/>
      <c r="G127" s="257"/>
      <c r="H127" s="257"/>
      <c r="I127" s="257"/>
      <c r="J127" s="257"/>
      <c r="K127" s="257"/>
      <c r="L127" s="257"/>
      <c r="M127" s="257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 t="s">
        <v>130</v>
      </c>
      <c r="X127" s="257"/>
      <c r="Y127" s="257"/>
      <c r="Z127" s="257"/>
      <c r="AA127" s="257"/>
      <c r="AB127" s="257"/>
      <c r="AC127" s="257"/>
      <c r="AD127" s="257"/>
      <c r="AE127" s="257"/>
      <c r="AF127" s="257"/>
      <c r="AG127" s="257"/>
      <c r="AH127" s="257"/>
      <c r="AI127" s="257"/>
      <c r="AJ127" s="257"/>
      <c r="AK127" s="257"/>
      <c r="AL127" s="257"/>
      <c r="AM127" s="257"/>
      <c r="AN127" s="257"/>
      <c r="AO127" s="257"/>
      <c r="AP127" s="257"/>
      <c r="AQ127" s="258"/>
    </row>
    <row r="128" spans="1:43" ht="40.5" customHeight="1">
      <c r="A128" s="13"/>
      <c r="B128" s="233" t="str">
        <f>BVRTEMP!C110</f>
        <v>INPUT||pt=C:110||val=</v>
      </c>
      <c r="C128" s="233"/>
      <c r="D128" s="233"/>
      <c r="E128" s="233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6"/>
      <c r="W128" s="234"/>
      <c r="X128" s="234"/>
      <c r="Y128" s="234"/>
      <c r="Z128" s="234"/>
      <c r="AA128" s="234"/>
      <c r="AB128" s="234"/>
      <c r="AC128" s="234"/>
      <c r="AD128" s="234"/>
      <c r="AE128" s="234"/>
      <c r="AF128" s="234"/>
      <c r="AG128" s="234"/>
      <c r="AH128" s="234"/>
      <c r="AI128" s="234"/>
      <c r="AJ128" s="234"/>
      <c r="AK128" s="234"/>
      <c r="AL128" s="234"/>
      <c r="AM128" s="234"/>
      <c r="AN128" s="234"/>
      <c r="AO128" s="234"/>
      <c r="AP128" s="234"/>
      <c r="AQ128" s="109"/>
    </row>
    <row r="129" spans="1:43" ht="12.75" customHeight="1">
      <c r="A129" s="88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112"/>
    </row>
  </sheetData>
  <sheetProtection selectLockedCells="1" selectUnlockedCells="1"/>
  <mergeCells count="138">
    <mergeCell ref="B6:AP6"/>
    <mergeCell ref="B7:AP7"/>
    <mergeCell ref="K9:V9"/>
    <mergeCell ref="AG9:AP9"/>
    <mergeCell ref="K10:V10"/>
    <mergeCell ref="AF10:AP10"/>
    <mergeCell ref="K12:V12"/>
    <mergeCell ref="AF12:AP12"/>
    <mergeCell ref="I14:AP14"/>
    <mergeCell ref="I15:O15"/>
    <mergeCell ref="S15:U15"/>
    <mergeCell ref="Z15:AD15"/>
    <mergeCell ref="AM15:AP15"/>
    <mergeCell ref="I16:AP16"/>
    <mergeCell ref="B20:E20"/>
    <mergeCell ref="I20:Z20"/>
    <mergeCell ref="AJ20:AK20"/>
    <mergeCell ref="B22:E22"/>
    <mergeCell ref="AI24:AP24"/>
    <mergeCell ref="B29:E29"/>
    <mergeCell ref="O29:AP29"/>
    <mergeCell ref="O31:AP31"/>
    <mergeCell ref="O33:AP33"/>
    <mergeCell ref="B37:H37"/>
    <mergeCell ref="J37:M37"/>
    <mergeCell ref="O37:S37"/>
    <mergeCell ref="V37:Y37"/>
    <mergeCell ref="AB37:AF37"/>
    <mergeCell ref="AI37:AL37"/>
    <mergeCell ref="AN37:AP37"/>
    <mergeCell ref="B38:H38"/>
    <mergeCell ref="J38:M38"/>
    <mergeCell ref="O38:S38"/>
    <mergeCell ref="V38:Y38"/>
    <mergeCell ref="AB38:AF38"/>
    <mergeCell ref="AI38:AL38"/>
    <mergeCell ref="AN38:AP38"/>
    <mergeCell ref="B40:N40"/>
    <mergeCell ref="O40:AP40"/>
    <mergeCell ref="AG44:AP44"/>
    <mergeCell ref="AC46:AF46"/>
    <mergeCell ref="AN46:AP46"/>
    <mergeCell ref="D50:E50"/>
    <mergeCell ref="H50:K50"/>
    <mergeCell ref="N50:P50"/>
    <mergeCell ref="Q50:S50"/>
    <mergeCell ref="Y50:AD50"/>
    <mergeCell ref="AJ50:AP50"/>
    <mergeCell ref="B54:N54"/>
    <mergeCell ref="O54:AC54"/>
    <mergeCell ref="AD54:AP54"/>
    <mergeCell ref="B56:N56"/>
    <mergeCell ref="O56:AC56"/>
    <mergeCell ref="AD56:AP56"/>
    <mergeCell ref="B58:N58"/>
    <mergeCell ref="O58:AC58"/>
    <mergeCell ref="AD58:AP58"/>
    <mergeCell ref="B60:N60"/>
    <mergeCell ref="O60:AC60"/>
    <mergeCell ref="AD60:AP60"/>
    <mergeCell ref="B62:N62"/>
    <mergeCell ref="O62:AC62"/>
    <mergeCell ref="AD62:AP62"/>
    <mergeCell ref="B63:N63"/>
    <mergeCell ref="O63:AC63"/>
    <mergeCell ref="AD63:AP63"/>
    <mergeCell ref="B65:N65"/>
    <mergeCell ref="O65:AC65"/>
    <mergeCell ref="AD65:AP65"/>
    <mergeCell ref="B67:N67"/>
    <mergeCell ref="O67:AC67"/>
    <mergeCell ref="AD67:AP67"/>
    <mergeCell ref="B68:N68"/>
    <mergeCell ref="O68:AC68"/>
    <mergeCell ref="AD68:AP68"/>
    <mergeCell ref="B70:N70"/>
    <mergeCell ref="O70:AC70"/>
    <mergeCell ref="AD70:AP70"/>
    <mergeCell ref="R74:S74"/>
    <mergeCell ref="AF74:AJ74"/>
    <mergeCell ref="R75:S75"/>
    <mergeCell ref="AF75:AJ75"/>
    <mergeCell ref="R76:S76"/>
    <mergeCell ref="AF76:AJ76"/>
    <mergeCell ref="D78:H78"/>
    <mergeCell ref="P78:U78"/>
    <mergeCell ref="L79:W79"/>
    <mergeCell ref="Z80:AP80"/>
    <mergeCell ref="B92:K92"/>
    <mergeCell ref="L92:S92"/>
    <mergeCell ref="U92:AE92"/>
    <mergeCell ref="AF92:AP92"/>
    <mergeCell ref="B96:K96"/>
    <mergeCell ref="L96:S96"/>
    <mergeCell ref="U96:AE96"/>
    <mergeCell ref="AF96:AP96"/>
    <mergeCell ref="Y103:AE103"/>
    <mergeCell ref="AG103:AP103"/>
    <mergeCell ref="B112:J112"/>
    <mergeCell ref="Z112:AI112"/>
    <mergeCell ref="AJ112:AP112"/>
    <mergeCell ref="B120:M120"/>
    <mergeCell ref="C97:J97"/>
    <mergeCell ref="M97:R97"/>
    <mergeCell ref="V97:AD97"/>
    <mergeCell ref="AG97:AP97"/>
    <mergeCell ref="B99:L99"/>
    <mergeCell ref="N99:Q99"/>
    <mergeCell ref="S99:W99"/>
    <mergeCell ref="B101:L101"/>
    <mergeCell ref="N101:Q101"/>
    <mergeCell ref="S101:W101"/>
    <mergeCell ref="Y101:AE101"/>
    <mergeCell ref="AG101:AP101"/>
    <mergeCell ref="B125:U125"/>
    <mergeCell ref="W125:AP125"/>
    <mergeCell ref="B128:U128"/>
    <mergeCell ref="W128:AP128"/>
    <mergeCell ref="K113:Q118"/>
    <mergeCell ref="B113:J118"/>
    <mergeCell ref="Z78:AP79"/>
    <mergeCell ref="R113:Y118"/>
    <mergeCell ref="Z113:AI118"/>
    <mergeCell ref="AJ113:AP118"/>
    <mergeCell ref="B106:AP109"/>
    <mergeCell ref="B121:U121"/>
    <mergeCell ref="W121:AP121"/>
    <mergeCell ref="B122:U122"/>
    <mergeCell ref="W122:AP122"/>
    <mergeCell ref="B123:U123"/>
    <mergeCell ref="W123:AP123"/>
    <mergeCell ref="B124:U124"/>
    <mergeCell ref="W124:AP124"/>
    <mergeCell ref="B127:V127"/>
    <mergeCell ref="W127:AQ127"/>
    <mergeCell ref="B103:L103"/>
    <mergeCell ref="N103:Q103"/>
    <mergeCell ref="S103:W103"/>
  </mergeCells>
  <dataValidations count="4">
    <dataValidation type="list" allowBlank="1" showInputMessage="1" showErrorMessage="1" sqref="B9:K9">
      <formula1>Appraiser</formula1>
    </dataValidation>
    <dataValidation type="list" allowBlank="1" showInputMessage="1" showErrorMessage="1" sqref="Z84">
      <formula1>Unit_Classification</formula1>
    </dataValidation>
    <dataValidation type="list" allowBlank="1" showInputMessage="1" showErrorMessage="1" sqref="B38:B40 C38:H39">
      <formula1>Address</formula1>
    </dataValidation>
    <dataValidation type="list" allowBlank="1" showInputMessage="1" showErrorMessage="1" sqref="O38:T39">
      <formula1>SUBDIVISION</formula1>
    </dataValidation>
  </dataValidations>
  <printOptions horizontalCentered="1"/>
  <pageMargins left="0" right="0" top="0.329166666666667" bottom="0.2" header="0.38888888888888901" footer="0.3"/>
  <pageSetup paperSize="300" scale="45" fitToWidth="0" fitToHeight="0" orientation="portrait" verticalDpi="360" r:id="rId1"/>
  <rowBreaks count="1" manualBreakCount="1">
    <brk id="104" max="42" man="1"/>
  </rowBreaks>
  <colBreaks count="1" manualBreakCount="1">
    <brk id="4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RowHeight="15"/>
  <cols>
    <col min="1" max="1" width="34.5703125" style="115" bestFit="1" customWidth="1"/>
    <col min="2" max="2" width="31" style="114" bestFit="1" customWidth="1"/>
    <col min="3" max="3" width="7.7109375" style="114" customWidth="1"/>
    <col min="4" max="4" width="18.28515625" style="114" bestFit="1" customWidth="1"/>
    <col min="5" max="5" width="16.5703125" style="114" bestFit="1" customWidth="1"/>
    <col min="6" max="6" width="18.140625" style="114" bestFit="1" customWidth="1"/>
    <col min="7" max="7" width="9.140625" style="1" customWidth="1"/>
    <col min="8" max="8" width="9.140625" style="1"/>
  </cols>
  <sheetData>
    <row r="1" spans="1:6">
      <c r="A1" s="114" t="s">
        <v>378</v>
      </c>
      <c r="B1" s="114" t="s">
        <v>414</v>
      </c>
      <c r="D1" s="116" t="s">
        <v>313</v>
      </c>
      <c r="E1" s="116" t="s">
        <v>325</v>
      </c>
      <c r="F1" s="116" t="s">
        <v>356</v>
      </c>
    </row>
    <row r="2" spans="1:6">
      <c r="A2" s="114" t="s">
        <v>379</v>
      </c>
      <c r="B2" s="114" t="s">
        <v>415</v>
      </c>
      <c r="D2" s="116" t="s">
        <v>314</v>
      </c>
      <c r="E2" s="116" t="s">
        <v>326</v>
      </c>
      <c r="F2" s="116" t="s">
        <v>357</v>
      </c>
    </row>
    <row r="3" spans="1:6">
      <c r="A3" s="114" t="s">
        <v>380</v>
      </c>
      <c r="B3" s="114" t="s">
        <v>416</v>
      </c>
      <c r="D3" s="116" t="s">
        <v>315</v>
      </c>
      <c r="E3" s="116" t="s">
        <v>327</v>
      </c>
      <c r="F3" s="116" t="s">
        <v>358</v>
      </c>
    </row>
    <row r="4" spans="1:6">
      <c r="B4" s="114" t="s">
        <v>417</v>
      </c>
      <c r="D4" s="116" t="s">
        <v>316</v>
      </c>
      <c r="E4" s="116" t="s">
        <v>328</v>
      </c>
      <c r="F4" s="116" t="s">
        <v>359</v>
      </c>
    </row>
    <row r="5" spans="1:6">
      <c r="A5" s="114" t="s">
        <v>381</v>
      </c>
      <c r="D5" s="116" t="s">
        <v>317</v>
      </c>
      <c r="E5" s="116" t="s">
        <v>329</v>
      </c>
      <c r="F5" s="116" t="s">
        <v>360</v>
      </c>
    </row>
    <row r="6" spans="1:6">
      <c r="A6" s="114" t="s">
        <v>382</v>
      </c>
      <c r="B6" s="114" t="s">
        <v>418</v>
      </c>
      <c r="D6" s="116" t="s">
        <v>318</v>
      </c>
      <c r="E6" s="116" t="s">
        <v>330</v>
      </c>
      <c r="F6" s="116" t="s">
        <v>361</v>
      </c>
    </row>
    <row r="7" spans="1:6">
      <c r="A7" s="114" t="s">
        <v>383</v>
      </c>
      <c r="B7" s="114" t="s">
        <v>419</v>
      </c>
      <c r="D7" s="116" t="s">
        <v>319</v>
      </c>
      <c r="E7" s="116" t="s">
        <v>331</v>
      </c>
      <c r="F7" s="116" t="s">
        <v>362</v>
      </c>
    </row>
    <row r="8" spans="1:6">
      <c r="A8" s="114" t="s">
        <v>384</v>
      </c>
      <c r="B8" s="114" t="s">
        <v>420</v>
      </c>
      <c r="D8" s="116" t="s">
        <v>320</v>
      </c>
      <c r="E8" s="116" t="s">
        <v>332</v>
      </c>
      <c r="F8" s="116" t="s">
        <v>363</v>
      </c>
    </row>
    <row r="9" spans="1:6">
      <c r="A9" s="114" t="s">
        <v>385</v>
      </c>
      <c r="B9" s="114" t="s">
        <v>421</v>
      </c>
      <c r="D9" s="116" t="s">
        <v>321</v>
      </c>
      <c r="E9" s="116" t="s">
        <v>333</v>
      </c>
      <c r="F9" s="116" t="s">
        <v>364</v>
      </c>
    </row>
    <row r="10" spans="1:6">
      <c r="A10" s="114" t="s">
        <v>386</v>
      </c>
      <c r="D10" s="116" t="s">
        <v>322</v>
      </c>
      <c r="E10" s="116" t="s">
        <v>334</v>
      </c>
      <c r="F10" s="116" t="s">
        <v>365</v>
      </c>
    </row>
    <row r="11" spans="1:6">
      <c r="B11" s="114" t="s">
        <v>422</v>
      </c>
      <c r="D11" s="116" t="s">
        <v>323</v>
      </c>
      <c r="E11" s="116" t="s">
        <v>335</v>
      </c>
      <c r="F11" s="116" t="s">
        <v>366</v>
      </c>
    </row>
    <row r="12" spans="1:6">
      <c r="A12" s="114" t="s">
        <v>387</v>
      </c>
      <c r="B12" s="114" t="s">
        <v>423</v>
      </c>
      <c r="D12" s="116" t="s">
        <v>324</v>
      </c>
      <c r="E12" s="116" t="s">
        <v>336</v>
      </c>
      <c r="F12" s="116" t="s">
        <v>367</v>
      </c>
    </row>
    <row r="13" spans="1:6">
      <c r="A13" s="114" t="s">
        <v>388</v>
      </c>
      <c r="B13" s="114" t="s">
        <v>424</v>
      </c>
      <c r="E13" s="116" t="s">
        <v>337</v>
      </c>
      <c r="F13" s="116" t="s">
        <v>368</v>
      </c>
    </row>
    <row r="14" spans="1:6">
      <c r="A14" s="114" t="s">
        <v>389</v>
      </c>
      <c r="B14" s="114" t="s">
        <v>425</v>
      </c>
      <c r="E14" s="116" t="s">
        <v>338</v>
      </c>
      <c r="F14" s="116" t="s">
        <v>369</v>
      </c>
    </row>
    <row r="15" spans="1:6">
      <c r="E15" s="116" t="s">
        <v>339</v>
      </c>
      <c r="F15" s="116" t="s">
        <v>370</v>
      </c>
    </row>
    <row r="16" spans="1:6">
      <c r="A16" s="114" t="s">
        <v>390</v>
      </c>
      <c r="B16" s="114" t="s">
        <v>426</v>
      </c>
      <c r="E16" s="116" t="s">
        <v>340</v>
      </c>
      <c r="F16" s="116" t="s">
        <v>371</v>
      </c>
    </row>
    <row r="17" spans="1:6">
      <c r="A17" s="114" t="s">
        <v>391</v>
      </c>
      <c r="B17" s="114" t="s">
        <v>427</v>
      </c>
      <c r="E17" s="116" t="s">
        <v>341</v>
      </c>
      <c r="F17" s="116" t="s">
        <v>372</v>
      </c>
    </row>
    <row r="18" spans="1:6">
      <c r="A18" s="114" t="s">
        <v>392</v>
      </c>
      <c r="B18" s="114" t="s">
        <v>428</v>
      </c>
      <c r="E18" s="116" t="s">
        <v>342</v>
      </c>
      <c r="F18" s="116" t="s">
        <v>373</v>
      </c>
    </row>
    <row r="19" spans="1:6">
      <c r="A19" s="114" t="s">
        <v>393</v>
      </c>
      <c r="B19" s="114" t="s">
        <v>429</v>
      </c>
      <c r="E19" s="116" t="s">
        <v>343</v>
      </c>
      <c r="F19" s="116" t="s">
        <v>374</v>
      </c>
    </row>
    <row r="20" spans="1:6">
      <c r="E20" s="116" t="s">
        <v>344</v>
      </c>
      <c r="F20" s="116" t="s">
        <v>375</v>
      </c>
    </row>
    <row r="21" spans="1:6">
      <c r="A21" s="114" t="s">
        <v>394</v>
      </c>
      <c r="B21" s="114" t="s">
        <v>430</v>
      </c>
      <c r="E21" s="116" t="s">
        <v>345</v>
      </c>
      <c r="F21" s="116" t="s">
        <v>376</v>
      </c>
    </row>
    <row r="22" spans="1:6">
      <c r="A22" s="114" t="s">
        <v>395</v>
      </c>
      <c r="B22" s="114" t="s">
        <v>431</v>
      </c>
      <c r="E22" s="116" t="s">
        <v>346</v>
      </c>
      <c r="F22" s="116" t="s">
        <v>377</v>
      </c>
    </row>
    <row r="23" spans="1:6">
      <c r="A23" s="114" t="s">
        <v>396</v>
      </c>
      <c r="E23" s="116" t="s">
        <v>347</v>
      </c>
    </row>
    <row r="24" spans="1:6">
      <c r="B24" s="114" t="s">
        <v>432</v>
      </c>
      <c r="E24" s="116" t="s">
        <v>348</v>
      </c>
    </row>
    <row r="25" spans="1:6">
      <c r="A25" s="114" t="s">
        <v>397</v>
      </c>
      <c r="B25" s="114" t="s">
        <v>433</v>
      </c>
      <c r="E25" s="116" t="s">
        <v>349</v>
      </c>
    </row>
    <row r="26" spans="1:6">
      <c r="A26" s="114" t="s">
        <v>398</v>
      </c>
      <c r="B26" s="114" t="s">
        <v>434</v>
      </c>
      <c r="E26" s="116" t="s">
        <v>350</v>
      </c>
    </row>
    <row r="27" spans="1:6">
      <c r="A27" s="114" t="s">
        <v>399</v>
      </c>
      <c r="B27" s="114" t="s">
        <v>435</v>
      </c>
      <c r="E27" s="116" t="s">
        <v>351</v>
      </c>
    </row>
    <row r="28" spans="1:6">
      <c r="A28" s="114" t="s">
        <v>400</v>
      </c>
      <c r="E28" s="116" t="s">
        <v>352</v>
      </c>
    </row>
    <row r="29" spans="1:6">
      <c r="B29" s="114" t="s">
        <v>436</v>
      </c>
      <c r="E29" s="116" t="s">
        <v>353</v>
      </c>
    </row>
    <row r="30" spans="1:6">
      <c r="A30" s="114" t="s">
        <v>401</v>
      </c>
      <c r="B30" s="114" t="s">
        <v>437</v>
      </c>
      <c r="E30" s="116" t="s">
        <v>354</v>
      </c>
    </row>
    <row r="31" spans="1:6">
      <c r="A31" s="114" t="s">
        <v>402</v>
      </c>
      <c r="B31" s="114" t="s">
        <v>438</v>
      </c>
      <c r="E31" s="116" t="s">
        <v>355</v>
      </c>
    </row>
    <row r="32" spans="1:6">
      <c r="A32" s="114" t="s">
        <v>403</v>
      </c>
    </row>
    <row r="33" spans="1:2">
      <c r="A33" s="114" t="s">
        <v>404</v>
      </c>
      <c r="B33" s="114" t="s">
        <v>439</v>
      </c>
    </row>
    <row r="34" spans="1:2">
      <c r="A34" s="114" t="s">
        <v>405</v>
      </c>
      <c r="B34" s="114" t="s">
        <v>440</v>
      </c>
    </row>
    <row r="35" spans="1:2">
      <c r="A35" s="114" t="s">
        <v>406</v>
      </c>
    </row>
    <row r="36" spans="1:2">
      <c r="B36" s="114" t="s">
        <v>441</v>
      </c>
    </row>
    <row r="37" spans="1:2">
      <c r="A37" s="114" t="s">
        <v>407</v>
      </c>
      <c r="B37" s="114" t="s">
        <v>442</v>
      </c>
    </row>
    <row r="38" spans="1:2">
      <c r="A38" s="114" t="s">
        <v>408</v>
      </c>
    </row>
    <row r="39" spans="1:2">
      <c r="A39" s="114" t="s">
        <v>409</v>
      </c>
      <c r="B39" s="114" t="s">
        <v>443</v>
      </c>
    </row>
    <row r="40" spans="1:2">
      <c r="B40" s="114" t="s">
        <v>444</v>
      </c>
    </row>
    <row r="41" spans="1:2">
      <c r="A41" s="114" t="s">
        <v>410</v>
      </c>
    </row>
    <row r="42" spans="1:2">
      <c r="A42" s="114" t="s">
        <v>411</v>
      </c>
      <c r="B42" s="114" t="s">
        <v>445</v>
      </c>
    </row>
    <row r="43" spans="1:2">
      <c r="A43" s="114" t="s">
        <v>412</v>
      </c>
      <c r="B43" s="114" t="s">
        <v>446</v>
      </c>
    </row>
    <row r="44" spans="1:2">
      <c r="A44" s="114" t="s">
        <v>413</v>
      </c>
    </row>
    <row r="45" spans="1:2">
      <c r="B45" s="114" t="s">
        <v>447</v>
      </c>
    </row>
    <row r="46" spans="1:2">
      <c r="B46" s="114" t="s">
        <v>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BVRTEMP</vt:lpstr>
      <vt:lpstr>BVR</vt:lpstr>
      <vt:lpstr>DROPDOWN LIST</vt:lpstr>
      <vt:lpstr>BVR!Print_Area</vt:lpstr>
      <vt:lpstr>BVRTEMP!Print_Area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 A.. COLLADO</dc:creator>
  <cp:lastModifiedBy>CCSI</cp:lastModifiedBy>
  <cp:lastPrinted>2016-10-29T07:54:00Z</cp:lastPrinted>
  <dcterms:created xsi:type="dcterms:W3CDTF">2015-09-16T00:11:00Z</dcterms:created>
  <dcterms:modified xsi:type="dcterms:W3CDTF">2021-06-26T00:59:42Z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