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5480" windowHeight="8130" tabRatio="657" activeTab="1"/>
  </bookViews>
  <sheets>
    <sheet name="PDRN2" sheetId="4" r:id="rId1"/>
    <sheet name="PD form" sheetId="1" r:id="rId2"/>
    <sheet name="BV form (2)" sheetId="2" state="hidden" r:id="rId3"/>
    <sheet name="BV form" sheetId="3" state="hidden" r:id="rId4"/>
    <sheet name="DROPDOWN LIST" sheetId="5" state="hidden" r:id="rId5"/>
  </sheets>
  <definedNames>
    <definedName name="Excel_BuiltIn_Print_Area_2">"$#REF!.$A$1:$L$60"</definedName>
    <definedName name="_xlnm.Print_Area" localSheetId="3">'BV form'!$A$1:$U$74</definedName>
    <definedName name="_xlnm.Print_Area" localSheetId="2">'BV form (2)'!$A$1:$U$74</definedName>
    <definedName name="_xlnm.Print_Area" localSheetId="1">'PD form'!$A$1:$AH$84</definedName>
    <definedName name="_xlnm.Print_Area" localSheetId="0">PDRN2!$A$1:$F$183</definedName>
  </definedNames>
  <calcPr calcId="144525"/>
</workbook>
</file>

<file path=xl/calcChain.xml><?xml version="1.0" encoding="utf-8"?>
<calcChain xmlns="http://schemas.openxmlformats.org/spreadsheetml/2006/main">
  <c r="C173" i="5" l="1"/>
  <c r="C169" i="5"/>
  <c r="C165" i="5"/>
  <c r="C161" i="5"/>
  <c r="C94" i="5"/>
  <c r="C86" i="5"/>
  <c r="E44" i="5"/>
  <c r="D44" i="5"/>
  <c r="D42" i="5"/>
  <c r="E40" i="5"/>
  <c r="D40" i="5"/>
  <c r="D37" i="5"/>
  <c r="D36" i="5"/>
  <c r="D35" i="5"/>
  <c r="D34" i="5"/>
  <c r="I30" i="5"/>
  <c r="H30" i="5"/>
  <c r="F30" i="5"/>
  <c r="E30" i="5"/>
  <c r="D30" i="5"/>
  <c r="E43" i="5" s="1"/>
  <c r="I29" i="5"/>
  <c r="H29" i="5"/>
  <c r="F29" i="5"/>
  <c r="E29" i="5"/>
  <c r="D29" i="5"/>
  <c r="E42" i="5" s="1"/>
  <c r="I28" i="5"/>
  <c r="H28" i="5"/>
  <c r="F28" i="5"/>
  <c r="E28" i="5"/>
  <c r="D28" i="5"/>
  <c r="E41" i="5" s="1"/>
  <c r="I27" i="5"/>
  <c r="I31" i="5" s="1"/>
  <c r="H27" i="5"/>
  <c r="H31" i="5" s="1"/>
  <c r="F27" i="5"/>
  <c r="F31" i="5" s="1"/>
  <c r="E27" i="5"/>
  <c r="E31" i="5" s="1"/>
  <c r="D27" i="5"/>
  <c r="D31" i="5" s="1"/>
  <c r="D41" i="5" l="1"/>
  <c r="D43" i="5"/>
  <c r="X75" i="1"/>
  <c r="G75" i="1" l="1"/>
  <c r="G76" i="1"/>
  <c r="H9" i="1"/>
  <c r="Q81" i="1"/>
  <c r="B81" i="1"/>
  <c r="B13" i="4"/>
  <c r="B81" i="4"/>
  <c r="G67" i="1" s="1"/>
  <c r="H4" i="1"/>
  <c r="W4" i="1"/>
  <c r="F6" i="1"/>
  <c r="P7" i="1"/>
  <c r="X7" i="1"/>
  <c r="AF7" i="1"/>
  <c r="A8" i="1"/>
  <c r="P8" i="1"/>
  <c r="X8" i="1"/>
  <c r="AF8" i="1"/>
  <c r="P9" i="1"/>
  <c r="X9" i="1"/>
  <c r="A11" i="1"/>
  <c r="O11" i="1"/>
  <c r="R11" i="1"/>
  <c r="AE11" i="1"/>
  <c r="A12" i="1"/>
  <c r="O12" i="1"/>
  <c r="R12" i="1"/>
  <c r="AE12" i="1"/>
  <c r="A13" i="1"/>
  <c r="O13" i="1"/>
  <c r="R13" i="1"/>
  <c r="AE13" i="1"/>
  <c r="A14" i="1"/>
  <c r="O14" i="1"/>
  <c r="R14" i="1"/>
  <c r="AE14" i="1"/>
  <c r="C18" i="1"/>
  <c r="Q19" i="1" s="1"/>
  <c r="C21" i="1"/>
  <c r="P21" i="1"/>
  <c r="Z21" i="1"/>
  <c r="S22" i="1"/>
  <c r="X22" i="1"/>
  <c r="AF22" i="1"/>
  <c r="W23" i="1"/>
  <c r="C25" i="1"/>
  <c r="R25" i="1"/>
  <c r="Y25" i="1" s="1"/>
  <c r="P27" i="1"/>
  <c r="Y27" i="1"/>
  <c r="D32" i="1"/>
  <c r="L32" i="1"/>
  <c r="T32" i="1"/>
  <c r="AB32" i="1"/>
  <c r="D33" i="1"/>
  <c r="L33" i="1"/>
  <c r="T33" i="1"/>
  <c r="AB33" i="1"/>
  <c r="D34" i="1"/>
  <c r="L34" i="1"/>
  <c r="T34" i="1"/>
  <c r="AB34" i="1"/>
  <c r="D35" i="1"/>
  <c r="L35" i="1"/>
  <c r="T35" i="1"/>
  <c r="AB35" i="1"/>
  <c r="H36" i="1"/>
  <c r="P36" i="1"/>
  <c r="Z36" i="1"/>
  <c r="H37" i="1"/>
  <c r="P37" i="1"/>
  <c r="J38" i="1"/>
  <c r="P38" i="1"/>
  <c r="Z38" i="1"/>
  <c r="L48" i="1"/>
  <c r="T48" i="1"/>
  <c r="AA48" i="1"/>
  <c r="L49" i="1"/>
  <c r="T49" i="1"/>
  <c r="L50" i="1"/>
  <c r="T50" i="1"/>
  <c r="L52" i="1"/>
  <c r="T52" i="1"/>
  <c r="K53" i="1"/>
  <c r="AA53" i="1"/>
  <c r="G62" i="1" l="1"/>
  <c r="G57" i="1"/>
  <c r="G65" i="1"/>
  <c r="X65" i="1"/>
  <c r="G60" i="1"/>
  <c r="X60" i="1"/>
  <c r="T51" i="1"/>
  <c r="G72" i="1"/>
  <c r="X70" i="1"/>
  <c r="G70" i="1"/>
  <c r="X56" i="1"/>
  <c r="G56" i="1"/>
  <c r="V18" i="1"/>
  <c r="AB19" i="1"/>
  <c r="L51" i="1" l="1"/>
</calcChain>
</file>

<file path=xl/comments1.xml><?xml version="1.0" encoding="utf-8"?>
<comments xmlns="http://schemas.openxmlformats.org/spreadsheetml/2006/main">
  <authors>
    <author>comprehensive credit</author>
  </authors>
  <commentList>
    <comment ref="C32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C66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E141" authorId="0">
      <text>
        <r>
          <rPr>
            <b/>
            <sz val="8"/>
            <color indexed="81"/>
            <rFont val="Tahoma"/>
            <family val="2"/>
          </rPr>
          <t>*IF DELAYED PAYMENT</t>
        </r>
      </text>
    </comment>
  </commentList>
</comments>
</file>

<file path=xl/sharedStrings.xml><?xml version="1.0" encoding="utf-8"?>
<sst xmlns="http://schemas.openxmlformats.org/spreadsheetml/2006/main" count="1657" uniqueCount="1065">
  <si>
    <t>CI FORM 04-03</t>
  </si>
  <si>
    <t>RCBC SAVINGS BANK</t>
  </si>
  <si>
    <t>PERSONAL  DATA / RESIDENCE &amp; NEIGHBORHOOD CHECKING</t>
  </si>
  <si>
    <t>DATE ASSIGNED:</t>
  </si>
  <si>
    <t>TYPE OF LOAN:</t>
  </si>
  <si>
    <t>PERSONAL  DATA</t>
  </si>
  <si>
    <t>NAME:*</t>
  </si>
  <si>
    <r>
      <t>AGE</t>
    </r>
    <r>
      <rPr>
        <b/>
        <sz val="9"/>
        <rFont val="Arial"/>
        <family val="2"/>
      </rPr>
      <t xml:space="preserve"> *</t>
    </r>
  </si>
  <si>
    <t>TEL# *</t>
  </si>
  <si>
    <t>ADDRESS:*</t>
  </si>
  <si>
    <t>(</t>
  </si>
  <si>
    <t>)</t>
  </si>
  <si>
    <t>MALE *</t>
  </si>
  <si>
    <t>SINGLE</t>
  </si>
  <si>
    <t>MARRIED  *</t>
  </si>
  <si>
    <t>FEMALE</t>
  </si>
  <si>
    <t>WIDOW</t>
  </si>
  <si>
    <t>SEPARATED</t>
  </si>
  <si>
    <t># OF CHILDREN</t>
  </si>
  <si>
    <t>NATIONALITY</t>
  </si>
  <si>
    <t>SPOUSE*</t>
  </si>
  <si>
    <t>NAME OF CHILDREN</t>
  </si>
  <si>
    <t>AGE</t>
  </si>
  <si>
    <t>OCCUPATION / SCHOOL LAST ATTENDED</t>
  </si>
  <si>
    <t>GRADE/ LEVEL/ POSITION</t>
  </si>
  <si>
    <t>RESIDENCE  CHECKING</t>
  </si>
  <si>
    <t xml:space="preserve"> </t>
  </si>
  <si>
    <t>RENTED</t>
  </si>
  <si>
    <t>*</t>
  </si>
  <si>
    <t>MONTHLY RENTALS</t>
  </si>
  <si>
    <t>LANDLORD</t>
  </si>
  <si>
    <t>ADDRESS</t>
  </si>
  <si>
    <t>OWNED</t>
  </si>
  <si>
    <t>LOT AREA</t>
  </si>
  <si>
    <t>FLOOR AREA</t>
  </si>
  <si>
    <t>IF MORTGAGE</t>
  </si>
  <si>
    <t>YES</t>
  </si>
  <si>
    <t>NO</t>
  </si>
  <si>
    <t>TERMS</t>
  </si>
  <si>
    <t>MONTHLY AMORTIZATION</t>
  </si>
  <si>
    <t>LIVING WITH PARENTS</t>
  </si>
  <si>
    <t>USED FREE BY:</t>
  </si>
  <si>
    <t>*DESCRIPTION:</t>
  </si>
  <si>
    <t>STOREY</t>
  </si>
  <si>
    <t>*BEDROOM</t>
  </si>
  <si>
    <t>*TOILET / BATH</t>
  </si>
  <si>
    <t>MANSION</t>
  </si>
  <si>
    <t>CONDOMINIUM</t>
  </si>
  <si>
    <t>DUPLEX</t>
  </si>
  <si>
    <t>BUNGALOW</t>
  </si>
  <si>
    <t>BUILDING</t>
  </si>
  <si>
    <t>APARTMENT</t>
  </si>
  <si>
    <t>SPLIT LEVEL</t>
  </si>
  <si>
    <t>TOWNHOUSE</t>
  </si>
  <si>
    <t>HOUSING CONDITION</t>
  </si>
  <si>
    <t>QUALITY</t>
  </si>
  <si>
    <t>MAINTENANCE</t>
  </si>
  <si>
    <t>FURNISHING</t>
  </si>
  <si>
    <t>NEW</t>
  </si>
  <si>
    <t>VERY GOOD</t>
  </si>
  <si>
    <t>GOOD</t>
  </si>
  <si>
    <t>FAIR</t>
  </si>
  <si>
    <t>POOR</t>
  </si>
  <si>
    <t>MADE:</t>
  </si>
  <si>
    <t>*(</t>
  </si>
  <si>
    <t>CONCRETE</t>
  </si>
  <si>
    <t>SEMI-CONCRETE</t>
  </si>
  <si>
    <t>WOODEN</t>
  </si>
  <si>
    <t>PAINTED</t>
  </si>
  <si>
    <t>UNPAINTED</t>
  </si>
  <si>
    <t>LIVING CONDITON       *</t>
  </si>
  <si>
    <t>AVERAGE</t>
  </si>
  <si>
    <t>VEHICLES OWNED</t>
  </si>
  <si>
    <t>*MODEL</t>
  </si>
  <si>
    <t>*CONDITION</t>
  </si>
  <si>
    <t>MORTGAGE  TO</t>
  </si>
  <si>
    <t>GARAGE</t>
  </si>
  <si>
    <t>OVER 2 CAR GARAGE</t>
  </si>
  <si>
    <t>2 CAR GARAGE</t>
  </si>
  <si>
    <t>1 CAR GARAGE</t>
  </si>
  <si>
    <t>FENCED</t>
  </si>
  <si>
    <t>OPEN</t>
  </si>
  <si>
    <t>COMMON</t>
  </si>
  <si>
    <t>NO GARAGE</t>
  </si>
  <si>
    <t>NEIGHBORHOOD  CHECKING</t>
  </si>
  <si>
    <t>CLASSIFICATION</t>
  </si>
  <si>
    <t>RESIDENTIAL</t>
  </si>
  <si>
    <t>COMMERCIAL</t>
  </si>
  <si>
    <t>INDUSTRIAL</t>
  </si>
  <si>
    <t>EXCLUSIVE</t>
  </si>
  <si>
    <t>REPUTATION</t>
  </si>
  <si>
    <t>KNOWN</t>
  </si>
  <si>
    <t>NOT KNOWN</t>
  </si>
  <si>
    <t>SECURITY</t>
  </si>
  <si>
    <t>WITH GUARDS</t>
  </si>
  <si>
    <t>W/O GUARDS</t>
  </si>
  <si>
    <t>LENGTH OF STAY</t>
  </si>
  <si>
    <t>PREVIOUS ADDRESS</t>
  </si>
  <si>
    <t>(if less than 2 years at present address)</t>
  </si>
  <si>
    <t>REMARKS</t>
  </si>
  <si>
    <t>INFORMANT 1:*</t>
  </si>
  <si>
    <t>RELATIONSHIP:</t>
  </si>
  <si>
    <t xml:space="preserve">      </t>
  </si>
  <si>
    <t>INFORMANT 2:*</t>
  </si>
  <si>
    <t>INFORMANT 3:*</t>
  </si>
  <si>
    <t>FIELD CREDIT INVESTIGATOR</t>
  </si>
  <si>
    <t>DATE</t>
  </si>
  <si>
    <t>NOTED BY</t>
  </si>
  <si>
    <r>
      <t xml:space="preserve">NOTE: with </t>
    </r>
    <r>
      <rPr>
        <b/>
        <sz val="12"/>
        <rFont val="Arial"/>
        <family val="2"/>
      </rPr>
      <t>*</t>
    </r>
    <r>
      <rPr>
        <b/>
        <sz val="9"/>
        <rFont val="Arial"/>
        <family val="2"/>
      </rPr>
      <t xml:space="preserve"> sign is a mandarory field.</t>
    </r>
  </si>
  <si>
    <t>CI  FORM 04-04</t>
  </si>
  <si>
    <t>BUSINESS VERIFICATION</t>
  </si>
  <si>
    <t xml:space="preserve">SUBJECT:  </t>
  </si>
  <si>
    <t>TYPE OF LOAN</t>
  </si>
  <si>
    <t xml:space="preserve">NAME OF FIRM: </t>
  </si>
  <si>
    <t xml:space="preserve">ADDRESS: </t>
  </si>
  <si>
    <t>TEL #</t>
  </si>
  <si>
    <t>POSTION                     *</t>
  </si>
  <si>
    <t>OWNER</t>
  </si>
  <si>
    <t>CHAIRMAN</t>
  </si>
  <si>
    <t>DIRECTOR</t>
  </si>
  <si>
    <t>PRESIDENT</t>
  </si>
  <si>
    <t>VICE-PRESIDENT</t>
  </si>
  <si>
    <t>PARTNER</t>
  </si>
  <si>
    <t>HISTORY / OPERATIONS</t>
  </si>
  <si>
    <t>ORGANIZATION            *</t>
  </si>
  <si>
    <t>CORPORATION</t>
  </si>
  <si>
    <t>PARTNERSHIP</t>
  </si>
  <si>
    <t>SINGLE PROPRIETOR</t>
  </si>
  <si>
    <t>NATURE OF BUSINESS *</t>
  </si>
  <si>
    <t>MANUFACTURING</t>
  </si>
  <si>
    <t>TRADING</t>
  </si>
  <si>
    <t>SERVICES</t>
  </si>
  <si>
    <t>OTHERS</t>
  </si>
  <si>
    <t>REGISTERED WITH      *</t>
  </si>
  <si>
    <t>SEC</t>
  </si>
  <si>
    <t>DTI</t>
  </si>
  <si>
    <t>CITY PERMIT</t>
  </si>
  <si>
    <t>NO PERMIT</t>
  </si>
  <si>
    <t>DATE ORGANIZED *</t>
  </si>
  <si>
    <t>MAIN LINE OF BUSINESS *</t>
  </si>
  <si>
    <t>MAJOR PRODUCTS / SERVICES *</t>
  </si>
  <si>
    <t xml:space="preserve">MAJOR CUSTOMERS </t>
  </si>
  <si>
    <t>COMPANY NAME</t>
  </si>
  <si>
    <t>CONTACT PERSON</t>
  </si>
  <si>
    <t>CONTACT NUMBER/S</t>
  </si>
  <si>
    <t xml:space="preserve">MAJOR SUPPLIERS </t>
  </si>
  <si>
    <t>MAJOR BANKS</t>
  </si>
  <si>
    <t># OF EMPLOYEES: *</t>
  </si>
  <si>
    <t>TOTAL*</t>
  </si>
  <si>
    <t>REGULAR*</t>
  </si>
  <si>
    <t>CONTRACTUAL*</t>
  </si>
  <si>
    <t>FACILITIES</t>
  </si>
  <si>
    <t>PREMISES                   *</t>
  </si>
  <si>
    <t>LEASED</t>
  </si>
  <si>
    <t>USED FREE BY</t>
  </si>
  <si>
    <t>MONTHLY RENTALS:</t>
  </si>
  <si>
    <t>BRANCHES / AFFILATES:</t>
  </si>
  <si>
    <t>FIXED ASSETS    *</t>
  </si>
  <si>
    <t>LAND</t>
  </si>
  <si>
    <t>MACHINERIES</t>
  </si>
  <si>
    <t>EQUIPMENT</t>
  </si>
  <si>
    <t>FIXTURES</t>
  </si>
  <si>
    <t>TABLES</t>
  </si>
  <si>
    <t>COMPUTERS</t>
  </si>
  <si>
    <t>FAX MACHINE</t>
  </si>
  <si>
    <t>FILING CABINET</t>
  </si>
  <si>
    <t>AIRCON</t>
  </si>
  <si>
    <t>CALCULATOR</t>
  </si>
  <si>
    <t>XEROX MACHINE</t>
  </si>
  <si>
    <t>TYPEWRITERS</t>
  </si>
  <si>
    <t># OF VEHICLES</t>
  </si>
  <si>
    <t>REGISTERED OWNER</t>
  </si>
  <si>
    <t xml:space="preserve"> *  MODEL</t>
  </si>
  <si>
    <t>*  CONDITION</t>
  </si>
  <si>
    <t>MORTGAGE WITH</t>
  </si>
  <si>
    <t>FINANCIAL</t>
  </si>
  <si>
    <t>OBTAINED FROM          *</t>
  </si>
  <si>
    <t>FINANCIAL STATEMENT</t>
  </si>
  <si>
    <t>INTERVIEW</t>
  </si>
  <si>
    <t>ESTIMATE</t>
  </si>
  <si>
    <t xml:space="preserve">AVERAGE GROSS INCOME </t>
  </si>
  <si>
    <t xml:space="preserve">                     </t>
  </si>
  <si>
    <t>CAPITAL</t>
  </si>
  <si>
    <t>RECIEVABLES</t>
  </si>
  <si>
    <t>AVERAGE NET INCOME</t>
  </si>
  <si>
    <t>INVENTORY</t>
  </si>
  <si>
    <t>LIABILITIES</t>
  </si>
  <si>
    <t>FIXED ASSETS</t>
  </si>
  <si>
    <t>LAST YEAR'S SALES</t>
  </si>
  <si>
    <t>OBSERVATIONS</t>
  </si>
  <si>
    <t>BUSINESS ACTIVITY    *</t>
  </si>
  <si>
    <t>BRISK</t>
  </si>
  <si>
    <t>MODERATE</t>
  </si>
  <si>
    <t>SLOW</t>
  </si>
  <si>
    <t>LOCATION                   *</t>
  </si>
  <si>
    <t>PRODUCT                    *</t>
  </si>
  <si>
    <t>SALEABLE</t>
  </si>
  <si>
    <t>SLOW MOVING</t>
  </si>
  <si>
    <t>INVENTORY                 *</t>
  </si>
  <si>
    <t>HIGH</t>
  </si>
  <si>
    <t>ADEQUATE</t>
  </si>
  <si>
    <t>LOW</t>
  </si>
  <si>
    <t>SIGNBOARD                *</t>
  </si>
  <si>
    <t>WITH</t>
  </si>
  <si>
    <t>WITHOUT</t>
  </si>
  <si>
    <t>CLASSIFICATION         *</t>
  </si>
  <si>
    <r>
      <t>RELATIONSHIP</t>
    </r>
    <r>
      <rPr>
        <b/>
        <sz val="10"/>
        <rFont val="Tahoma"/>
        <family val="2"/>
      </rPr>
      <t xml:space="preserve"> </t>
    </r>
  </si>
  <si>
    <t xml:space="preserve">INFORMANT 2:* </t>
  </si>
  <si>
    <t>RELATIONSHIP : RESIDENT</t>
  </si>
  <si>
    <t>REMARKS:      _</t>
  </si>
  <si>
    <t xml:space="preserve">INFORMANT 3:* </t>
  </si>
  <si>
    <t>RELATIONSHIP _____________________________</t>
  </si>
  <si>
    <t xml:space="preserve">REMARKS:     </t>
  </si>
  <si>
    <t xml:space="preserve">                      </t>
  </si>
  <si>
    <t>*NILO CINCO</t>
  </si>
  <si>
    <t xml:space="preserve">SUBJECT </t>
  </si>
  <si>
    <t xml:space="preserve">REMARKS:       </t>
  </si>
  <si>
    <t xml:space="preserve">                    </t>
  </si>
  <si>
    <t xml:space="preserve">                   </t>
  </si>
  <si>
    <t>Good</t>
  </si>
  <si>
    <t>Fair</t>
  </si>
  <si>
    <t>Poor</t>
  </si>
  <si>
    <t>Barangay</t>
  </si>
  <si>
    <t>Neighbor 1</t>
  </si>
  <si>
    <t>Neighbor 2</t>
  </si>
  <si>
    <t>Neighbor 3</t>
  </si>
  <si>
    <t>Subject</t>
  </si>
  <si>
    <t>Exclusive</t>
  </si>
  <si>
    <t>With Guards</t>
  </si>
  <si>
    <t>Without Guards</t>
  </si>
  <si>
    <t>INFORMANT 4:*</t>
  </si>
  <si>
    <t>INFORMANT 5:*</t>
  </si>
  <si>
    <t>LABEL||pt=A:1||val=PDRN REPORT</t>
  </si>
  <si>
    <t>LABEL||pt=A:3||val=CHECKING ON:</t>
  </si>
  <si>
    <t>LABEL||pt=A:2||val=PERSONAL DATA</t>
  </si>
  <si>
    <t>LABEL||pt=A:4||val=SUBJECT NAME</t>
  </si>
  <si>
    <t>LABEL||pt=A:5||val=LAST</t>
  </si>
  <si>
    <t>LABEL||pt=A:6||val=FIRST</t>
  </si>
  <si>
    <t>LABEL||pt=A:7||val=MIDDLE</t>
  </si>
  <si>
    <t>LABEL||pt=A:8||val=ADDRESS</t>
  </si>
  <si>
    <t>INPUT||pt=B:5||val=</t>
  </si>
  <si>
    <t>INPUT||pt=B:6||val=</t>
  </si>
  <si>
    <t>INPUT||pt=B:7||val=</t>
  </si>
  <si>
    <t>INPUT||pt=B:||val=</t>
  </si>
  <si>
    <t>LABEL||pt=A:9||val=REQUESTED BY</t>
  </si>
  <si>
    <t>LABEL||pt=A:10||val=REQUESTOR</t>
  </si>
  <si>
    <t>INPUT||pt=A:10||val=</t>
  </si>
  <si>
    <t>LABEL||pt=A:11||val=DATE REQUESTED</t>
  </si>
  <si>
    <t>INPUT||pt=B:11||val=</t>
  </si>
  <si>
    <t>LABEL||pt=D:11||val=LOAN TYPE</t>
  </si>
  <si>
    <t>LABEL||pt=A:12||val=BARANGAY INTERVIEW</t>
  </si>
  <si>
    <t>LABEL||pt=A:13||val=FIELD VISIT</t>
  </si>
  <si>
    <t>LABEL||pt=A:14||val=INFORMANT NAME</t>
  </si>
  <si>
    <t>INPUT||pt=C:14||val=</t>
  </si>
  <si>
    <t>LABEL||pt=A:15||val=BARANGAY NAME</t>
  </si>
  <si>
    <t>INPUT||pt=B:15||val=</t>
  </si>
  <si>
    <t>LABEL||pt=D:15||val=POSITION</t>
  </si>
  <si>
    <t>INPUT||pt=E:15||val=</t>
  </si>
  <si>
    <t>LABEL||pt=A:16||val=SUBJECT REPUTATION</t>
  </si>
  <si>
    <t>LABEL||pt=E:16||val=RESIDENT</t>
  </si>
  <si>
    <t>INPUT||pt=C:17||val=</t>
  </si>
  <si>
    <t>LABEL||pt=D:17||val=YEAR/S</t>
  </si>
  <si>
    <t>INPUT||pt=E:17||val=</t>
  </si>
  <si>
    <t>LABEL||pt=F:17||val=MONTH/S</t>
  </si>
  <si>
    <t>LABEL||pt=A:18||val=REGISTRATION</t>
  </si>
  <si>
    <t>LABEL||pt=A:19||val=SOURCE OF INCOME - SUBJECT</t>
  </si>
  <si>
    <t>LABEL||pt=A:20||val=EMPLOYER/ BUSINESS</t>
  </si>
  <si>
    <t>LABEL||pt=A:21||val=ADDRESS</t>
  </si>
  <si>
    <t>INPUT||pt=C:20||val=</t>
  </si>
  <si>
    <t>INPUT||pt=B:21||val=</t>
  </si>
  <si>
    <t>LABEL||pt=A:22||val=SOURCE OF INCOME - SPOUSE</t>
  </si>
  <si>
    <t>LABEL||pt=A:23||val=EMPLOYER/ BUSINESS</t>
  </si>
  <si>
    <t>INPUT||pt=C:23||val=</t>
  </si>
  <si>
    <t>LABEL||pt=A:24||val=ADDRESS</t>
  </si>
  <si>
    <t>LABEL||pt=B:24||val=</t>
  </si>
  <si>
    <t>LABEL||pt=A:25||val=HOME OWNERSHIP</t>
  </si>
  <si>
    <t>LABEL||pt=A:26||val=MORTGAGED TO</t>
  </si>
  <si>
    <t>INPUT||pt=C:26||val=</t>
  </si>
  <si>
    <t>INPUT||pt=C:27||val=</t>
  </si>
  <si>
    <t>LABEL||pt=A:27||val=MONTHLY AMORT.</t>
  </si>
  <si>
    <t>LABEL||pt=E:27||val=RENTAL</t>
  </si>
  <si>
    <t>INPUT||pt=F:27||val=</t>
  </si>
  <si>
    <t>LABEL||pt=A:28||val=NAME OF LANDLORD</t>
  </si>
  <si>
    <t>INPUT||pt=C:28||val=</t>
  </si>
  <si>
    <t>LABEL||pt=A:29||val=NEIGHBOR 1 INTERVIEW</t>
  </si>
  <si>
    <t>LABEL||pt=A:30||val=INFORMANT NAME</t>
  </si>
  <si>
    <t>LABEL||pt=A:31||val=ADDRESS</t>
  </si>
  <si>
    <t>INPUT||pt=B:31||val=</t>
  </si>
  <si>
    <t>LABEL||pt=A:32||val=RELATIONSHIP WITH SUBJECT</t>
  </si>
  <si>
    <t>INPUT||pt=C:32||val=</t>
  </si>
  <si>
    <t>LABEL||pt=A:33||val=SUBJECT REPUTATION</t>
  </si>
  <si>
    <t>LABEL||pt=E:33||val=RESIDENT</t>
  </si>
  <si>
    <t>LABEL||pt=A:34||val=LENGTH OF RESIDENCY</t>
  </si>
  <si>
    <t>INPUT||pt=C:34||val=</t>
  </si>
  <si>
    <t>LABEL||pt=D:34||val=YEAR/S</t>
  </si>
  <si>
    <t>INPUT||pt=E:34||val=</t>
  </si>
  <si>
    <t>LABEL||pt=F:34||val=MONTH/S</t>
  </si>
  <si>
    <t>LABEL||pt=A:35||val=SOURCE OF INCOME - SUBJECT</t>
  </si>
  <si>
    <t>LABEL||pt=A:36||val=EMPLOYER/ BUSINESS</t>
  </si>
  <si>
    <t>INPUT||pt=C:36||val=</t>
  </si>
  <si>
    <t>LABEL||pt=A:37||val=ADDRESS</t>
  </si>
  <si>
    <t>INPUT||pt=B:37||val=</t>
  </si>
  <si>
    <t>LABEL||pt=A:38||val=SOURCE OF INCOME - SPOUSE</t>
  </si>
  <si>
    <t>LABEL||pt=A:39||val=EMPLOYER/ BUSINESS</t>
  </si>
  <si>
    <t>LABEL||pt=A:40||val=ADDRESS</t>
  </si>
  <si>
    <t>INPUT||pt=C:39||val=</t>
  </si>
  <si>
    <t>INPUT||pt=B:40||val=</t>
  </si>
  <si>
    <t>LABEL||pt=A:41||val=HOME OWNERSHIP</t>
  </si>
  <si>
    <t>LABEL||pt=A:42||val=MORTGAGED TO</t>
  </si>
  <si>
    <t>LABEL||pt=A:43||val=MONTHLY AMORT.</t>
  </si>
  <si>
    <t>INPUT||pt=C:42||val=</t>
  </si>
  <si>
    <t>INPUT||pt=C:43||val=</t>
  </si>
  <si>
    <t>LABEL||pt=E:43||val=RENTAL</t>
  </si>
  <si>
    <t>INPUT||pt=F:43||val=</t>
  </si>
  <si>
    <t>LABEL||pt=A:44||val=NAME OF LANDLORD</t>
  </si>
  <si>
    <t>INPUT||pt=C:44||val=</t>
  </si>
  <si>
    <t>LABEL||pt=A:45||val=NUMBER OF DEPENDENTS</t>
  </si>
  <si>
    <t>INPUT||pt=D:45||val=</t>
  </si>
  <si>
    <t>BLANK||pt=E:45||val=</t>
  </si>
  <si>
    <t>LABEL||pt=A:46||val=NEIGHBOR 2 INTERVIEW</t>
  </si>
  <si>
    <t xml:space="preserve">LABEL||pt=A:47||val=INFORMANT NAME </t>
  </si>
  <si>
    <t>INPUT||pt=C:47||val=</t>
  </si>
  <si>
    <t>LABEL||pt=A:48||val=ADDRESS</t>
  </si>
  <si>
    <t>INPUT||pt=B:48||val=</t>
  </si>
  <si>
    <t>LABEL||pt=A:49||val=RELATIONSHIP WITH SUBJECT</t>
  </si>
  <si>
    <t>INPUT||pt=C:49||val=</t>
  </si>
  <si>
    <t>LABEL||pt=A:50||val=SUBJECT REPUTATION</t>
  </si>
  <si>
    <t>BLANK||pt=E:49||val=</t>
  </si>
  <si>
    <t>LABEL||pt=E:50||val=RESIDENT</t>
  </si>
  <si>
    <t>LABEL||pt=A:51||val=LENGTH OF RESIDENCY</t>
  </si>
  <si>
    <t>INPUT||pt=C:51||val=</t>
  </si>
  <si>
    <t>LABEL||pt=D:51||val=YEAR/S</t>
  </si>
  <si>
    <t>INPUT||pt=E:51||val=</t>
  </si>
  <si>
    <t>LABEL||pt=F:51||val=MONTH/S</t>
  </si>
  <si>
    <t>LABEL||pt=A:52||val=SOURCE OF INCOME - SUBJECT</t>
  </si>
  <si>
    <t>LABEL||pt=A:53||val=EMPLOYER/ BUSINESS</t>
  </si>
  <si>
    <t>INPUT||pt=C:53||val=</t>
  </si>
  <si>
    <t>LABEL||pt=A:54||val=ADDRESS</t>
  </si>
  <si>
    <t>INPUT||pt=B:54||val=</t>
  </si>
  <si>
    <t>LABEL||pt=A:55||val=SOURCE OF INCOME - SPOUSE</t>
  </si>
  <si>
    <t>LABEL||pt=A:56||val=EMPLOYER/ BUSINESS</t>
  </si>
  <si>
    <t>INPUT||pt=C:56||val=</t>
  </si>
  <si>
    <t>LABEL||pt=A:57||val=ADDRESS</t>
  </si>
  <si>
    <t>INPUT||pt=B:51||val=</t>
  </si>
  <si>
    <t>LABEL||pt=A:52||val=HOME OWNERSHIP</t>
  </si>
  <si>
    <t>BLANK||pt=F:58||val=</t>
  </si>
  <si>
    <t>LABEL||pt=A:59||val=MORTGAGED TO</t>
  </si>
  <si>
    <t>INPUT||pt=C:59||val=</t>
  </si>
  <si>
    <t>LABEL||pt=A:60||val=MONTHLY AMORT.</t>
  </si>
  <si>
    <t>INPUT||pt=C:60||val=</t>
  </si>
  <si>
    <t>LABEL||pt=E:60||val=RENTAL</t>
  </si>
  <si>
    <t>INPUT||pt=F:60||val=</t>
  </si>
  <si>
    <t>LABEL||pt=A:61||val=NAME OF LANDLORD</t>
  </si>
  <si>
    <t>INPUT||pt=C:61||val=</t>
  </si>
  <si>
    <t>LABEL||pt=A:62||val=NUMBER OF DEPENDENTS</t>
  </si>
  <si>
    <t>INPUT||pt=D:62||val=</t>
  </si>
  <si>
    <t>BLANK||pt=E:62||val=</t>
  </si>
  <si>
    <t>LABEL||pt=A:63||val=NEIGHBOR 3 INTERVIEW</t>
  </si>
  <si>
    <t xml:space="preserve">LABEL||pt=A:64||val=INFORMANT NAME </t>
  </si>
  <si>
    <t>INPUT||pt=C:64||val=</t>
  </si>
  <si>
    <t>LABEL||pt=A:65||val=ADDRESS</t>
  </si>
  <si>
    <t>INPUT||pt=B:65||val=</t>
  </si>
  <si>
    <t>LABEL||pt=A:66||val=RELATIONSHIP WITH SUBJECT</t>
  </si>
  <si>
    <t>INPUT||pt=C:66||val=</t>
  </si>
  <si>
    <t>BLANK||pt=E:66||val=</t>
  </si>
  <si>
    <t>LABEL||pt=A:67||val=SUBJECT REPUTATION</t>
  </si>
  <si>
    <t>LABEL||pt=E:67||val=RESIDENT</t>
  </si>
  <si>
    <t>LABEL||pt=A:68||val=LENGTH OF RESIDENCY</t>
  </si>
  <si>
    <t>INPUT||pt=C:68||val=</t>
  </si>
  <si>
    <t>LABEL||pt=D:68||val=YEAR/S</t>
  </si>
  <si>
    <t>LABEL||pt=F:68||val=MONTH/S</t>
  </si>
  <si>
    <t>LABEL||pt=A:69||val=SOURCE OF INCOME - SUBJECT</t>
  </si>
  <si>
    <t>LABEL||pt=A:70||val=EMPLOYER/ BUSINESS</t>
  </si>
  <si>
    <t>INPUT||pt=C:70||val=</t>
  </si>
  <si>
    <t>LABEL||pt=A:71||val=ADDRESS</t>
  </si>
  <si>
    <t>INPUT||pt=B:71||val=</t>
  </si>
  <si>
    <t>LABEL||pt=A:72||val=SOURCE OF INCOME - SPOUSE</t>
  </si>
  <si>
    <t>LABEL||pt=A:73||val=EMPLOYER/ BUSINESS</t>
  </si>
  <si>
    <t>INPUT||pt=C:73||val=</t>
  </si>
  <si>
    <t>LABEL||pt=A:74||val=ADDRESS</t>
  </si>
  <si>
    <t>INPUT||pt=B:74||val=</t>
  </si>
  <si>
    <t>LABEL||pt=A:75||val=HOME OWNERSHIP</t>
  </si>
  <si>
    <t>BLANK||pt=F:75||val=</t>
  </si>
  <si>
    <t>LABEL||pt=A:76||val=MORTGAGED TO</t>
  </si>
  <si>
    <t>INPUT||pt=C:76||val=</t>
  </si>
  <si>
    <t>LABEL||pt=A:77||val=MONTHLY AMORT.</t>
  </si>
  <si>
    <t>INPUT||pt=C:77||val=</t>
  </si>
  <si>
    <t>LABEL||pt=E:77||val=RENTAL</t>
  </si>
  <si>
    <t>INPUT||pt=F:77||val=</t>
  </si>
  <si>
    <t>LABEL||pt=A:78||val=NAME OF LANDLORD</t>
  </si>
  <si>
    <t>INPUT||pt=C:78||val=</t>
  </si>
  <si>
    <t>LABEL||pt=A:79||val=NUMBER OF DEPENDENTS</t>
  </si>
  <si>
    <t>INPUT||pt=D:79||val=</t>
  </si>
  <si>
    <t>BLANK||pt=E:79||val=</t>
  </si>
  <si>
    <t>LABEL||pt=A:81||val=FIELD VISIT</t>
  </si>
  <si>
    <t>LABEL||pt=A:82||val=SUBJECT NAME</t>
  </si>
  <si>
    <t>LABEL||pt=A:83||val=LAST</t>
  </si>
  <si>
    <t>LABEL||pt=A:84||val=FIRST</t>
  </si>
  <si>
    <t>LABEL||pt=A:85||val=MIDDLE</t>
  </si>
  <si>
    <t>LABEL||pt=A:86||val=NICKNAME</t>
  </si>
  <si>
    <t>INPUT||pt=B:83||val=</t>
  </si>
  <si>
    <t>INPUT||pt=B:84||val=</t>
  </si>
  <si>
    <t>INPUT||pt=B:85||val=</t>
  </si>
  <si>
    <t>INPUT||pt=B:86||val=</t>
  </si>
  <si>
    <t>LABEL||pt=E:86||val=AGE</t>
  </si>
  <si>
    <t>INPUT||pt=F:86||val=</t>
  </si>
  <si>
    <t>BLANK||pt=F:87||val=</t>
  </si>
  <si>
    <t>LABEL||pt=A:88||val=BIRTH PLACE</t>
  </si>
  <si>
    <t>INPUT||pt=C:88||val=</t>
  </si>
  <si>
    <t>LABEL||pt=A:89||val=NATIONALITY</t>
  </si>
  <si>
    <t>INPUT||pt=C:89||val=</t>
  </si>
  <si>
    <t>LABEL||pt=E:89||val=GENDER</t>
  </si>
  <si>
    <t>LABEL||pt=A:90||val=SPOUSE NAME</t>
  </si>
  <si>
    <t>LABEL||pt=A:91||val=LAST</t>
  </si>
  <si>
    <t>INPUT||pt=B:91||val=</t>
  </si>
  <si>
    <t>INPUT||pt=B:92||val=</t>
  </si>
  <si>
    <t>INPUT||pt=B:93||val=</t>
  </si>
  <si>
    <t>LABEL||pt=A:92||val=FIRST</t>
  </si>
  <si>
    <t>LABEL||pt=A:93||val=MIDDLE</t>
  </si>
  <si>
    <t>LABEL||pt=A:94||val=NICKNAME</t>
  </si>
  <si>
    <t>LABEL||pt=A:95||val=BIRTH DATE</t>
  </si>
  <si>
    <t>INPUT||pt=B:94||val=</t>
  </si>
  <si>
    <t>LABEL||pt=E:94||val=AGE</t>
  </si>
  <si>
    <t>INPUT||pt=A:94||val=</t>
  </si>
  <si>
    <t>BLANK||pt=F:95||val=</t>
  </si>
  <si>
    <t>LABEL||pt=A:96||val=BIRTH PLACE</t>
  </si>
  <si>
    <t>INPUT||pt=C:96||val=</t>
  </si>
  <si>
    <t>INPUT||pt=C:97||val=</t>
  </si>
  <si>
    <t>LABEL||pt=A:97||val=NATIONALITY</t>
  </si>
  <si>
    <t>LABEL||pt=E:97||val=GENDER</t>
  </si>
  <si>
    <t>LABEL||pt=A:98||val=CIVIL STATUS</t>
  </si>
  <si>
    <t>BLANK||pt=E:98||val=</t>
  </si>
  <si>
    <t>INPUT||pt=C:99||val=</t>
  </si>
  <si>
    <t>INPUT||pt=E:99||val=</t>
  </si>
  <si>
    <t>LABEL||pt=A:99||val=HOME TELEPHONE #(S)</t>
  </si>
  <si>
    <t>LABEL||pt=A:100||val=MOBILE NUMBER(S)</t>
  </si>
  <si>
    <t>INPUT||pt=C:100||val=</t>
  </si>
  <si>
    <t>INPUT||pt=E:100||val=</t>
  </si>
  <si>
    <t>LABEL||pt=A:101||val=ADDRESS</t>
  </si>
  <si>
    <t>INPUT||pt=B:101||val=</t>
  </si>
  <si>
    <t>LABEL||pt=A:103||val=PROVINCIAL ADDRESS</t>
  </si>
  <si>
    <t>INPUT||pt=B:103||val=</t>
  </si>
  <si>
    <t>LABEL||pt=A:105||val=PREVIOUS ADDRESS</t>
  </si>
  <si>
    <t>INPUT||pt=B:105||val=</t>
  </si>
  <si>
    <t>LABEL||pt=A:107||val=NEIGHBORHOOD TYPE</t>
  </si>
  <si>
    <t>LABEL||pt=E:107||val=YEAR/S</t>
  </si>
  <si>
    <t>LABEL||pt=A:108||val=HOUSING TYPE</t>
  </si>
  <si>
    <t>LABEL||pt=E:108||val=PAINTED</t>
  </si>
  <si>
    <t>LABEL||pt=A:109||val=HOUSE (MAKE / MADE OF)</t>
  </si>
  <si>
    <t>LABEL||pt=E:109||val=CONDITION</t>
  </si>
  <si>
    <t>LABEL||pt=A:110||val=GENERAL APPEARANCE</t>
  </si>
  <si>
    <t>LABEL||pt=E:110||val=MAINTENANCE</t>
  </si>
  <si>
    <t>LABEL||pt=A:111||val=LIVING CONDITION</t>
  </si>
  <si>
    <t>LABEL||pt=E:111||val=FURNISHING</t>
  </si>
  <si>
    <t>LABEL||pt=A:112||val=HOUSE/BLDG COLOR</t>
  </si>
  <si>
    <t>INPUT||pt=B:112||val=</t>
  </si>
  <si>
    <t>LABEL||pt=C:112||val=GATE COLOR</t>
  </si>
  <si>
    <t>LABEL||pt=E:112||val=FENCE COLOR</t>
  </si>
  <si>
    <t>LABEL||pt=A:113||val=QUALITY</t>
  </si>
  <si>
    <t>INPUT||pt=B:113||val=</t>
  </si>
  <si>
    <t>LABEL||pt=D:113||val=SECURITY</t>
  </si>
  <si>
    <t>INPUT||pt=E:113||val=</t>
  </si>
  <si>
    <t>LABEL||pt=A:114||val=NO OF BEDROOMS</t>
  </si>
  <si>
    <t>INPUT||pt=B:114||val=</t>
  </si>
  <si>
    <t>LABEL||pt=D:114||val=TOILET/BATH</t>
  </si>
  <si>
    <t>INPUT||pt=E:114||val=</t>
  </si>
  <si>
    <t>LABEL||pt=A:115||val=DEPENDENTS</t>
  </si>
  <si>
    <t>LABEL||pt=A:116||val=NAME OF DEPENDENT</t>
  </si>
  <si>
    <t>INPUT||pt=C:116||val=</t>
  </si>
  <si>
    <t>INPUT||pt=C:117||val=</t>
  </si>
  <si>
    <t>INPUT||pt=C:118||val=</t>
  </si>
  <si>
    <t>INPUT||pt=C:119||val=</t>
  </si>
  <si>
    <t>INPUT||pt=C:129||val=</t>
  </si>
  <si>
    <t>INPUT||pt=C:120||val=</t>
  </si>
  <si>
    <t>INPUT||pt=C:121||val=</t>
  </si>
  <si>
    <t>INPUT||pt=F:118||val=</t>
  </si>
  <si>
    <t>INPUT||pt=F:121||val=</t>
  </si>
  <si>
    <t>LABEL||pt=A:117||val=SCHOOL/EMPLOYMENT</t>
  </si>
  <si>
    <t>LABEL||pt=A:118||val=GRADE/YEAR</t>
  </si>
  <si>
    <t>LABEL||pt=A:119||val=NAME OF DEPENDENT</t>
  </si>
  <si>
    <t>LABEL||pt=A:120||val=SCHOOL/EMPLOYMENT</t>
  </si>
  <si>
    <t>LABEL||pt=A:121||val=GRADE/YEAR</t>
  </si>
  <si>
    <t>LABEL||pt=A:122||val=NAME OF DEPENDENT</t>
  </si>
  <si>
    <t>LABEL||pt=A:123||val=SCHOOL/EMPLOYMENT</t>
  </si>
  <si>
    <t>LABEL||pt=A:124||val=GRADE/YEAR</t>
  </si>
  <si>
    <t>LABEL||pt=A:125||val=NAME OF DEPENDENT</t>
  </si>
  <si>
    <t>LABEL||pt=A:126||val=SCHOOL/EMPLOYMENT</t>
  </si>
  <si>
    <t>LABEL||pt=A:127||val=GRADE/YEAR</t>
  </si>
  <si>
    <t>INPUT||pt=C:122||val=</t>
  </si>
  <si>
    <t>INPUT||pt=C:123||val=</t>
  </si>
  <si>
    <t>INPUT||pt=C:124||val=</t>
  </si>
  <si>
    <t>INPUT||pt=F:124||val=</t>
  </si>
  <si>
    <t>INPUT||pt=C:125||val=</t>
  </si>
  <si>
    <t>INPUT||pt=C:126||val=</t>
  </si>
  <si>
    <t>INPUT||pt=C:127||val=</t>
  </si>
  <si>
    <t>INPUT||pt=F:127||val=</t>
  </si>
  <si>
    <t>LABEL||pt=E:118||val=AGE</t>
  </si>
  <si>
    <t>LABEL||pt=E:121||val=AGE</t>
  </si>
  <si>
    <t>LABEL||pt=E:124||val=AGE</t>
  </si>
  <si>
    <t>LABEL||pt=E:127||val=AGE</t>
  </si>
  <si>
    <t>LABEL||pt=A:128||val=SOURCE OF INCOME - SUBJECT</t>
  </si>
  <si>
    <t>LABEL||pt=A:129||val=EMPLOYER/ BUSINESS</t>
  </si>
  <si>
    <t>LABEL||pt=A:130||val=ADDRESS</t>
  </si>
  <si>
    <t>INPUT||pt=B:130||val=</t>
  </si>
  <si>
    <t>LABEL||pt=A:131||val=SOURCE OF INCOME - SPOUSE</t>
  </si>
  <si>
    <t>LABEL||pt=A:132||val=EMPLOYER/ BUSINESS</t>
  </si>
  <si>
    <t>LABEL||pt=A:133||val=ADDRESS</t>
  </si>
  <si>
    <t>LABEL||pt=A:134||val=HOME OWNERSHIP</t>
  </si>
  <si>
    <t>LABEL||pt=A:135||val=OWNED BY</t>
  </si>
  <si>
    <t>LABEL||pt=A:136||val=MORTGAGED TO</t>
  </si>
  <si>
    <t>LABEL||pt=A:137||val=MONTHLY AMORT.</t>
  </si>
  <si>
    <t>LABEL||pt=A:138||val=NAME OF LANDLORD</t>
  </si>
  <si>
    <t>LABEL||pt=A:139||val=LANDLORD ADDRESS</t>
  </si>
  <si>
    <t>LABEL||pt=A:140||val=RENTAL FEE</t>
  </si>
  <si>
    <t>LABEL||pt=A:141||val=PAYMENT STATUS</t>
  </si>
  <si>
    <t>LABEL||pt=A:142||val=LENGTH OF RESIDENCY</t>
  </si>
  <si>
    <t>LABEL||pt=A:143||val=ESTIMATED LOT AREA</t>
  </si>
  <si>
    <t>LABEL||pt=A:144||val=ESTIMATED FLOOR AREA</t>
  </si>
  <si>
    <t>LABEL||pt=A:145||val=GARAGE</t>
  </si>
  <si>
    <t>LABEL||pt=A:146||val=CLASSIFICATION</t>
  </si>
  <si>
    <t>LABEL||pt=A:147||val=PURPOSE OF LOAN</t>
  </si>
  <si>
    <t>INPUT||pt=C:132||val=</t>
  </si>
  <si>
    <t>INPUT||pt=B:133||val=</t>
  </si>
  <si>
    <t>BLANK||pt=F:134||val=</t>
  </si>
  <si>
    <t>INPUT||pt=C:135||val=</t>
  </si>
  <si>
    <t>INPUT||pt=C:136||val=</t>
  </si>
  <si>
    <t>INPUT||pt=C:137||val=</t>
  </si>
  <si>
    <t>INPUT||pt=F:137||val=</t>
  </si>
  <si>
    <t>LABEL||pt=A:137||val=TERMS</t>
  </si>
  <si>
    <t>INPUT||pt=C:138||val=</t>
  </si>
  <si>
    <t>INPUT||pt=C:139||val=</t>
  </si>
  <si>
    <t>INPUT||pt=C:140||val=</t>
  </si>
  <si>
    <t>LABEL||pt=E:141||val=MONTH/S</t>
  </si>
  <si>
    <t>INPUT||pt=F:141||val=</t>
  </si>
  <si>
    <t>INPUT||pt=C:142||val=</t>
  </si>
  <si>
    <t>LABEL||pt=D:142||val=YEAR/S</t>
  </si>
  <si>
    <t>INPUT||pt=E:142||val=</t>
  </si>
  <si>
    <t>LABEL||pt=F:142||val=MONTH/S</t>
  </si>
  <si>
    <t>BLANK||pt=E:143||val=</t>
  </si>
  <si>
    <t>BLANK||pt=F:144||val=</t>
  </si>
  <si>
    <t>INPUT||pt=C:143||val=</t>
  </si>
  <si>
    <t>LABEL||pt=D:143||val=SQM</t>
  </si>
  <si>
    <t>LABEL||pt=E:144||val=SQM</t>
  </si>
  <si>
    <t>INPUT||pt=D:144||val=</t>
  </si>
  <si>
    <t>LABEL||pt=C:145||val=ACCESSIBILITY</t>
  </si>
  <si>
    <t>LABEL||pt=D:146||val=ENVIRONMENT</t>
  </si>
  <si>
    <t>LABEL||pt=D:147||val=GENERAL LOCATION</t>
  </si>
  <si>
    <t>LABEL||pt=A:148||val=EDUCATIONAL ATTAINMENT</t>
  </si>
  <si>
    <t>LABEL||pt=A:149||val=BANK ACCOUNTS</t>
  </si>
  <si>
    <t>INPUT||pt=C:149||val=</t>
  </si>
  <si>
    <t>LABEL||pt=A:151||val=VEHICLES OWNED</t>
  </si>
  <si>
    <t>LABEL||pt=A:152||val=TOTAL NUMBER OF VEHICLES OWNED</t>
  </si>
  <si>
    <t>INPUT||pt=D:152||val=</t>
  </si>
  <si>
    <t>LABEL||pt=F:152||val=UNIT/S</t>
  </si>
  <si>
    <t>LABEL||pt=A:153||val=TYPE</t>
  </si>
  <si>
    <t>INPUT||pt=B:153||val=</t>
  </si>
  <si>
    <t>LABEL||pt=D:153||val=MAKE YEAR/MODEL</t>
  </si>
  <si>
    <t>INPUT||pt=F:153||val=</t>
  </si>
  <si>
    <t>LABEL||pt=A:154||val=PLATE/CONDUCTION #</t>
  </si>
  <si>
    <t>INPUT||pt=C:154||val=</t>
  </si>
  <si>
    <t>LABEL||pt=D:154||val=MONTHLY AMORT.</t>
  </si>
  <si>
    <t>INPUT||pt=F:154||val=</t>
  </si>
  <si>
    <t>LABEL||pt=A:155||val=VISIBILITY</t>
  </si>
  <si>
    <t>LABEL||pt=C:155||val=PARKING</t>
  </si>
  <si>
    <t>LABEL||pt=E:155||val=OWNERSHIP</t>
  </si>
  <si>
    <t>LABEL||pt=A:156||val=MORTGAGED TO</t>
  </si>
  <si>
    <t>INPUT||pt=C:156||val=</t>
  </si>
  <si>
    <t>LABEL||pt=A:157||val=TYPE</t>
  </si>
  <si>
    <t>LABEL||pt=D:157||val=MAKE YEAR/MODEL</t>
  </si>
  <si>
    <t>INPUT||pt=B:157||val=</t>
  </si>
  <si>
    <t>INPUT||pt=F:157||val=</t>
  </si>
  <si>
    <t>LABEL||pt=A:158||val=PLATE/CONDUCTION #</t>
  </si>
  <si>
    <t>INPUT||pt=C:158||val=</t>
  </si>
  <si>
    <t>LABEL||pt=D:158||val=MONTHLY AMORT.</t>
  </si>
  <si>
    <t>INPUT||pt=F:158||val=</t>
  </si>
  <si>
    <t>LABEL||pt=A:159||val=VISIBILITY</t>
  </si>
  <si>
    <t>LABEL||pt=C:159||val=PARKING</t>
  </si>
  <si>
    <t>LABEL||pt=E:159||val=OWNERSHIP</t>
  </si>
  <si>
    <t>LABEL||pt=A:116||val=MORTGAGED TO</t>
  </si>
  <si>
    <t>LABEL||pt=C:160||val=</t>
  </si>
  <si>
    <t>LABEL||pt=A:161||val=TYPE</t>
  </si>
  <si>
    <t>LABEL||pt=D:161||val=MAKE YEAR/MODEL</t>
  </si>
  <si>
    <t>INPUT||pt=F:161||val=</t>
  </si>
  <si>
    <t>INPUT||pt=B:161||val=</t>
  </si>
  <si>
    <t>LABEL||pt=A:162||val=PLATE/CONDUCTION #</t>
  </si>
  <si>
    <t>INPUT||pt=C:162||val=</t>
  </si>
  <si>
    <t>LABEL||pt=D:162||val=MONTHLY AMORT.</t>
  </si>
  <si>
    <t>INPUT||pt=F:162||val=</t>
  </si>
  <si>
    <t>LABEL||pt=A:163||val=VISIBILITY</t>
  </si>
  <si>
    <t>LABEL||pt=C:163||val=PARKING</t>
  </si>
  <si>
    <t>LABEL||pt=E:163||val=OWNERSHIP</t>
  </si>
  <si>
    <t>LABEL||pt=A:164||val=MORTGAGED TO</t>
  </si>
  <si>
    <t>INPUT||pt=C:164||val=</t>
  </si>
  <si>
    <t>LABEL||pt=A:165||val=TYPE</t>
  </si>
  <si>
    <t>INPUT||pt=B:165||val=</t>
  </si>
  <si>
    <t>LABEL||pt=D:165||val=MAKE YEAR/MODEL</t>
  </si>
  <si>
    <t>LABEL||pt=A:166||val=PLATE/CONDUCTION #</t>
  </si>
  <si>
    <t>LABEL||pt=D:166||val=MONTHLY AMORT.</t>
  </si>
  <si>
    <t>INPUT||pt=C:166||val=</t>
  </si>
  <si>
    <t>INPUT||pt=F:166||val=</t>
  </si>
  <si>
    <t>LABEL||pt=A:167||val=VISIBILITY</t>
  </si>
  <si>
    <t>LABEL||pt=C:167||val=PARKING</t>
  </si>
  <si>
    <t>LABEL||pt=E:167||val=OWNERSHIP</t>
  </si>
  <si>
    <t>LABEL||pt=A:142||val=MORTGAGED TO</t>
  </si>
  <si>
    <t>INPUT||pt=F:165||val=</t>
  </si>
  <si>
    <t>INPUT||pt=A:168||val=</t>
  </si>
  <si>
    <t>LABEL||pt=A:169||val=PARKING DISTANCE TO MAIN ROAD</t>
  </si>
  <si>
    <t>INPUT||pt=D:169||val=</t>
  </si>
  <si>
    <t>BLANK||pt=F:169||val=</t>
  </si>
  <si>
    <t>LABEL||pt=A:170||val=RESIDENCE DISTANCE TO MAIN ROAD</t>
  </si>
  <si>
    <t>INPUT||pt=E:170||val=</t>
  </si>
  <si>
    <t>LABEL||pt=A:171||val=HOA NAME</t>
  </si>
  <si>
    <t>LABEL||pt=D:171||val=HOA NUMBER</t>
  </si>
  <si>
    <t>INPUT||pt=E:171||val=</t>
  </si>
  <si>
    <t>LABEL||pt=A:172||val=LANDMARK</t>
  </si>
  <si>
    <t>LABEL||pt=D:172||val=CORNER</t>
  </si>
  <si>
    <t>INPUT||pt=B:172||val=</t>
  </si>
  <si>
    <t>INPUT||pt=E:172||val=</t>
  </si>
  <si>
    <t>LABEL||pt=A:173||val=REMARKS</t>
  </si>
  <si>
    <t>INPUT||pt=B:173||val=</t>
  </si>
  <si>
    <t>LABEL||pt=A:176||val=CI INFORMATION</t>
  </si>
  <si>
    <t>LABEL||pt=A:177||val=CI NAME</t>
  </si>
  <si>
    <t>INPUT||pt=B:177||val=</t>
  </si>
  <si>
    <t>LABEL||pt=A:178||val=DATE OF VISIT</t>
  </si>
  <si>
    <t>INPUT||pt=B:178||val=</t>
  </si>
  <si>
    <t>LABEL||pt=D:178||val=TIME OF VISIT</t>
  </si>
  <si>
    <t>INPUT||pt=E:178||val=</t>
  </si>
  <si>
    <t>SELECT||pt=C:3||val=SUBJECT</t>
  </si>
  <si>
    <t>SELECT||pt=C:3||val=CO-MAKER</t>
  </si>
  <si>
    <t>SELECT||pt=E:11||val=Auto Loan</t>
  </si>
  <si>
    <t>SELECT||pt=E:11||val=Personal Loan</t>
  </si>
  <si>
    <t>SELECT||pt=E:11||val=Real Estate Loan</t>
  </si>
  <si>
    <t>SELECT||pt=E:11||val=Small Business Loan</t>
  </si>
  <si>
    <t>SELECT||pt=C:13||val=OPEN DURING VISIT</t>
  </si>
  <si>
    <t>SELECT||pt=C:13||val=CLOSED DURING VISIT</t>
  </si>
  <si>
    <t>SELECT||pt=C:16||val=Well-Known - Good</t>
  </si>
  <si>
    <t>SELECT||pt=C:16||val=Known - Good</t>
  </si>
  <si>
    <t>SELECT||pt=C:16||val=Unknown</t>
  </si>
  <si>
    <t>SELECT||pt=C:16||val=Well-Known - Bad</t>
  </si>
  <si>
    <t>SELECT||pt=C:16||val=Known - Bad</t>
  </si>
  <si>
    <t>SELECT||pt=F:16||val=Residing</t>
  </si>
  <si>
    <t>SELECT||pt=F:16||val=Moved Out</t>
  </si>
  <si>
    <t>SELECT||pt=F:16||val=Unknown</t>
  </si>
  <si>
    <t>SELECT||pt=C:18||val=Registered</t>
  </si>
  <si>
    <t>SELECT||pt=C:18||val=Not Registered</t>
  </si>
  <si>
    <t>BLANK||pt=E:18||val=</t>
  </si>
  <si>
    <t>SELECT||pt=C:25||val=Owned</t>
  </si>
  <si>
    <t>SELECT||pt=C:25||val=Owned-Mortgaged</t>
  </si>
  <si>
    <t>SELECT||pt=C:25||val=Rented</t>
  </si>
  <si>
    <t>SELECT||pt=C:25||val=Used Free - Living w/ Parents</t>
  </si>
  <si>
    <t>SELECT||pt=C:25||val=Used Free - Living w/ Relatives</t>
  </si>
  <si>
    <t>SELECT||pt=C:25||val=Unknown</t>
  </si>
  <si>
    <t>SELECT||pt=C:25||val=Not Provided</t>
  </si>
  <si>
    <t>SELECT||pt=C:33||val=Well-Known - Good</t>
  </si>
  <si>
    <t>SELECT||pt=C:33||val=Known - Good</t>
  </si>
  <si>
    <t>SELECT||pt=C:33||val=Unknown</t>
  </si>
  <si>
    <t>SELECT||pt=C:33||val=Well-Known - Bad</t>
  </si>
  <si>
    <t>SELECT||pt=C:33||val=Known - Bad</t>
  </si>
  <si>
    <t>SELECT||pt=F:33||val=Residing</t>
  </si>
  <si>
    <t>SELECT||pt=F:33||val=Moved Out</t>
  </si>
  <si>
    <t>SELECT||pt=F:33||val=Unknown</t>
  </si>
  <si>
    <t>SELECT||pt=C:41||val=Owned</t>
  </si>
  <si>
    <t>SELECT||pt=C:41||val=Owned-Mortgaged</t>
  </si>
  <si>
    <t>SELECT||pt=C:41||val=Rented</t>
  </si>
  <si>
    <t>SELECT||pt=C:41||val=Used Free - Living w/ Parents</t>
  </si>
  <si>
    <t>SELECT||pt=C:41||val=Used Free - Living w/ Relatives</t>
  </si>
  <si>
    <t>SELECT||pt=C:41||val=Unknown</t>
  </si>
  <si>
    <t>SELECT||pt=C:41||val=Not Provided</t>
  </si>
  <si>
    <t>SELECT||pt=C:50||val=Well-Known - Good</t>
  </si>
  <si>
    <t>SELECT||pt=C:50||val=Known - Good</t>
  </si>
  <si>
    <t>SELECT||pt=C:50||val=Unknown</t>
  </si>
  <si>
    <t>SELECT||pt=C:50||val=Well-Known - Bad</t>
  </si>
  <si>
    <t>SELECT||pt=C:50||val=Known - Bad</t>
  </si>
  <si>
    <t>SELECT||pt=F:50||val=Residing</t>
  </si>
  <si>
    <t>SELECT||pt=F:50||val=Moved Out</t>
  </si>
  <si>
    <t>SELECT||pt=F:50||val=Unknown</t>
  </si>
  <si>
    <t>SELECT||pt=C:58||val=Owned</t>
  </si>
  <si>
    <t>SELECT||pt=C:58||val=Owned-Mortgaged</t>
  </si>
  <si>
    <t>SELECT||pt=C:58||val=Rented</t>
  </si>
  <si>
    <t>SELECT||pt=C:58||val=Used Free - Living w/ Parents</t>
  </si>
  <si>
    <t>SELECT||pt=C:58||val=Used Free - Living w/ Relatives</t>
  </si>
  <si>
    <t>SELECT||pt=C:58||val=Unknown</t>
  </si>
  <si>
    <t>SELECT||pt=C:58||val=Not Provided</t>
  </si>
  <si>
    <t>SELECT||pt=C:67||val=Well-Known - Good</t>
  </si>
  <si>
    <t>SELECT||pt=C:67||val=Known - Good</t>
  </si>
  <si>
    <t>SELECT||pt=C:67||val=Unknown</t>
  </si>
  <si>
    <t>SELECT||pt=C:67||val=Well-Known - Bad</t>
  </si>
  <si>
    <t>SELECT||pt=C:67||val=Known - Bad</t>
  </si>
  <si>
    <t>SELECT||pt=F:67||val=Residing</t>
  </si>
  <si>
    <t>SELECT||pt=F:67||val=Moved Out</t>
  </si>
  <si>
    <t>SELECT||pt=F:67||val=Unknown</t>
  </si>
  <si>
    <t>SELECT||pt=E:68||val=1 to 3 Years</t>
  </si>
  <si>
    <t>SELECT||pt=E:68||val=4 to 6 Years</t>
  </si>
  <si>
    <t>SELECT||pt=E:68||val=7 to 10 Years</t>
  </si>
  <si>
    <t>SELECT||pt=E:68||val=&gt; 10 Years</t>
  </si>
  <si>
    <t>SELECT||pt=C:75||val=Owned</t>
  </si>
  <si>
    <t>SELECT||pt=C:75||val=Owned-Mortgaged</t>
  </si>
  <si>
    <t>SELECT||pt=C:75||val=Rented</t>
  </si>
  <si>
    <t>SELECT||pt=C:75||val=Used Free - Living w/ Parents</t>
  </si>
  <si>
    <t>SELECT||pt=C:75||val=Used Free - Living w/ Relatives</t>
  </si>
  <si>
    <t>SELECT||pt=C:75||val=Unknown</t>
  </si>
  <si>
    <t>SELECT||pt=C:75||val=Not Provided</t>
  </si>
  <si>
    <t>SELECT||pt=C:81||val=SUBJECT WAS AROUND DURING VISIT</t>
  </si>
  <si>
    <t>SELECT||pt=C:81||val=SUBJECT WAS NOT AROUND DURING VISIT</t>
  </si>
  <si>
    <t>SELECT||pt=F:89||val=FEMALE</t>
  </si>
  <si>
    <t>SELECT||pt=F:89||val=MALE</t>
  </si>
  <si>
    <t>SELECT||pt=B:87||val=Jan</t>
  </si>
  <si>
    <t>SELECT||pt=B:87||val=Feb</t>
  </si>
  <si>
    <t>SELECT||pt=B:87||val=Mar</t>
  </si>
  <si>
    <t>SELECT||pt=B:87||val=Apr</t>
  </si>
  <si>
    <t>SELECT||pt=B:87||val=May</t>
  </si>
  <si>
    <t>SELECT||pt=B:87||val=Jun</t>
  </si>
  <si>
    <t>SELECT||pt=B:87||val=Jul</t>
  </si>
  <si>
    <t>SELECT||pt=B:87||val=Aug</t>
  </si>
  <si>
    <t>SELECT||pt=B:87||val=Sep</t>
  </si>
  <si>
    <t>SELECT||pt=B:87||val=Oct</t>
  </si>
  <si>
    <t>SELECT||pt=B:87||val=Nov</t>
  </si>
  <si>
    <t>SELECT||pt=B:87||val=Dec</t>
  </si>
  <si>
    <t>SELECT||pt=D:87||val=1</t>
  </si>
  <si>
    <t>SELECT||pt=D:87||val=2</t>
  </si>
  <si>
    <t>SELECT||pt=D:87||val=3</t>
  </si>
  <si>
    <t>SELECT||pt=D:87||val=4</t>
  </si>
  <si>
    <t>SELECT||pt=D:87||val=5</t>
  </si>
  <si>
    <t>SELECT||pt=D:87||val=6</t>
  </si>
  <si>
    <t>SELECT||pt=D:87||val=7</t>
  </si>
  <si>
    <t>SELECT||pt=D:87||val=8</t>
  </si>
  <si>
    <t>SELECT||pt=D:87||val=9</t>
  </si>
  <si>
    <t>SELECT||pt=D:87||val=10</t>
  </si>
  <si>
    <t>SELECT||pt=D:87||val=11</t>
  </si>
  <si>
    <t>SELECT||pt=D:87||val=12</t>
  </si>
  <si>
    <t>SELECT||pt=D:87||val=13</t>
  </si>
  <si>
    <t>SELECT||pt=D:87||val=14</t>
  </si>
  <si>
    <t>SELECT||pt=D:87||val=15</t>
  </si>
  <si>
    <t>SELECT||pt=D:87||val=16</t>
  </si>
  <si>
    <t>SELECT||pt=D:87||val=17</t>
  </si>
  <si>
    <t>SELECT||pt=D:87||val=18</t>
  </si>
  <si>
    <t>SELECT||pt=D:87||val=19</t>
  </si>
  <si>
    <t>SELECT||pt=D:87||val=20</t>
  </si>
  <si>
    <t>SELECT||pt=D:87||val=21</t>
  </si>
  <si>
    <t>SELECT||pt=D:87||val=22</t>
  </si>
  <si>
    <t>SELECT||pt=D:87||val=23</t>
  </si>
  <si>
    <t>SELECT||pt=D:87||val=24</t>
  </si>
  <si>
    <t>SELECT||pt=D:87||val=25</t>
  </si>
  <si>
    <t>SELECT||pt=D:87||val=26</t>
  </si>
  <si>
    <t>SELECT||pt=D:87||val=27</t>
  </si>
  <si>
    <t>SELECT||pt=D:87||val=28</t>
  </si>
  <si>
    <t>SELECT||pt=D:87||val=29</t>
  </si>
  <si>
    <t>SELECT||pt=D:87||val=30</t>
  </si>
  <si>
    <t>SELECT||pt=D:87||val=31</t>
  </si>
  <si>
    <t>SELECT||pt=E:87||val=1940</t>
  </si>
  <si>
    <t>SELECT||pt=E:87||val=1941</t>
  </si>
  <si>
    <t>SELECT||pt=E:87||val=1942</t>
  </si>
  <si>
    <t>SELECT||pt=E:87||val=1943</t>
  </si>
  <si>
    <t>SELECT||pt=E:87||val=1944</t>
  </si>
  <si>
    <t>SELECT||pt=E:87||val=1945</t>
  </si>
  <si>
    <t>SELECT||pt=E:87||val=1946</t>
  </si>
  <si>
    <t>SELECT||pt=E:87||val=1947</t>
  </si>
  <si>
    <t>SELECT||pt=E:87||val=1948</t>
  </si>
  <si>
    <t>SELECT||pt=E:87||val=1949</t>
  </si>
  <si>
    <t>SELECT||pt=E:87||val=1950</t>
  </si>
  <si>
    <t>SELECT||pt=E:87||val=1951</t>
  </si>
  <si>
    <t>SELECT||pt=E:87||val=1952</t>
  </si>
  <si>
    <t>SELECT||pt=E:87||val=1953</t>
  </si>
  <si>
    <t>SELECT||pt=E:87||val=1954</t>
  </si>
  <si>
    <t>SELECT||pt=E:87||val=1955</t>
  </si>
  <si>
    <t>SELECT||pt=E:87||val=1956</t>
  </si>
  <si>
    <t>SELECT||pt=E:87||val=1957</t>
  </si>
  <si>
    <t>SELECT||pt=E:87||val=1958</t>
  </si>
  <si>
    <t>SELECT||pt=E:87||val=1959</t>
  </si>
  <si>
    <t>SELECT||pt=E:87||val=1960</t>
  </si>
  <si>
    <t>SELECT||pt=E:87||val=1961</t>
  </si>
  <si>
    <t>SELECT||pt=E:87||val=1962</t>
  </si>
  <si>
    <t>SELECT||pt=E:87||val=1963</t>
  </si>
  <si>
    <t>SELECT||pt=E:87||val=1964</t>
  </si>
  <si>
    <t>SELECT||pt=E:87||val=1965</t>
  </si>
  <si>
    <t>SELECT||pt=E:87||val=1966</t>
  </si>
  <si>
    <t>SELECT||pt=E:87||val=1967</t>
  </si>
  <si>
    <t>SELECT||pt=E:87||val=1968</t>
  </si>
  <si>
    <t>SELECT||pt=E:87||val=1969</t>
  </si>
  <si>
    <t>SELECT||pt=E:87||val=1970</t>
  </si>
  <si>
    <t>SELECT||pt=E:87||val=1971</t>
  </si>
  <si>
    <t>SELECT||pt=E:87||val=1972</t>
  </si>
  <si>
    <t>SELECT||pt=E:87||val=1973</t>
  </si>
  <si>
    <t>SELECT||pt=E:87||val=1974</t>
  </si>
  <si>
    <t>SELECT||pt=E:87||val=1975</t>
  </si>
  <si>
    <t>SELECT||pt=E:87||val=1976</t>
  </si>
  <si>
    <t>SELECT||pt=E:87||val=1977</t>
  </si>
  <si>
    <t>SELECT||pt=E:87||val=1978</t>
  </si>
  <si>
    <t>SELECT||pt=E:87||val=1979</t>
  </si>
  <si>
    <t>SELECT||pt=E:87||val=1980</t>
  </si>
  <si>
    <t>SELECT||pt=E:87||val=1981</t>
  </si>
  <si>
    <t>SELECT||pt=E:87||val=1982</t>
  </si>
  <si>
    <t>SELECT||pt=E:87||val=1983</t>
  </si>
  <si>
    <t>SELECT||pt=E:87||val=1984</t>
  </si>
  <si>
    <t>SELECT||pt=E:87||val=1985</t>
  </si>
  <si>
    <t>SELECT||pt=E:87||val=1986</t>
  </si>
  <si>
    <t>SELECT||pt=E:87||val=1987</t>
  </si>
  <si>
    <t>SELECT||pt=E:87||val=1988</t>
  </si>
  <si>
    <t>SELECT||pt=E:87||val=1989</t>
  </si>
  <si>
    <t>SELECT||pt=E:87||val=1990</t>
  </si>
  <si>
    <t>SELECT||pt=E:87||val=1991</t>
  </si>
  <si>
    <t>SELECT||pt=E:87||val=1992</t>
  </si>
  <si>
    <t>SELECT||pt=E:87||val=1993</t>
  </si>
  <si>
    <t>SELECT||pt=E:87||val=1994</t>
  </si>
  <si>
    <t>SELECT||pt=E:87||val=1995</t>
  </si>
  <si>
    <t>SELECT||pt=E:87||val=1996</t>
  </si>
  <si>
    <t>SELECT||pt=E:87||val=1997</t>
  </si>
  <si>
    <t>SELECT||pt=E:87||val=1998</t>
  </si>
  <si>
    <t>SELECT||pt=E:87||val=1999</t>
  </si>
  <si>
    <t>SELECT||pt=E:87||val=2000</t>
  </si>
  <si>
    <t>SELECT||pt=E:87||val=2001</t>
  </si>
  <si>
    <t>SELECT||pt=E:87||val=2002</t>
  </si>
  <si>
    <t>SELECT||pt=E:87||val=2003</t>
  </si>
  <si>
    <t>SELECT||pt=E:87||val=2004</t>
  </si>
  <si>
    <t>SELECT||pt=E:87||val=2005</t>
  </si>
  <si>
    <t>SELECT||pt=B:95||val=Jan</t>
  </si>
  <si>
    <t>SELECT||pt=B:95||val=Feb</t>
  </si>
  <si>
    <t>SELECT||pt=B:95||val=Mar</t>
  </si>
  <si>
    <t>SELECT||pt=B:95||val=Apr</t>
  </si>
  <si>
    <t>SELECT||pt=B:95||val=May</t>
  </si>
  <si>
    <t>SELECT||pt=B:95||val=Jun</t>
  </si>
  <si>
    <t>SELECT||pt=B:95||val=Jul</t>
  </si>
  <si>
    <t>SELECT||pt=B:95||val=Aug</t>
  </si>
  <si>
    <t>SELECT||pt=B:95||val=Sep</t>
  </si>
  <si>
    <t>SELECT||pt=B:95||val=Oct</t>
  </si>
  <si>
    <t>SELECT||pt=B:95||val=Nov</t>
  </si>
  <si>
    <t>SELECT||pt=B:95||val=Dec</t>
  </si>
  <si>
    <t>SELECT||pt=D:95||val=1</t>
  </si>
  <si>
    <t>SELECT||pt=D:95||val=2</t>
  </si>
  <si>
    <t>SELECT||pt=D:95||val=3</t>
  </si>
  <si>
    <t>SELECT||pt=D:95||val=4</t>
  </si>
  <si>
    <t>SELECT||pt=D:95||val=5</t>
  </si>
  <si>
    <t>SELECT||pt=D:95||val=6</t>
  </si>
  <si>
    <t>SELECT||pt=D:95||val=7</t>
  </si>
  <si>
    <t>SELECT||pt=D:95||val=8</t>
  </si>
  <si>
    <t>SELECT||pt=D:95||val=9</t>
  </si>
  <si>
    <t>SELECT||pt=D:95||val=10</t>
  </si>
  <si>
    <t>SELECT||pt=D:95||val=11</t>
  </si>
  <si>
    <t>SELECT||pt=D:95||val=12</t>
  </si>
  <si>
    <t>SELECT||pt=D:95||val=13</t>
  </si>
  <si>
    <t>SELECT||pt=D:95||val=14</t>
  </si>
  <si>
    <t>SELECT||pt=D:95||val=15</t>
  </si>
  <si>
    <t>SELECT||pt=D:95||val=16</t>
  </si>
  <si>
    <t>SELECT||pt=D:95||val=17</t>
  </si>
  <si>
    <t>SELECT||pt=D:95||val=18</t>
  </si>
  <si>
    <t>SELECT||pt=D:95||val=19</t>
  </si>
  <si>
    <t>SELECT||pt=D:95||val=20</t>
  </si>
  <si>
    <t>SELECT||pt=D:95||val=21</t>
  </si>
  <si>
    <t>SELECT||pt=D:95||val=22</t>
  </si>
  <si>
    <t>SELECT||pt=D:95||val=23</t>
  </si>
  <si>
    <t>SELECT||pt=D:95||val=24</t>
  </si>
  <si>
    <t>SELECT||pt=D:95||val=25</t>
  </si>
  <si>
    <t>SELECT||pt=D:95||val=26</t>
  </si>
  <si>
    <t>SELECT||pt=D:95||val=27</t>
  </si>
  <si>
    <t>SELECT||pt=D:95||val=28</t>
  </si>
  <si>
    <t>SELECT||pt=D:95||val=29</t>
  </si>
  <si>
    <t>SELECT||pt=D:95||val=30</t>
  </si>
  <si>
    <t>SELECT||pt=D:95||val=31</t>
  </si>
  <si>
    <t>SELECT||pt=E:95||val=1940</t>
  </si>
  <si>
    <t>SELECT||pt=D:95||val=1941</t>
  </si>
  <si>
    <t>SELECT||pt=D:95||val=1942</t>
  </si>
  <si>
    <t>SELECT||pt=D:95||val=1943</t>
  </si>
  <si>
    <t>SELECT||pt=D:95||val=1944</t>
  </si>
  <si>
    <t>SELECT||pt=D:95||val=1945</t>
  </si>
  <si>
    <t>SELECT||pt=D:95||val=1946</t>
  </si>
  <si>
    <t>SELECT||pt=D:95||val=1947</t>
  </si>
  <si>
    <t>SELECT||pt=D:95||val=1948</t>
  </si>
  <si>
    <t>SELECT||pt=D:95||val=1949</t>
  </si>
  <si>
    <t>SELECT||pt=D:95||val=1950</t>
  </si>
  <si>
    <t>SELECT||pt=D:95||val=1951</t>
  </si>
  <si>
    <t>SELECT||pt=D:95||val=1952</t>
  </si>
  <si>
    <t>SELECT||pt=D:95||val=1953</t>
  </si>
  <si>
    <t>SELECT||pt=D:95||val=1954</t>
  </si>
  <si>
    <t>SELECT||pt=D:95||val=1955</t>
  </si>
  <si>
    <t>SELECT||pt=D:95||val=1956</t>
  </si>
  <si>
    <t>SELECT||pt=D:95||val=1957</t>
  </si>
  <si>
    <t>SELECT||pt=D:95||val=1958</t>
  </si>
  <si>
    <t>SELECT||pt=D:95||val=1959</t>
  </si>
  <si>
    <t>SELECT||pt=D:95||val=1960</t>
  </si>
  <si>
    <t>SELECT||pt=D:95||val=1961</t>
  </si>
  <si>
    <t>SELECT||pt=D:95||val=1962</t>
  </si>
  <si>
    <t>SELECT||pt=D:95||val=1963</t>
  </si>
  <si>
    <t>SELECT||pt=D:95||val=1964</t>
  </si>
  <si>
    <t>SELECT||pt=D:95||val=1965</t>
  </si>
  <si>
    <t>SELECT||pt=D:95||val=1966</t>
  </si>
  <si>
    <t>SELECT||pt=D:95||val=1967</t>
  </si>
  <si>
    <t>SELECT||pt=D:95||val=1968</t>
  </si>
  <si>
    <t>SELECT||pt=D:95||val=1969</t>
  </si>
  <si>
    <t>SELECT||pt=D:95||val=1970</t>
  </si>
  <si>
    <t>SELECT||pt=D:95||val=1971</t>
  </si>
  <si>
    <t>SELECT||pt=D:95||val=1972</t>
  </si>
  <si>
    <t>SELECT||pt=D:95||val=1973</t>
  </si>
  <si>
    <t>SELECT||pt=D:95||val=1974</t>
  </si>
  <si>
    <t>SELECT||pt=D:95||val=1975</t>
  </si>
  <si>
    <t>SELECT||pt=D:95||val=1976</t>
  </si>
  <si>
    <t>SELECT||pt=D:95||val=1977</t>
  </si>
  <si>
    <t>SELECT||pt=D:95||val=1978</t>
  </si>
  <si>
    <t>SELECT||pt=D:95||val=1979</t>
  </si>
  <si>
    <t>SELECT||pt=D:95||val=1980</t>
  </si>
  <si>
    <t>SELECT||pt=D:95||val=1981</t>
  </si>
  <si>
    <t>SELECT||pt=D:95||val=1982</t>
  </si>
  <si>
    <t>SELECT||pt=D:95||val=1983</t>
  </si>
  <si>
    <t>SELECT||pt=D:95||val=1984</t>
  </si>
  <si>
    <t>SELECT||pt=D:95||val=1985</t>
  </si>
  <si>
    <t>SELECT||pt=D:95||val=1986</t>
  </si>
  <si>
    <t>SELECT||pt=D:95||val=1987</t>
  </si>
  <si>
    <t>SELECT||pt=D:95||val=1988</t>
  </si>
  <si>
    <t>SELECT||pt=D:95||val=1989</t>
  </si>
  <si>
    <t>SELECT||pt=D:95||val=1990</t>
  </si>
  <si>
    <t>SELECT||pt=D:95||val=1991</t>
  </si>
  <si>
    <t>SELECT||pt=D:95||val=1992</t>
  </si>
  <si>
    <t>SELECT||pt=D:95||val=1993</t>
  </si>
  <si>
    <t>SELECT||pt=D:95||val=1994</t>
  </si>
  <si>
    <t>SELECT||pt=D:95||val=1995</t>
  </si>
  <si>
    <t>SELECT||pt=D:95||val=1996</t>
  </si>
  <si>
    <t>SELECT||pt=D:95||val=1997</t>
  </si>
  <si>
    <t>SELECT||pt=D:95||val=1998</t>
  </si>
  <si>
    <t>SELECT||pt=D:95||val=1999</t>
  </si>
  <si>
    <t>SELECT||pt=D:95||val=2000</t>
  </si>
  <si>
    <t>SELECT||pt=D:95||val=2001</t>
  </si>
  <si>
    <t>SELECT||pt=D:95||val=2002</t>
  </si>
  <si>
    <t>SELECT||pt=D:95||val=2003</t>
  </si>
  <si>
    <t>SELECT||pt=D:95||val=2004</t>
  </si>
  <si>
    <t>SELECT||pt=D:95||val=2005</t>
  </si>
  <si>
    <t>SELECT||pt=F:97||val=FEMALE</t>
  </si>
  <si>
    <t>SELECT||pt=F:97||val=MALE</t>
  </si>
  <si>
    <t>SELECT||pt=C:98||val=Single</t>
  </si>
  <si>
    <t>SELECT||pt=C:98||val=Married</t>
  </si>
  <si>
    <t>SELECT||pt=C:98||val=Widow/er</t>
  </si>
  <si>
    <t>SELECT||pt=C:98||val=Separated</t>
  </si>
  <si>
    <t>SELECT||pt=C:98||val=Common Law</t>
  </si>
  <si>
    <t>SELECT||pt=C:98||val=Other</t>
  </si>
  <si>
    <t>SELECT||pt=C:107||val=Residential</t>
  </si>
  <si>
    <t>SELECT||pt=C:107||val=Subdivision</t>
  </si>
  <si>
    <t>SELECT||pt=C:107||val=Government Project</t>
  </si>
  <si>
    <t>SELECT||pt=C:107||val=Slum Area</t>
  </si>
  <si>
    <t>SELECT||pt=C:107||val=Agricultural</t>
  </si>
  <si>
    <t>SELECT||pt=C:107||val=Commercial</t>
  </si>
  <si>
    <t>SELECT||pt=C:107||val=Industrial</t>
  </si>
  <si>
    <t>SELECT||pt=C:108||val=Mansion</t>
  </si>
  <si>
    <t>SELECT||pt=C:108||val=1 Storey</t>
  </si>
  <si>
    <t>SELECT||pt=C:108||val=2 Storey</t>
  </si>
  <si>
    <t>SELECT||pt=C:108||val=Multi Storey</t>
  </si>
  <si>
    <t>SELECT||pt=C:108||val=Split Level</t>
  </si>
  <si>
    <t>SELECT||pt=C:108||val=Bungalow</t>
  </si>
  <si>
    <t>SELECT||pt=C:108||val=Building</t>
  </si>
  <si>
    <t>SELECT||pt=C:108||val=Townhouse</t>
  </si>
  <si>
    <t>SELECT||pt=C:108||val=Duplex</t>
  </si>
  <si>
    <t>SELECT||pt=C:108||val=Apartment</t>
  </si>
  <si>
    <t>SELECT||pt=C:108||val=Row House</t>
  </si>
  <si>
    <t>SELECT||pt=C:108||val=Condominium</t>
  </si>
  <si>
    <t>SELECT||pt=C:108||val=Commercial Building</t>
  </si>
  <si>
    <t>SELECT||pt=C:109||val=Wooden</t>
  </si>
  <si>
    <t>SELECT||pt=C:108||val=Concrete</t>
  </si>
  <si>
    <t>SELECT||pt=C:108||val=Semi Concrete</t>
  </si>
  <si>
    <t>SELECT||pt=C:108||val=Others</t>
  </si>
  <si>
    <t>SELECT||pt=F:109||val=New</t>
  </si>
  <si>
    <t>SELECT||pt=F:109||val=Good</t>
  </si>
  <si>
    <t>SELECT||pt=F:109||val=Fair</t>
  </si>
  <si>
    <t>SELECT||pt=F:109||val=Poor</t>
  </si>
  <si>
    <t>SELECT||pt=F:107||val=1 to 3 Years</t>
  </si>
  <si>
    <t>SELECT||pt=F:107||val=4 to 6 Years</t>
  </si>
  <si>
    <t>SELECT||pt=F:107||val=7 to 10 Years</t>
  </si>
  <si>
    <t>SELECT||pt=F:107||val=&gt; 10 Years</t>
  </si>
  <si>
    <t>SELECT||pt=F:108||val=Yes</t>
  </si>
  <si>
    <t>SELECT||pt=F:108||val=No</t>
  </si>
  <si>
    <t>SELECT||pt=C:110||val=Very Good</t>
  </si>
  <si>
    <t>SELECT||pt=C:110||val=Good</t>
  </si>
  <si>
    <t>SELECT||pt=C:110||val=Fair</t>
  </si>
  <si>
    <t>SELECT||pt=C:110||val=Poor</t>
  </si>
  <si>
    <t>SELECT||pt=F:110||val=Very Good</t>
  </si>
  <si>
    <t>SELECT||pt=F:110||val=Good</t>
  </si>
  <si>
    <t>SELECT||pt=F:110||val=Fair</t>
  </si>
  <si>
    <t>SELECT||pt=F:110||val=Poor</t>
  </si>
  <si>
    <t>SELECT||pt=C:111||val=Good</t>
  </si>
  <si>
    <t>SELECT||pt=C:111||val=Average</t>
  </si>
  <si>
    <t>SELECT||pt=C:111||val=Poor</t>
  </si>
  <si>
    <t>SELECT||pt=D:112||val=Good</t>
  </si>
  <si>
    <t>SELECT||pt=D:112||val=Fair</t>
  </si>
  <si>
    <t>SELECT||pt=D:112||val=Poor</t>
  </si>
  <si>
    <t>SELECT||pt=F:111||val=Very Good</t>
  </si>
  <si>
    <t>SELECT||pt=F:111||val=Good</t>
  </si>
  <si>
    <t>SELECT||pt=F:111||val=Fair</t>
  </si>
  <si>
    <t>SELECT||pt=F:111||val=Poor</t>
  </si>
  <si>
    <t>SELECT||pt=F:112||val=Very Good</t>
  </si>
  <si>
    <t>SELECT||pt=F:112||val=Good</t>
  </si>
  <si>
    <t>SELECT||pt=F:112||val=Fair</t>
  </si>
  <si>
    <t>SELECT||pt=F:112||val=Poor</t>
  </si>
  <si>
    <t>SELECT||pt=C:134||val=Owned</t>
  </si>
  <si>
    <t>SELECT||pt=C:134||val=Owned-Mortgaged</t>
  </si>
  <si>
    <t>SELECT||pt=C:134||val=Rented</t>
  </si>
  <si>
    <t>SELECT||pt=C:134||val=Used Free - Living w/ Parents</t>
  </si>
  <si>
    <t>SELECT||pt=C:134||val=Used Free - Living w/ Relatives</t>
  </si>
  <si>
    <t>SELECT||pt=C:134||val=Unknown</t>
  </si>
  <si>
    <t>SELECT||pt=C:134||val=Not Provided</t>
  </si>
  <si>
    <t>SELECT||pt=C:141||val=Prompt</t>
  </si>
  <si>
    <t>SELECT||pt=C:141||val=Delayed</t>
  </si>
  <si>
    <t>SELECT||pt=B:145||val=With</t>
  </si>
  <si>
    <t>SELECT||pt=B:145||val=Without</t>
  </si>
  <si>
    <t>SELECT||pt=E:145||val=Accessible to Tricycle and Private Vehicles</t>
  </si>
  <si>
    <t>SELECT||pt=E:145||val=Accessible to Private Vehicles</t>
  </si>
  <si>
    <t>SELECT||pt=E:145||val=Accessible to Mixed Type of Vehicles</t>
  </si>
  <si>
    <t>SELECT||pt=E:145||val=Accessible to All Types of Vehicles</t>
  </si>
  <si>
    <t>SELECT||pt=E:145||val=Motorcycle Only</t>
  </si>
  <si>
    <t>SELECT||pt=E:145||val=Not Accessible</t>
  </si>
  <si>
    <t>SELECT||pt=B:146||val=High Income</t>
  </si>
  <si>
    <t>SELECT||pt=B:146||val=Middle Income</t>
  </si>
  <si>
    <t>SELECT||pt=B:146||val=Low Income</t>
  </si>
  <si>
    <t>SELECT||pt=B:146||val=Mixed</t>
  </si>
  <si>
    <t>SELECT||pt=E:146||val=Peaceful</t>
  </si>
  <si>
    <t>SELECT||pt=E:146||val=Notorious</t>
  </si>
  <si>
    <t>SELECT||pt=C:147||val=Personal</t>
  </si>
  <si>
    <t>SELECT||pt=C:147||val=Business</t>
  </si>
  <si>
    <t>SELECT||pt=F:147||val=Main Street</t>
  </si>
  <si>
    <t>SELECT||pt=F:147||val=Side Street</t>
  </si>
  <si>
    <t>SELECT||pt=F:147||val=Alley</t>
  </si>
  <si>
    <t>SELECT||pt=D:148||val=Post Graduate</t>
  </si>
  <si>
    <t>SELECT||pt=D:148||val=College Graduate</t>
  </si>
  <si>
    <t>SELECT||pt=D:148||val=College Level</t>
  </si>
  <si>
    <t>SELECT||pt=D:148||val=Diploma/Vocational</t>
  </si>
  <si>
    <t>SELECT||pt=D:148||val=High School Graduate</t>
  </si>
  <si>
    <t>SELECT||pt=B:155||val=Seen</t>
  </si>
  <si>
    <t>SELECT||pt=B:155||val=Not Seen</t>
  </si>
  <si>
    <t>SELECT||pt=D:155||val=Garage</t>
  </si>
  <si>
    <t>SELECT||pt=D:155||val=Common</t>
  </si>
  <si>
    <t>SELECT||pt=D:155||val=NO Parking</t>
  </si>
  <si>
    <t>SELECT||pt=D:155||val=Street</t>
  </si>
  <si>
    <t>SELECT||pt=F:155||val=Owned</t>
  </si>
  <si>
    <t>SELECT||pt=F:155||val=Owned - Mortgaged</t>
  </si>
  <si>
    <t>SELECT||pt=B:159||val=Seen</t>
  </si>
  <si>
    <t>SELECT||pt=B:159||val=Not Seen</t>
  </si>
  <si>
    <t>SELECT||pt=D:159||val=Garage</t>
  </si>
  <si>
    <t>SELECT||pt=D:159||val=Common</t>
  </si>
  <si>
    <t>SELECT||pt=D:159||val=NO Parking</t>
  </si>
  <si>
    <t>SELECT||pt=D:159||val=Street</t>
  </si>
  <si>
    <t>SELECT||pt=F:159||val=Owned</t>
  </si>
  <si>
    <t>SELECT||pt=F:159||val=Owned - Mortgaged</t>
  </si>
  <si>
    <t>SELECT||pt=B:163||val=Seen</t>
  </si>
  <si>
    <t>SELECT||pt=B:163||val=Not Seen</t>
  </si>
  <si>
    <t>SELECT||pt=D:163||val=Garage</t>
  </si>
  <si>
    <t>SELECT||pt=D:163||val=Common</t>
  </si>
  <si>
    <t>SELECT||pt=D:163||val=NO Parking</t>
  </si>
  <si>
    <t>SELECT||pt=D:163||val=Street</t>
  </si>
  <si>
    <t>SELECT||pt=F:163||val=Owned</t>
  </si>
  <si>
    <t>SELECT||pt=F:163||val=Owned - Mortgaged</t>
  </si>
  <si>
    <t>SELECT||pt=B:167||val=Seen</t>
  </si>
  <si>
    <t>SELECT||pt=B:167||val=Not Seen</t>
  </si>
  <si>
    <t>SELECT||pt=D:167||val=Garage</t>
  </si>
  <si>
    <t>SELECT||pt=D:167||val=Street</t>
  </si>
  <si>
    <t>SELECT||pt=D:167||val=Common</t>
  </si>
  <si>
    <t>SELECT||pt=D:167||val=NO Parking</t>
  </si>
  <si>
    <t>SELECT||pt=F:167||val=Owned</t>
  </si>
  <si>
    <t>SELECT||pt=F:167||val=Owned - Mortgaged</t>
  </si>
  <si>
    <t>INPUT||pt=B:171||val=</t>
  </si>
  <si>
    <t>BLANK||pt=E:3||val=</t>
  </si>
  <si>
    <t>BLANK||pt=F:13||val=</t>
  </si>
  <si>
    <t>BLANK||pt=F:25||val=</t>
  </si>
  <si>
    <t>INPUT||pt=C:30||val=</t>
  </si>
  <si>
    <t>BLANK||pt=E:32||val=</t>
  </si>
  <si>
    <t>BLANK||pt=F:41||val=</t>
  </si>
  <si>
    <t>INPUT||pt=F:81||val=</t>
  </si>
  <si>
    <t>LABEL||pt=A:87||val=BIRTH DATE</t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</si>
  <si>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</si>
  <si>
    <t>LABEL||pt=A:17||val=LENGTH OF RESIDENCY</t>
  </si>
  <si>
    <t>LABEL||pt=A:80||val=SUBJECT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</si>
</sst>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/d/yy;@"/>
    <numFmt numFmtId="165" formatCode="#,##0.00\ ;&quot; (&quot;#,##0.00\);&quot; -&quot;#\ ;@\ "/>
    <numFmt numFmtId="166" formatCode="0.00\ "/>
    <numFmt numFmtId="167" formatCode="mmmm\ d&quot;, &quot;yyyy"/>
    <numFmt numFmtId="168" formatCode="#,##0\ ;\-#,##0\ ;&quot; - &quot;;@\ "/>
    <numFmt numFmtId="169" formatCode="#,##0.00\ ;\-#,##0.00\ ;&quot; -&quot;#\ ;@\ "/>
    <numFmt numFmtId="170" formatCode="&quot; $&quot;#,##0\ ;&quot;-$&quot;#,##0\ ;&quot; $- &quot;;@\ "/>
    <numFmt numFmtId="171" formatCode="&quot; $&quot;#,##0.00\ ;&quot;-$&quot;#,##0.00\ ;&quot; $-&quot;#\ ;@\ "/>
  </numFmts>
  <fonts count="39" x14ac:knownFonts="1">
    <font>
      <sz val="10"/>
      <name val="Arial"/>
      <family val="2"/>
    </font>
    <font>
      <sz val="9"/>
      <name val="Arial"/>
      <family val="2"/>
    </font>
    <font>
      <sz val="9"/>
      <name val="Arial Black"/>
      <family val="2"/>
    </font>
    <font>
      <b/>
      <sz val="9"/>
      <name val="Arial"/>
      <family val="2"/>
    </font>
    <font>
      <b/>
      <sz val="9"/>
      <name val="Tahoma"/>
      <family val="2"/>
    </font>
    <font>
      <b/>
      <sz val="8"/>
      <name val="Arial Black"/>
      <family val="2"/>
    </font>
    <font>
      <b/>
      <sz val="9"/>
      <name val="Arial Black"/>
      <family val="2"/>
    </font>
    <font>
      <sz val="8"/>
      <name val="Arial Black"/>
      <family val="2"/>
    </font>
    <font>
      <b/>
      <sz val="11"/>
      <name val="Arial"/>
      <family val="2"/>
    </font>
    <font>
      <sz val="9"/>
      <name val="Tahoma"/>
      <family val="2"/>
    </font>
    <font>
      <b/>
      <sz val="8"/>
      <name val="Calibri"/>
      <family val="2"/>
    </font>
    <font>
      <b/>
      <sz val="12"/>
      <name val="Arial"/>
      <family val="2"/>
    </font>
    <font>
      <b/>
      <sz val="10"/>
      <name val="Tahoma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8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name val="Mangal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8"/>
      <name val="Arial"/>
      <family val="2"/>
    </font>
    <font>
      <b/>
      <i/>
      <sz val="16"/>
      <name val="Arial"/>
      <family val="2"/>
    </font>
    <font>
      <sz val="11"/>
      <color indexed="8"/>
      <name val="Arial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81">
    <xf numFmtId="0" fontId="0" fillId="0" borderId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165" fontId="23" fillId="0" borderId="0" applyFill="0" applyBorder="0" applyAlignment="0" applyProtection="0"/>
    <xf numFmtId="0" fontId="18" fillId="0" borderId="0"/>
    <xf numFmtId="0" fontId="24" fillId="0" borderId="0">
      <protection locked="0"/>
    </xf>
    <xf numFmtId="0" fontId="24" fillId="0" borderId="0">
      <protection locked="0"/>
    </xf>
    <xf numFmtId="0" fontId="25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5" fillId="0" borderId="0">
      <protection locked="0"/>
    </xf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166" fontId="2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28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0" fontId="23" fillId="0" borderId="0" applyFill="0" applyBorder="0" applyAlignment="0" applyProtection="0"/>
    <xf numFmtId="168" fontId="23" fillId="0" borderId="0" applyFill="0" applyBorder="0" applyAlignment="0" applyProtection="0"/>
    <xf numFmtId="169" fontId="23" fillId="0" borderId="0" applyFill="0" applyBorder="0" applyAlignment="0" applyProtection="0"/>
    <xf numFmtId="170" fontId="23" fillId="0" borderId="0" applyFill="0" applyBorder="0" applyAlignment="0" applyProtection="0"/>
    <xf numFmtId="171" fontId="23" fillId="0" borderId="0" applyFill="0" applyBorder="0" applyAlignment="0" applyProtection="0"/>
  </cellStyleXfs>
  <cellXfs count="44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14" xfId="0" applyFont="1" applyBorder="1"/>
    <xf numFmtId="0" fontId="1" fillId="0" borderId="0" xfId="0" applyFont="1" applyBorder="1" applyAlignment="1">
      <alignment horizontal="left"/>
    </xf>
    <xf numFmtId="0" fontId="4" fillId="0" borderId="6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/>
    <xf numFmtId="0" fontId="8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/>
    <xf numFmtId="0" fontId="3" fillId="0" borderId="0" xfId="0" applyFont="1" applyBorder="1" applyAlignment="1"/>
    <xf numFmtId="0" fontId="1" fillId="0" borderId="15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13" xfId="0" applyFont="1" applyBorder="1"/>
    <xf numFmtId="0" fontId="1" fillId="0" borderId="13" xfId="0" applyFont="1" applyBorder="1" applyAlignment="1">
      <alignment horizontal="left"/>
    </xf>
    <xf numFmtId="0" fontId="1" fillId="0" borderId="16" xfId="0" applyFont="1" applyBorder="1"/>
    <xf numFmtId="0" fontId="1" fillId="0" borderId="17" xfId="0" applyFont="1" applyBorder="1"/>
    <xf numFmtId="0" fontId="3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0" fontId="1" fillId="0" borderId="18" xfId="0" applyFont="1" applyBorder="1"/>
    <xf numFmtId="0" fontId="1" fillId="0" borderId="5" xfId="0" applyFont="1" applyBorder="1"/>
    <xf numFmtId="0" fontId="3" fillId="0" borderId="6" xfId="0" applyFont="1" applyBorder="1"/>
    <xf numFmtId="0" fontId="1" fillId="0" borderId="7" xfId="0" applyFont="1" applyBorder="1"/>
    <xf numFmtId="0" fontId="1" fillId="0" borderId="13" xfId="0" applyFont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1" fillId="0" borderId="13" xfId="0" applyFont="1" applyFill="1" applyBorder="1"/>
    <xf numFmtId="0" fontId="1" fillId="0" borderId="19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Fill="1" applyBorder="1"/>
    <xf numFmtId="0" fontId="9" fillId="0" borderId="1" xfId="0" applyFont="1" applyBorder="1" applyAlignment="1"/>
    <xf numFmtId="0" fontId="9" fillId="0" borderId="2" xfId="0" applyFont="1" applyBorder="1" applyAlignment="1"/>
    <xf numFmtId="0" fontId="9" fillId="0" borderId="14" xfId="0" applyFont="1" applyBorder="1" applyAlignment="1"/>
    <xf numFmtId="0" fontId="9" fillId="0" borderId="0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9" fillId="0" borderId="6" xfId="0" applyFont="1" applyBorder="1" applyAlignment="1"/>
    <xf numFmtId="0" fontId="9" fillId="0" borderId="0" xfId="0" applyFont="1" applyBorder="1"/>
    <xf numFmtId="0" fontId="3" fillId="0" borderId="16" xfId="0" applyFont="1" applyBorder="1"/>
    <xf numFmtId="0" fontId="12" fillId="0" borderId="0" xfId="0" applyFont="1"/>
    <xf numFmtId="0" fontId="0" fillId="4" borderId="0" xfId="0" applyFill="1"/>
    <xf numFmtId="0" fontId="0" fillId="0" borderId="11" xfId="0" applyFont="1" applyBorder="1" applyAlignment="1">
      <alignment horizontal="center"/>
    </xf>
    <xf numFmtId="0" fontId="0" fillId="0" borderId="20" xfId="0" applyFont="1" applyBorder="1"/>
    <xf numFmtId="0" fontId="0" fillId="0" borderId="13" xfId="0" applyFont="1" applyBorder="1"/>
    <xf numFmtId="0" fontId="12" fillId="0" borderId="13" xfId="0" applyFont="1" applyBorder="1"/>
    <xf numFmtId="0" fontId="0" fillId="0" borderId="15" xfId="0" applyBorder="1"/>
    <xf numFmtId="0" fontId="0" fillId="0" borderId="8" xfId="0" applyFont="1" applyBorder="1"/>
    <xf numFmtId="0" fontId="12" fillId="0" borderId="8" xfId="0" applyFont="1" applyBorder="1"/>
    <xf numFmtId="0" fontId="0" fillId="0" borderId="21" xfId="0" applyFont="1" applyFill="1" applyBorder="1" applyAlignment="1"/>
    <xf numFmtId="0" fontId="0" fillId="0" borderId="11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21" xfId="0" applyFont="1" applyBorder="1"/>
    <xf numFmtId="0" fontId="0" fillId="0" borderId="11" xfId="0" applyFont="1" applyBorder="1"/>
    <xf numFmtId="0" fontId="12" fillId="0" borderId="11" xfId="0" applyFont="1" applyBorder="1"/>
    <xf numFmtId="0" fontId="0" fillId="0" borderId="0" xfId="0" applyBorder="1"/>
    <xf numFmtId="0" fontId="0" fillId="0" borderId="10" xfId="0" applyFont="1" applyBorder="1"/>
    <xf numFmtId="0" fontId="0" fillId="4" borderId="0" xfId="0" applyFill="1" applyBorder="1"/>
    <xf numFmtId="0" fontId="0" fillId="0" borderId="14" xfId="0" applyFont="1" applyBorder="1"/>
    <xf numFmtId="0" fontId="12" fillId="0" borderId="0" xfId="0" applyFont="1" applyBorder="1"/>
    <xf numFmtId="0" fontId="0" fillId="0" borderId="6" xfId="0" applyBorder="1"/>
    <xf numFmtId="4" fontId="0" fillId="0" borderId="8" xfId="0" applyNumberFormat="1" applyBorder="1"/>
    <xf numFmtId="0" fontId="0" fillId="0" borderId="9" xfId="0" applyBorder="1"/>
    <xf numFmtId="0" fontId="0" fillId="0" borderId="13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0" xfId="0" applyFont="1" applyBorder="1" applyAlignment="1"/>
    <xf numFmtId="0" fontId="0" fillId="0" borderId="14" xfId="0" applyFont="1" applyBorder="1" applyAlignment="1"/>
    <xf numFmtId="0" fontId="15" fillId="0" borderId="22" xfId="0" applyFont="1" applyFill="1" applyBorder="1" applyAlignment="1"/>
    <xf numFmtId="0" fontId="15" fillId="0" borderId="0" xfId="0" applyFont="1" applyFill="1" applyBorder="1" applyAlignment="1"/>
    <xf numFmtId="0" fontId="0" fillId="4" borderId="0" xfId="0" applyFont="1" applyFill="1"/>
    <xf numFmtId="0" fontId="0" fillId="0" borderId="0" xfId="0" applyFont="1"/>
    <xf numFmtId="0" fontId="15" fillId="0" borderId="0" xfId="0" applyFont="1" applyFill="1" applyBorder="1" applyAlignment="1">
      <alignment horizontal="left"/>
    </xf>
    <xf numFmtId="0" fontId="15" fillId="0" borderId="6" xfId="0" applyFont="1" applyFill="1" applyBorder="1" applyAlignment="1"/>
    <xf numFmtId="17" fontId="14" fillId="0" borderId="8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12" fillId="4" borderId="0" xfId="0" applyFont="1" applyFill="1"/>
    <xf numFmtId="0" fontId="15" fillId="0" borderId="23" xfId="0" applyFont="1" applyFill="1" applyBorder="1" applyAlignment="1"/>
    <xf numFmtId="0" fontId="15" fillId="0" borderId="2" xfId="0" applyFont="1" applyFill="1" applyBorder="1" applyAlignment="1"/>
    <xf numFmtId="0" fontId="29" fillId="5" borderId="0" xfId="0" applyFont="1" applyFill="1"/>
    <xf numFmtId="0" fontId="30" fillId="0" borderId="0" xfId="0" applyFont="1"/>
    <xf numFmtId="0" fontId="29" fillId="0" borderId="0" xfId="0" applyFont="1"/>
    <xf numFmtId="0" fontId="30" fillId="0" borderId="24" xfId="0" applyFont="1" applyBorder="1"/>
    <xf numFmtId="0" fontId="29" fillId="0" borderId="24" xfId="0" applyFont="1" applyBorder="1"/>
    <xf numFmtId="0" fontId="30" fillId="0" borderId="0" xfId="0" applyFont="1" applyAlignment="1"/>
    <xf numFmtId="0" fontId="0" fillId="5" borderId="0" xfId="0" applyFill="1"/>
    <xf numFmtId="0" fontId="0" fillId="0" borderId="24" xfId="0" applyBorder="1"/>
    <xf numFmtId="0" fontId="1" fillId="0" borderId="8" xfId="0" applyFont="1" applyBorder="1" applyAlignment="1">
      <alignment horizontal="right"/>
    </xf>
    <xf numFmtId="0" fontId="32" fillId="0" borderId="0" xfId="0" applyNumberFormat="1" applyFont="1" applyAlignment="1"/>
    <xf numFmtId="0" fontId="33" fillId="6" borderId="37" xfId="0" applyNumberFormat="1" applyFont="1" applyFill="1" applyBorder="1" applyAlignment="1">
      <alignment vertical="center" wrapText="1"/>
    </xf>
    <xf numFmtId="0" fontId="33" fillId="6" borderId="38" xfId="0" applyNumberFormat="1" applyFont="1" applyFill="1" applyBorder="1" applyAlignment="1">
      <alignment vertical="center" wrapText="1"/>
    </xf>
    <xf numFmtId="0" fontId="33" fillId="6" borderId="39" xfId="0" applyNumberFormat="1" applyFont="1" applyFill="1" applyBorder="1" applyAlignment="1">
      <alignment vertical="center" wrapText="1"/>
    </xf>
    <xf numFmtId="0" fontId="33" fillId="6" borderId="40" xfId="0" applyNumberFormat="1" applyFont="1" applyFill="1" applyBorder="1" applyAlignment="1">
      <alignment vertical="center" wrapText="1"/>
    </xf>
    <xf numFmtId="0" fontId="33" fillId="6" borderId="41" xfId="0" applyNumberFormat="1" applyFont="1" applyFill="1" applyBorder="1" applyAlignment="1">
      <alignment vertical="center" wrapText="1"/>
    </xf>
    <xf numFmtId="0" fontId="33" fillId="6" borderId="42" xfId="0" applyNumberFormat="1" applyFont="1" applyFill="1" applyBorder="1" applyAlignment="1">
      <alignment vertical="center" wrapText="1"/>
    </xf>
    <xf numFmtId="0" fontId="34" fillId="6" borderId="43" xfId="0" applyNumberFormat="1" applyFont="1" applyFill="1" applyBorder="1" applyAlignment="1">
      <alignment vertical="center" wrapText="1"/>
    </xf>
    <xf numFmtId="0" fontId="33" fillId="6" borderId="26" xfId="0" applyNumberFormat="1" applyFont="1" applyFill="1" applyBorder="1" applyAlignment="1">
      <alignment vertical="center" wrapText="1"/>
    </xf>
    <xf numFmtId="0" fontId="33" fillId="6" borderId="44" xfId="0" applyNumberFormat="1" applyFont="1" applyFill="1" applyBorder="1" applyAlignment="1">
      <alignment vertical="center" wrapText="1"/>
    </xf>
    <xf numFmtId="0" fontId="33" fillId="6" borderId="24" xfId="0" applyNumberFormat="1" applyFont="1" applyFill="1" applyBorder="1" applyAlignment="1">
      <alignment vertical="center" wrapText="1"/>
    </xf>
    <xf numFmtId="0" fontId="33" fillId="10" borderId="25" xfId="0" applyNumberFormat="1" applyFont="1" applyFill="1" applyBorder="1" applyAlignment="1">
      <alignment vertical="center" wrapText="1"/>
    </xf>
    <xf numFmtId="0" fontId="33" fillId="0" borderId="24" xfId="0" applyNumberFormat="1" applyFont="1" applyBorder="1" applyAlignment="1">
      <alignment vertical="center" wrapText="1"/>
    </xf>
    <xf numFmtId="0" fontId="33" fillId="6" borderId="25" xfId="0" applyNumberFormat="1" applyFont="1" applyFill="1" applyBorder="1" applyAlignment="1">
      <alignment vertical="center" wrapText="1"/>
    </xf>
    <xf numFmtId="0" fontId="33" fillId="6" borderId="28" xfId="0" applyNumberFormat="1" applyFont="1" applyFill="1" applyBorder="1" applyAlignment="1">
      <alignment vertical="center" wrapText="1"/>
    </xf>
    <xf numFmtId="0" fontId="33" fillId="0" borderId="25" xfId="0" applyNumberFormat="1" applyFont="1" applyBorder="1" applyAlignment="1">
      <alignment vertical="center" wrapText="1"/>
    </xf>
    <xf numFmtId="0" fontId="33" fillId="0" borderId="29" xfId="0" applyNumberFormat="1" applyFont="1" applyBorder="1" applyAlignment="1">
      <alignment vertical="center" wrapText="1"/>
    </xf>
    <xf numFmtId="0" fontId="33" fillId="6" borderId="29" xfId="0" applyNumberFormat="1" applyFont="1" applyFill="1" applyBorder="1" applyAlignment="1">
      <alignment vertical="center" wrapText="1"/>
    </xf>
    <xf numFmtId="0" fontId="33" fillId="6" borderId="30" xfId="0" applyNumberFormat="1" applyFont="1" applyFill="1" applyBorder="1" applyAlignment="1">
      <alignment vertical="center" wrapText="1"/>
    </xf>
    <xf numFmtId="0" fontId="33" fillId="6" borderId="45" xfId="0" applyNumberFormat="1" applyFont="1" applyFill="1" applyBorder="1" applyAlignment="1">
      <alignment vertical="center" wrapText="1"/>
    </xf>
    <xf numFmtId="0" fontId="34" fillId="6" borderId="31" xfId="0" applyNumberFormat="1" applyFont="1" applyFill="1" applyBorder="1" applyAlignment="1">
      <alignment vertical="center" wrapText="1"/>
    </xf>
    <xf numFmtId="0" fontId="33" fillId="6" borderId="27" xfId="0" applyNumberFormat="1" applyFont="1" applyFill="1" applyBorder="1" applyAlignment="1">
      <alignment vertical="center" wrapText="1"/>
    </xf>
    <xf numFmtId="0" fontId="33" fillId="0" borderId="25" xfId="0" applyNumberFormat="1" applyFont="1" applyFill="1" applyBorder="1" applyAlignment="1">
      <alignment vertical="center" wrapText="1"/>
    </xf>
    <xf numFmtId="0" fontId="33" fillId="6" borderId="46" xfId="0" applyNumberFormat="1" applyFont="1" applyFill="1" applyBorder="1" applyAlignment="1">
      <alignment vertical="center" wrapText="1"/>
    </xf>
    <xf numFmtId="0" fontId="33" fillId="10" borderId="32" xfId="0" applyNumberFormat="1" applyFont="1" applyFill="1" applyBorder="1" applyAlignment="1">
      <alignment vertical="center" wrapText="1"/>
    </xf>
    <xf numFmtId="0" fontId="33" fillId="0" borderId="30" xfId="0" applyNumberFormat="1" applyFont="1" applyBorder="1" applyAlignment="1">
      <alignment vertical="center" wrapText="1"/>
    </xf>
    <xf numFmtId="0" fontId="33" fillId="10" borderId="100" xfId="0" applyNumberFormat="1" applyFont="1" applyFill="1" applyBorder="1" applyAlignment="1">
      <alignment vertical="center" wrapText="1"/>
    </xf>
    <xf numFmtId="0" fontId="33" fillId="10" borderId="51" xfId="0" applyNumberFormat="1" applyFont="1" applyFill="1" applyBorder="1" applyAlignment="1">
      <alignment vertical="center" wrapText="1"/>
    </xf>
    <xf numFmtId="0" fontId="33" fillId="0" borderId="29" xfId="0" applyNumberFormat="1" applyFont="1" applyFill="1" applyBorder="1" applyAlignment="1">
      <alignment vertical="center" wrapText="1"/>
    </xf>
    <xf numFmtId="0" fontId="33" fillId="10" borderId="29" xfId="0" applyNumberFormat="1" applyFont="1" applyFill="1" applyBorder="1" applyAlignment="1">
      <alignment vertical="center" wrapText="1"/>
    </xf>
    <xf numFmtId="0" fontId="33" fillId="10" borderId="30" xfId="0" applyNumberFormat="1" applyFont="1" applyFill="1" applyBorder="1" applyAlignment="1">
      <alignment vertical="center" wrapText="1"/>
    </xf>
    <xf numFmtId="0" fontId="33" fillId="0" borderId="96" xfId="0" applyNumberFormat="1" applyFont="1" applyBorder="1" applyAlignment="1">
      <alignment vertical="center" wrapText="1"/>
    </xf>
    <xf numFmtId="0" fontId="33" fillId="0" borderId="119" xfId="0" applyNumberFormat="1" applyFont="1" applyBorder="1" applyAlignment="1">
      <alignment vertical="center" wrapText="1"/>
    </xf>
    <xf numFmtId="0" fontId="33" fillId="6" borderId="61" xfId="0" applyNumberFormat="1" applyFont="1" applyFill="1" applyBorder="1" applyAlignment="1">
      <alignment vertical="center" wrapText="1"/>
    </xf>
    <xf numFmtId="0" fontId="33" fillId="10" borderId="24" xfId="0" applyNumberFormat="1" applyFont="1" applyFill="1" applyBorder="1" applyAlignment="1">
      <alignment vertical="center" wrapText="1"/>
    </xf>
    <xf numFmtId="0" fontId="33" fillId="6" borderId="48" xfId="0" applyNumberFormat="1" applyFont="1" applyFill="1" applyBorder="1" applyAlignment="1">
      <alignment vertical="center" wrapText="1"/>
    </xf>
    <xf numFmtId="0" fontId="33" fillId="10" borderId="96" xfId="0" applyNumberFormat="1" applyFont="1" applyFill="1" applyBorder="1" applyAlignment="1">
      <alignment vertical="center" wrapText="1"/>
    </xf>
    <xf numFmtId="0" fontId="33" fillId="10" borderId="27" xfId="0" applyNumberFormat="1" applyFont="1" applyFill="1" applyBorder="1" applyAlignment="1">
      <alignment vertical="center" wrapText="1"/>
    </xf>
    <xf numFmtId="0" fontId="33" fillId="6" borderId="51" xfId="0" applyNumberFormat="1" applyFont="1" applyFill="1" applyBorder="1" applyAlignment="1">
      <alignment vertical="center" wrapText="1"/>
    </xf>
    <xf numFmtId="0" fontId="33" fillId="6" borderId="49" xfId="0" applyNumberFormat="1" applyFont="1" applyFill="1" applyBorder="1" applyAlignment="1">
      <alignment vertical="center" wrapText="1"/>
    </xf>
    <xf numFmtId="0" fontId="33" fillId="0" borderId="26" xfId="0" applyNumberFormat="1" applyFont="1" applyBorder="1" applyAlignment="1">
      <alignment vertical="center" wrapText="1"/>
    </xf>
    <xf numFmtId="0" fontId="33" fillId="10" borderId="50" xfId="0" applyNumberFormat="1" applyFont="1" applyFill="1" applyBorder="1" applyAlignment="1">
      <alignment vertical="center" wrapText="1"/>
    </xf>
    <xf numFmtId="0" fontId="33" fillId="6" borderId="50" xfId="0" applyNumberFormat="1" applyFont="1" applyFill="1" applyBorder="1" applyAlignment="1">
      <alignment vertical="center" wrapText="1"/>
    </xf>
    <xf numFmtId="0" fontId="35" fillId="6" borderId="28" xfId="0" applyNumberFormat="1" applyFont="1" applyFill="1" applyBorder="1" applyAlignment="1">
      <alignment vertical="center" wrapText="1"/>
    </xf>
    <xf numFmtId="0" fontId="33" fillId="0" borderId="0" xfId="0" applyNumberFormat="1" applyFont="1" applyAlignment="1">
      <alignment wrapText="1"/>
    </xf>
    <xf numFmtId="0" fontId="36" fillId="0" borderId="0" xfId="0" applyNumberFormat="1" applyFont="1" applyAlignment="1">
      <alignment vertical="center" wrapText="1"/>
    </xf>
    <xf numFmtId="0" fontId="33" fillId="6" borderId="24" xfId="0" applyNumberFormat="1" applyFont="1" applyFill="1" applyBorder="1" applyAlignment="1">
      <alignment vertical="center" wrapText="1"/>
    </xf>
    <xf numFmtId="0" fontId="33" fillId="6" borderId="29" xfId="0" applyNumberFormat="1" applyFont="1" applyFill="1" applyBorder="1" applyAlignment="1">
      <alignment vertical="center" wrapText="1"/>
    </xf>
    <xf numFmtId="0" fontId="35" fillId="0" borderId="50" xfId="0" applyNumberFormat="1" applyFont="1" applyFill="1" applyBorder="1" applyAlignment="1">
      <alignment vertical="center" wrapText="1"/>
    </xf>
    <xf numFmtId="0" fontId="35" fillId="0" borderId="100" xfId="0" applyNumberFormat="1" applyFont="1" applyFill="1" applyBorder="1" applyAlignment="1">
      <alignment vertical="center" wrapText="1"/>
    </xf>
    <xf numFmtId="0" fontId="33" fillId="0" borderId="33" xfId="0" applyNumberFormat="1" applyFont="1" applyFill="1" applyBorder="1" applyAlignment="1">
      <alignment vertical="center" wrapText="1"/>
    </xf>
    <xf numFmtId="0" fontId="33" fillId="0" borderId="34" xfId="0" applyNumberFormat="1" applyFont="1" applyFill="1" applyBorder="1" applyAlignment="1">
      <alignment vertical="center" wrapText="1"/>
    </xf>
    <xf numFmtId="0" fontId="35" fillId="0" borderId="33" xfId="0" applyNumberFormat="1" applyFont="1" applyFill="1" applyBorder="1" applyAlignment="1">
      <alignment vertical="center" wrapText="1"/>
    </xf>
    <xf numFmtId="0" fontId="35" fillId="0" borderId="113" xfId="0" applyNumberFormat="1" applyFont="1" applyFill="1" applyBorder="1" applyAlignment="1">
      <alignment vertical="center" wrapText="1"/>
    </xf>
    <xf numFmtId="0" fontId="33" fillId="6" borderId="114" xfId="0" applyNumberFormat="1" applyFont="1" applyFill="1" applyBorder="1" applyAlignment="1">
      <alignment vertical="center" wrapText="1"/>
    </xf>
    <xf numFmtId="0" fontId="33" fillId="6" borderId="101" xfId="0" applyNumberFormat="1" applyFont="1" applyFill="1" applyBorder="1" applyAlignment="1">
      <alignment vertical="center" wrapText="1"/>
    </xf>
    <xf numFmtId="0" fontId="33" fillId="6" borderId="104" xfId="0" applyNumberFormat="1" applyFont="1" applyFill="1" applyBorder="1" applyAlignment="1">
      <alignment vertical="center" wrapText="1"/>
    </xf>
    <xf numFmtId="0" fontId="33" fillId="0" borderId="50" xfId="0" applyNumberFormat="1" applyFont="1" applyFill="1" applyBorder="1" applyAlignment="1">
      <alignment vertical="center" wrapText="1"/>
    </xf>
    <xf numFmtId="0" fontId="33" fillId="0" borderId="48" xfId="0" applyNumberFormat="1" applyFont="1" applyFill="1" applyBorder="1" applyAlignment="1">
      <alignment vertical="center" wrapText="1"/>
    </xf>
    <xf numFmtId="0" fontId="33" fillId="6" borderId="44" xfId="0" applyNumberFormat="1" applyFont="1" applyFill="1" applyBorder="1" applyAlignment="1">
      <alignment vertical="center" wrapText="1"/>
    </xf>
    <xf numFmtId="0" fontId="35" fillId="0" borderId="29" xfId="0" applyNumberFormat="1" applyFont="1" applyBorder="1" applyAlignment="1">
      <alignment vertical="center" wrapText="1"/>
    </xf>
    <xf numFmtId="0" fontId="33" fillId="0" borderId="35" xfId="0" applyNumberFormat="1" applyFont="1" applyBorder="1" applyAlignment="1">
      <alignment vertical="center" wrapText="1"/>
    </xf>
    <xf numFmtId="0" fontId="33" fillId="0" borderId="36" xfId="0" applyNumberFormat="1" applyFont="1" applyBorder="1" applyAlignment="1">
      <alignment vertical="center" wrapText="1"/>
    </xf>
    <xf numFmtId="0" fontId="33" fillId="0" borderId="0" xfId="0" applyNumberFormat="1" applyFont="1" applyBorder="1" applyAlignment="1">
      <alignment vertical="center" wrapText="1"/>
    </xf>
    <xf numFmtId="0" fontId="33" fillId="0" borderId="27" xfId="0" applyNumberFormat="1" applyFont="1" applyBorder="1" applyAlignment="1">
      <alignment vertical="center" wrapText="1"/>
    </xf>
    <xf numFmtId="0" fontId="33" fillId="0" borderId="105" xfId="0" applyNumberFormat="1" applyFont="1" applyBorder="1" applyAlignment="1">
      <alignment vertical="center" wrapText="1"/>
    </xf>
    <xf numFmtId="0" fontId="33" fillId="0" borderId="106" xfId="0" applyNumberFormat="1" applyFont="1" applyBorder="1" applyAlignment="1">
      <alignment vertical="center" wrapText="1"/>
    </xf>
    <xf numFmtId="0" fontId="33" fillId="6" borderId="39" xfId="0" applyNumberFormat="1" applyFont="1" applyFill="1" applyBorder="1" applyAlignment="1">
      <alignment vertical="center" wrapText="1"/>
    </xf>
    <xf numFmtId="0" fontId="33" fillId="6" borderId="46" xfId="0" applyNumberFormat="1" applyFont="1" applyFill="1" applyBorder="1" applyAlignment="1">
      <alignment vertical="center" wrapText="1"/>
    </xf>
    <xf numFmtId="0" fontId="33" fillId="0" borderId="46" xfId="0" applyNumberFormat="1" applyFont="1" applyBorder="1" applyAlignment="1">
      <alignment vertical="center" wrapText="1"/>
    </xf>
    <xf numFmtId="0" fontId="33" fillId="0" borderId="41" xfId="0" applyNumberFormat="1" applyFont="1" applyBorder="1" applyAlignment="1">
      <alignment vertical="center" wrapText="1"/>
    </xf>
    <xf numFmtId="0" fontId="33" fillId="0" borderId="99" xfId="0" applyNumberFormat="1" applyFont="1" applyBorder="1" applyAlignment="1">
      <alignment vertical="center" wrapText="1"/>
    </xf>
    <xf numFmtId="0" fontId="33" fillId="6" borderId="37" xfId="0" applyNumberFormat="1" applyFont="1" applyFill="1" applyBorder="1" applyAlignment="1">
      <alignment vertical="center" wrapText="1"/>
    </xf>
    <xf numFmtId="0" fontId="33" fillId="6" borderId="96" xfId="0" applyNumberFormat="1" applyFont="1" applyFill="1" applyBorder="1" applyAlignment="1">
      <alignment vertical="center" wrapText="1"/>
    </xf>
    <xf numFmtId="0" fontId="33" fillId="0" borderId="96" xfId="0" applyNumberFormat="1" applyFont="1" applyBorder="1" applyAlignment="1">
      <alignment vertical="center" wrapText="1"/>
    </xf>
    <xf numFmtId="0" fontId="35" fillId="0" borderId="96" xfId="0" applyNumberFormat="1" applyFont="1" applyBorder="1" applyAlignment="1">
      <alignment vertical="center" wrapText="1"/>
    </xf>
    <xf numFmtId="0" fontId="35" fillId="0" borderId="30" xfId="0" applyNumberFormat="1" applyFont="1" applyBorder="1" applyAlignment="1">
      <alignment vertical="center" wrapText="1"/>
    </xf>
    <xf numFmtId="0" fontId="33" fillId="0" borderId="103" xfId="0" applyNumberFormat="1" applyFont="1" applyBorder="1" applyAlignment="1">
      <alignment vertical="center" wrapText="1"/>
    </xf>
    <xf numFmtId="0" fontId="33" fillId="6" borderId="103" xfId="0" applyNumberFormat="1" applyFont="1" applyFill="1" applyBorder="1" applyAlignment="1">
      <alignment vertical="center" wrapText="1"/>
    </xf>
    <xf numFmtId="0" fontId="35" fillId="0" borderId="103" xfId="0" applyNumberFormat="1" applyFont="1" applyBorder="1" applyAlignment="1">
      <alignment vertical="center" wrapText="1"/>
    </xf>
    <xf numFmtId="0" fontId="33" fillId="8" borderId="49" xfId="0" applyNumberFormat="1" applyFont="1" applyFill="1" applyBorder="1" applyAlignment="1">
      <alignment vertical="center" wrapText="1"/>
    </xf>
    <xf numFmtId="0" fontId="33" fillId="8" borderId="103" xfId="0" applyNumberFormat="1" applyFont="1" applyFill="1" applyBorder="1" applyAlignment="1">
      <alignment vertical="center" wrapText="1"/>
    </xf>
    <xf numFmtId="0" fontId="33" fillId="8" borderId="26" xfId="0" applyNumberFormat="1" applyFont="1" applyFill="1" applyBorder="1" applyAlignment="1">
      <alignment vertical="center" wrapText="1"/>
    </xf>
    <xf numFmtId="0" fontId="33" fillId="0" borderId="24" xfId="0" applyNumberFormat="1" applyFont="1" applyBorder="1" applyAlignment="1">
      <alignment vertical="center" wrapText="1"/>
    </xf>
    <xf numFmtId="0" fontId="33" fillId="0" borderId="25" xfId="0" applyNumberFormat="1" applyFont="1" applyBorder="1" applyAlignment="1">
      <alignment vertical="center" wrapText="1"/>
    </xf>
    <xf numFmtId="0" fontId="33" fillId="0" borderId="32" xfId="0" applyNumberFormat="1" applyFont="1" applyBorder="1" applyAlignment="1">
      <alignment vertical="center" wrapText="1"/>
    </xf>
    <xf numFmtId="0" fontId="33" fillId="6" borderId="38" xfId="0" applyNumberFormat="1" applyFont="1" applyFill="1" applyBorder="1" applyAlignment="1">
      <alignment vertical="center" wrapText="1"/>
    </xf>
    <xf numFmtId="0" fontId="33" fillId="6" borderId="107" xfId="0" applyNumberFormat="1" applyFont="1" applyFill="1" applyBorder="1" applyAlignment="1">
      <alignment vertical="center" wrapText="1"/>
    </xf>
    <xf numFmtId="0" fontId="33" fillId="6" borderId="64" xfId="0" applyNumberFormat="1" applyFont="1" applyFill="1" applyBorder="1" applyAlignment="1">
      <alignment vertical="center" wrapText="1"/>
    </xf>
    <xf numFmtId="0" fontId="33" fillId="6" borderId="108" xfId="0" applyNumberFormat="1" applyFont="1" applyFill="1" applyBorder="1" applyAlignment="1">
      <alignment vertical="center" wrapText="1"/>
    </xf>
    <xf numFmtId="0" fontId="33" fillId="6" borderId="109" xfId="0" applyNumberFormat="1" applyFont="1" applyFill="1" applyBorder="1" applyAlignment="1">
      <alignment vertical="center" wrapText="1"/>
    </xf>
    <xf numFmtId="0" fontId="33" fillId="0" borderId="61" xfId="0" applyNumberFormat="1" applyFont="1" applyBorder="1" applyAlignment="1">
      <alignment vertical="center" wrapText="1"/>
    </xf>
    <xf numFmtId="0" fontId="33" fillId="0" borderId="63" xfId="0" applyNumberFormat="1" applyFont="1" applyBorder="1" applyAlignment="1">
      <alignment vertical="center" wrapText="1"/>
    </xf>
    <xf numFmtId="0" fontId="33" fillId="0" borderId="51" xfId="0" applyNumberFormat="1" applyFont="1" applyBorder="1" applyAlignment="1">
      <alignment vertical="center" wrapText="1"/>
    </xf>
    <xf numFmtId="0" fontId="33" fillId="0" borderId="98" xfId="0" applyNumberFormat="1" applyFont="1" applyBorder="1" applyAlignment="1">
      <alignment vertical="center" wrapText="1"/>
    </xf>
    <xf numFmtId="0" fontId="33" fillId="9" borderId="110" xfId="0" applyNumberFormat="1" applyFont="1" applyFill="1" applyBorder="1" applyAlignment="1">
      <alignment vertical="center" wrapText="1"/>
    </xf>
    <xf numFmtId="0" fontId="33" fillId="9" borderId="111" xfId="0" applyNumberFormat="1" applyFont="1" applyFill="1" applyBorder="1" applyAlignment="1">
      <alignment vertical="center" wrapText="1"/>
    </xf>
    <xf numFmtId="0" fontId="33" fillId="9" borderId="112" xfId="0" applyNumberFormat="1" applyFont="1" applyFill="1" applyBorder="1" applyAlignment="1">
      <alignment vertical="center" wrapText="1"/>
    </xf>
    <xf numFmtId="0" fontId="33" fillId="6" borderId="63" xfId="0" applyNumberFormat="1" applyFont="1" applyFill="1" applyBorder="1" applyAlignment="1">
      <alignment vertical="center" wrapText="1"/>
    </xf>
    <xf numFmtId="0" fontId="33" fillId="0" borderId="61" xfId="0" applyNumberFormat="1" applyFont="1" applyFill="1" applyBorder="1" applyAlignment="1">
      <alignment vertical="center" wrapText="1"/>
    </xf>
    <xf numFmtId="0" fontId="33" fillId="0" borderId="64" xfId="0" applyNumberFormat="1" applyFont="1" applyFill="1" applyBorder="1" applyAlignment="1">
      <alignment vertical="center" wrapText="1"/>
    </xf>
    <xf numFmtId="0" fontId="33" fillId="6" borderId="102" xfId="0" applyNumberFormat="1" applyFont="1" applyFill="1" applyBorder="1" applyAlignment="1">
      <alignment vertical="center" wrapText="1"/>
    </xf>
    <xf numFmtId="0" fontId="35" fillId="0" borderId="24" xfId="0" applyNumberFormat="1" applyFont="1" applyBorder="1" applyAlignment="1">
      <alignment vertical="center" wrapText="1"/>
    </xf>
    <xf numFmtId="0" fontId="33" fillId="10" borderId="24" xfId="0" applyNumberFormat="1" applyFont="1" applyFill="1" applyBorder="1" applyAlignment="1">
      <alignment vertical="center" wrapText="1"/>
    </xf>
    <xf numFmtId="0" fontId="33" fillId="10" borderId="25" xfId="0" applyNumberFormat="1" applyFont="1" applyFill="1" applyBorder="1" applyAlignment="1">
      <alignment vertical="center" wrapText="1"/>
    </xf>
    <xf numFmtId="0" fontId="33" fillId="10" borderId="50" xfId="0" applyNumberFormat="1" applyFont="1" applyFill="1" applyBorder="1" applyAlignment="1">
      <alignment vertical="center" wrapText="1"/>
    </xf>
    <xf numFmtId="0" fontId="33" fillId="10" borderId="48" xfId="0" applyNumberFormat="1" applyFont="1" applyFill="1" applyBorder="1" applyAlignment="1">
      <alignment vertical="center" wrapText="1"/>
    </xf>
    <xf numFmtId="0" fontId="33" fillId="10" borderId="100" xfId="0" applyNumberFormat="1" applyFont="1" applyFill="1" applyBorder="1" applyAlignment="1">
      <alignment vertical="center" wrapText="1"/>
    </xf>
    <xf numFmtId="0" fontId="33" fillId="6" borderId="61" xfId="0" applyNumberFormat="1" applyFont="1" applyFill="1" applyBorder="1" applyAlignment="1">
      <alignment vertical="center" wrapText="1"/>
    </xf>
    <xf numFmtId="0" fontId="33" fillId="6" borderId="51" xfId="0" applyNumberFormat="1" applyFont="1" applyFill="1" applyBorder="1" applyAlignment="1">
      <alignment vertical="center" wrapText="1"/>
    </xf>
    <xf numFmtId="0" fontId="33" fillId="0" borderId="50" xfId="0" applyNumberFormat="1" applyFont="1" applyBorder="1" applyAlignment="1">
      <alignment vertical="center" wrapText="1"/>
    </xf>
    <xf numFmtId="0" fontId="33" fillId="0" borderId="87" xfId="0" applyNumberFormat="1" applyFont="1" applyBorder="1" applyAlignment="1">
      <alignment vertical="center" wrapText="1"/>
    </xf>
    <xf numFmtId="0" fontId="33" fillId="0" borderId="100" xfId="0" applyNumberFormat="1" applyFont="1" applyBorder="1" applyAlignment="1">
      <alignment vertical="center" wrapText="1"/>
    </xf>
    <xf numFmtId="0" fontId="33" fillId="6" borderId="47" xfId="0" applyNumberFormat="1" applyFont="1" applyFill="1" applyBorder="1" applyAlignment="1">
      <alignment vertical="center" wrapText="1"/>
    </xf>
    <xf numFmtId="0" fontId="33" fillId="6" borderId="48" xfId="0" applyNumberFormat="1" applyFont="1" applyFill="1" applyBorder="1" applyAlignment="1">
      <alignment vertical="center" wrapText="1"/>
    </xf>
    <xf numFmtId="0" fontId="33" fillId="10" borderId="87" xfId="0" applyNumberFormat="1" applyFont="1" applyFill="1" applyBorder="1" applyAlignment="1">
      <alignment vertical="center" wrapText="1"/>
    </xf>
    <xf numFmtId="0" fontId="33" fillId="9" borderId="49" xfId="0" applyNumberFormat="1" applyFont="1" applyFill="1" applyBorder="1" applyAlignment="1">
      <alignment vertical="center" wrapText="1"/>
    </xf>
    <xf numFmtId="0" fontId="33" fillId="9" borderId="103" xfId="0" applyNumberFormat="1" applyFont="1" applyFill="1" applyBorder="1" applyAlignment="1">
      <alignment vertical="center" wrapText="1"/>
    </xf>
    <xf numFmtId="0" fontId="35" fillId="9" borderId="103" xfId="0" applyNumberFormat="1" applyFont="1" applyFill="1" applyBorder="1" applyAlignment="1">
      <alignment vertical="center" wrapText="1"/>
    </xf>
    <xf numFmtId="0" fontId="35" fillId="9" borderId="26" xfId="0" applyNumberFormat="1" applyFont="1" applyFill="1" applyBorder="1" applyAlignment="1">
      <alignment vertical="center" wrapText="1"/>
    </xf>
    <xf numFmtId="0" fontId="33" fillId="6" borderId="49" xfId="0" applyNumberFormat="1" applyFont="1" applyFill="1" applyBorder="1" applyAlignment="1">
      <alignment vertical="center" wrapText="1"/>
    </xf>
    <xf numFmtId="0" fontId="33" fillId="10" borderId="103" xfId="0" applyNumberFormat="1" applyFont="1" applyFill="1" applyBorder="1" applyAlignment="1">
      <alignment vertical="center" wrapText="1"/>
    </xf>
    <xf numFmtId="0" fontId="33" fillId="0" borderId="119" xfId="0" applyNumberFormat="1" applyFont="1" applyBorder="1" applyAlignment="1">
      <alignment vertical="center" wrapText="1"/>
    </xf>
    <xf numFmtId="0" fontId="33" fillId="0" borderId="111" xfId="0" applyNumberFormat="1" applyFont="1" applyBorder="1" applyAlignment="1">
      <alignment vertical="center" wrapText="1"/>
    </xf>
    <xf numFmtId="0" fontId="33" fillId="0" borderId="112" xfId="0" applyNumberFormat="1" applyFont="1" applyBorder="1" applyAlignment="1">
      <alignment vertical="center" wrapText="1"/>
    </xf>
    <xf numFmtId="0" fontId="35" fillId="6" borderId="24" xfId="0" applyNumberFormat="1" applyFont="1" applyFill="1" applyBorder="1" applyAlignment="1">
      <alignment vertical="center" wrapText="1"/>
    </xf>
    <xf numFmtId="0" fontId="33" fillId="10" borderId="61" xfId="0" applyNumberFormat="1" applyFont="1" applyFill="1" applyBorder="1" applyAlignment="1">
      <alignment vertical="center" wrapText="1"/>
    </xf>
    <xf numFmtId="0" fontId="33" fillId="10" borderId="64" xfId="0" applyNumberFormat="1" applyFont="1" applyFill="1" applyBorder="1" applyAlignment="1">
      <alignment vertical="center" wrapText="1"/>
    </xf>
    <xf numFmtId="0" fontId="33" fillId="9" borderId="93" xfId="0" applyNumberFormat="1" applyFont="1" applyFill="1" applyBorder="1" applyAlignment="1">
      <alignment vertical="center" wrapText="1"/>
    </xf>
    <xf numFmtId="0" fontId="33" fillId="9" borderId="94" xfId="0" applyNumberFormat="1" applyFont="1" applyFill="1" applyBorder="1" applyAlignment="1">
      <alignment vertical="center" wrapText="1"/>
    </xf>
    <xf numFmtId="0" fontId="33" fillId="9" borderId="95" xfId="0" applyNumberFormat="1" applyFont="1" applyFill="1" applyBorder="1" applyAlignment="1">
      <alignment vertical="center" wrapText="1"/>
    </xf>
    <xf numFmtId="0" fontId="33" fillId="0" borderId="28" xfId="0" applyNumberFormat="1" applyFont="1" applyBorder="1" applyAlignment="1">
      <alignment vertical="center" wrapText="1"/>
    </xf>
    <xf numFmtId="0" fontId="33" fillId="0" borderId="63" xfId="0" applyNumberFormat="1" applyFont="1" applyFill="1" applyBorder="1" applyAlignment="1">
      <alignment vertical="center" wrapText="1"/>
    </xf>
    <xf numFmtId="0" fontId="33" fillId="0" borderId="51" xfId="0" applyNumberFormat="1" applyFont="1" applyFill="1" applyBorder="1" applyAlignment="1">
      <alignment vertical="center" wrapText="1"/>
    </xf>
    <xf numFmtId="0" fontId="33" fillId="0" borderId="66" xfId="0" applyNumberFormat="1" applyFont="1" applyFill="1" applyBorder="1" applyAlignment="1">
      <alignment vertical="center" wrapText="1"/>
    </xf>
    <xf numFmtId="0" fontId="33" fillId="0" borderId="85" xfId="0" applyNumberFormat="1" applyFont="1" applyFill="1" applyBorder="1" applyAlignment="1">
      <alignment vertical="center" wrapText="1"/>
    </xf>
    <xf numFmtId="0" fontId="33" fillId="0" borderId="97" xfId="0" applyNumberFormat="1" applyFont="1" applyFill="1" applyBorder="1" applyAlignment="1">
      <alignment vertical="center" wrapText="1"/>
    </xf>
    <xf numFmtId="0" fontId="33" fillId="0" borderId="98" xfId="0" applyNumberFormat="1" applyFont="1" applyFill="1" applyBorder="1" applyAlignment="1">
      <alignment vertical="center" wrapText="1"/>
    </xf>
    <xf numFmtId="0" fontId="33" fillId="0" borderId="105" xfId="0" applyNumberFormat="1" applyFont="1" applyFill="1" applyBorder="1" applyAlignment="1">
      <alignment vertical="center" wrapText="1"/>
    </xf>
    <xf numFmtId="0" fontId="33" fillId="0" borderId="106" xfId="0" applyNumberFormat="1" applyFont="1" applyFill="1" applyBorder="1" applyAlignment="1">
      <alignment vertical="center" wrapText="1"/>
    </xf>
    <xf numFmtId="0" fontId="33" fillId="10" borderId="96" xfId="0" applyNumberFormat="1" applyFont="1" applyFill="1" applyBorder="1" applyAlignment="1">
      <alignment vertical="center" wrapText="1"/>
    </xf>
    <xf numFmtId="0" fontId="33" fillId="10" borderId="29" xfId="0" applyNumberFormat="1" applyFont="1" applyFill="1" applyBorder="1" applyAlignment="1">
      <alignment vertical="center" wrapText="1"/>
    </xf>
    <xf numFmtId="0" fontId="33" fillId="0" borderId="48" xfId="0" applyNumberFormat="1" applyFont="1" applyBorder="1" applyAlignment="1">
      <alignment vertical="center" wrapText="1"/>
    </xf>
    <xf numFmtId="0" fontId="33" fillId="0" borderId="29" xfId="0" applyNumberFormat="1" applyFont="1" applyBorder="1" applyAlignment="1">
      <alignment vertical="center" wrapText="1"/>
    </xf>
    <xf numFmtId="0" fontId="33" fillId="0" borderId="33" xfId="0" applyNumberFormat="1" applyFont="1" applyBorder="1" applyAlignment="1">
      <alignment vertical="center" wrapText="1"/>
    </xf>
    <xf numFmtId="0" fontId="33" fillId="0" borderId="34" xfId="0" applyNumberFormat="1" applyFont="1" applyBorder="1" applyAlignment="1">
      <alignment vertical="center" wrapText="1"/>
    </xf>
    <xf numFmtId="0" fontId="33" fillId="6" borderId="119" xfId="0" applyNumberFormat="1" applyFont="1" applyFill="1" applyBorder="1" applyAlignment="1">
      <alignment vertical="center" wrapText="1"/>
    </xf>
    <xf numFmtId="0" fontId="33" fillId="6" borderId="112" xfId="0" applyNumberFormat="1" applyFont="1" applyFill="1" applyBorder="1" applyAlignment="1">
      <alignment vertical="center" wrapText="1"/>
    </xf>
    <xf numFmtId="0" fontId="33" fillId="9" borderId="37" xfId="0" applyNumberFormat="1" applyFont="1" applyFill="1" applyBorder="1" applyAlignment="1">
      <alignment vertical="center" wrapText="1"/>
    </xf>
    <xf numFmtId="0" fontId="33" fillId="9" borderId="96" xfId="0" applyNumberFormat="1" applyFont="1" applyFill="1" applyBorder="1" applyAlignment="1">
      <alignment vertical="center" wrapText="1"/>
    </xf>
    <xf numFmtId="0" fontId="33" fillId="9" borderId="26" xfId="0" applyNumberFormat="1" applyFont="1" applyFill="1" applyBorder="1" applyAlignment="1">
      <alignment vertical="center" wrapText="1"/>
    </xf>
    <xf numFmtId="0" fontId="33" fillId="6" borderId="30" xfId="0" applyNumberFormat="1" applyFont="1" applyFill="1" applyBorder="1" applyAlignment="1">
      <alignment vertical="center" wrapText="1"/>
    </xf>
    <xf numFmtId="0" fontId="33" fillId="8" borderId="93" xfId="0" applyNumberFormat="1" applyFont="1" applyFill="1" applyBorder="1" applyAlignment="1">
      <alignment vertical="center" wrapText="1"/>
    </xf>
    <xf numFmtId="0" fontId="33" fillId="8" borderId="94" xfId="0" applyNumberFormat="1" applyFont="1" applyFill="1" applyBorder="1" applyAlignment="1">
      <alignment vertical="center" wrapText="1"/>
    </xf>
    <xf numFmtId="0" fontId="33" fillId="8" borderId="95" xfId="0" applyNumberFormat="1" applyFont="1" applyFill="1" applyBorder="1" applyAlignment="1">
      <alignment vertical="center" wrapText="1"/>
    </xf>
    <xf numFmtId="0" fontId="33" fillId="10" borderId="117" xfId="0" applyNumberFormat="1" applyFont="1" applyFill="1" applyBorder="1" applyAlignment="1">
      <alignment vertical="center" wrapText="1"/>
    </xf>
    <xf numFmtId="0" fontId="33" fillId="10" borderId="88" xfId="0" applyNumberFormat="1" applyFont="1" applyFill="1" applyBorder="1" applyAlignment="1">
      <alignment vertical="center" wrapText="1"/>
    </xf>
    <xf numFmtId="0" fontId="33" fillId="10" borderId="31" xfId="0" applyNumberFormat="1" applyFont="1" applyFill="1" applyBorder="1" applyAlignment="1">
      <alignment vertical="center" wrapText="1"/>
    </xf>
    <xf numFmtId="0" fontId="33" fillId="6" borderId="50" xfId="0" applyNumberFormat="1" applyFont="1" applyFill="1" applyBorder="1" applyAlignment="1">
      <alignment vertical="center" wrapText="1"/>
    </xf>
    <xf numFmtId="0" fontId="33" fillId="6" borderId="100" xfId="0" applyNumberFormat="1" applyFont="1" applyFill="1" applyBorder="1" applyAlignment="1">
      <alignment vertical="center" wrapText="1"/>
    </xf>
    <xf numFmtId="0" fontId="33" fillId="6" borderId="25" xfId="0" applyNumberFormat="1" applyFont="1" applyFill="1" applyBorder="1" applyAlignment="1">
      <alignment vertical="center" wrapText="1"/>
    </xf>
    <xf numFmtId="0" fontId="33" fillId="6" borderId="33" xfId="0" applyNumberFormat="1" applyFont="1" applyFill="1" applyBorder="1" applyAlignment="1">
      <alignment vertical="center" wrapText="1"/>
    </xf>
    <xf numFmtId="0" fontId="33" fillId="6" borderId="113" xfId="0" applyNumberFormat="1" applyFont="1" applyFill="1" applyBorder="1" applyAlignment="1">
      <alignment vertical="center" wrapText="1"/>
    </xf>
    <xf numFmtId="0" fontId="31" fillId="7" borderId="45" xfId="0" applyNumberFormat="1" applyFont="1" applyFill="1" applyBorder="1" applyAlignment="1">
      <alignment vertical="center" wrapText="1"/>
    </xf>
    <xf numFmtId="0" fontId="31" fillId="7" borderId="88" xfId="0" applyNumberFormat="1" applyFont="1" applyFill="1" applyBorder="1" applyAlignment="1">
      <alignment vertical="center" wrapText="1"/>
    </xf>
    <xf numFmtId="0" fontId="31" fillId="7" borderId="89" xfId="0" applyNumberFormat="1" applyFont="1" applyFill="1" applyBorder="1" applyAlignment="1">
      <alignment vertical="center" wrapText="1"/>
    </xf>
    <xf numFmtId="0" fontId="33" fillId="8" borderId="90" xfId="0" applyNumberFormat="1" applyFont="1" applyFill="1" applyBorder="1" applyAlignment="1">
      <alignment vertical="center" wrapText="1"/>
    </xf>
    <xf numFmtId="0" fontId="33" fillId="8" borderId="35" xfId="0" applyNumberFormat="1" applyFont="1" applyFill="1" applyBorder="1" applyAlignment="1">
      <alignment vertical="center" wrapText="1"/>
    </xf>
    <xf numFmtId="0" fontId="33" fillId="8" borderId="36" xfId="0" applyNumberFormat="1" applyFont="1" applyFill="1" applyBorder="1" applyAlignment="1">
      <alignment vertical="center" wrapText="1"/>
    </xf>
    <xf numFmtId="0" fontId="33" fillId="6" borderId="42" xfId="0" applyNumberFormat="1" applyFont="1" applyFill="1" applyBorder="1" applyAlignment="1">
      <alignment vertical="center" wrapText="1"/>
    </xf>
    <xf numFmtId="0" fontId="33" fillId="6" borderId="91" xfId="0" applyNumberFormat="1" applyFont="1" applyFill="1" applyBorder="1" applyAlignment="1">
      <alignment vertical="center" wrapText="1"/>
    </xf>
    <xf numFmtId="0" fontId="33" fillId="6" borderId="92" xfId="0" applyNumberFormat="1" applyFont="1" applyFill="1" applyBorder="1" applyAlignment="1">
      <alignment vertical="center" wrapText="1"/>
    </xf>
    <xf numFmtId="0" fontId="33" fillId="6" borderId="27" xfId="0" applyNumberFormat="1" applyFont="1" applyFill="1" applyBorder="1" applyAlignment="1">
      <alignment vertical="center" wrapText="1"/>
    </xf>
    <xf numFmtId="0" fontId="33" fillId="0" borderId="66" xfId="0" applyNumberFormat="1" applyFont="1" applyBorder="1" applyAlignment="1">
      <alignment vertical="center" wrapText="1"/>
    </xf>
    <xf numFmtId="0" fontId="33" fillId="0" borderId="85" xfId="0" applyNumberFormat="1" applyFont="1" applyBorder="1" applyAlignment="1">
      <alignment vertical="center" wrapText="1"/>
    </xf>
    <xf numFmtId="0" fontId="33" fillId="0" borderId="97" xfId="0" applyNumberFormat="1" applyFont="1" applyBorder="1" applyAlignment="1">
      <alignment vertical="center" wrapText="1"/>
    </xf>
    <xf numFmtId="0" fontId="33" fillId="10" borderId="41" xfId="0" applyNumberFormat="1" applyFont="1" applyFill="1" applyBorder="1" applyAlignment="1">
      <alignment vertical="center" wrapText="1"/>
    </xf>
    <xf numFmtId="0" fontId="33" fillId="10" borderId="99" xfId="0" applyNumberFormat="1" applyFont="1" applyFill="1" applyBorder="1" applyAlignment="1">
      <alignment vertical="center" wrapText="1"/>
    </xf>
    <xf numFmtId="0" fontId="33" fillId="10" borderId="85" xfId="0" applyNumberFormat="1" applyFont="1" applyFill="1" applyBorder="1" applyAlignment="1">
      <alignment vertical="center" wrapText="1"/>
    </xf>
    <xf numFmtId="0" fontId="33" fillId="0" borderId="87" xfId="0" applyNumberFormat="1" applyFont="1" applyFill="1" applyBorder="1" applyAlignment="1">
      <alignment vertical="center" wrapText="1"/>
    </xf>
    <xf numFmtId="0" fontId="33" fillId="0" borderId="100" xfId="0" applyNumberFormat="1" applyFont="1" applyFill="1" applyBorder="1" applyAlignment="1">
      <alignment vertical="center" wrapText="1"/>
    </xf>
    <xf numFmtId="0" fontId="5" fillId="0" borderId="81" xfId="0" applyFont="1" applyBorder="1" applyAlignment="1">
      <alignment horizontal="left" wrapText="1"/>
    </xf>
    <xf numFmtId="0" fontId="5" fillId="0" borderId="82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7" fillId="0" borderId="8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84" xfId="0" applyFont="1" applyBorder="1" applyAlignment="1">
      <alignment horizontal="left" vertical="top" wrapText="1"/>
    </xf>
    <xf numFmtId="0" fontId="7" fillId="0" borderId="85" xfId="0" applyFont="1" applyBorder="1" applyAlignment="1">
      <alignment horizontal="left" vertical="top" wrapText="1"/>
    </xf>
    <xf numFmtId="0" fontId="7" fillId="0" borderId="7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/>
    </xf>
    <xf numFmtId="0" fontId="5" fillId="0" borderId="84" xfId="0" applyFont="1" applyBorder="1" applyAlignment="1">
      <alignment horizontal="left"/>
    </xf>
    <xf numFmtId="0" fontId="5" fillId="0" borderId="85" xfId="0" applyFont="1" applyBorder="1" applyAlignment="1">
      <alignment horizontal="left"/>
    </xf>
    <xf numFmtId="0" fontId="5" fillId="0" borderId="79" xfId="0" applyFont="1" applyBorder="1" applyAlignment="1">
      <alignment horizontal="left"/>
    </xf>
    <xf numFmtId="0" fontId="5" fillId="0" borderId="86" xfId="0" applyFont="1" applyBorder="1" applyAlignment="1">
      <alignment horizontal="left"/>
    </xf>
    <xf numFmtId="0" fontId="5" fillId="0" borderId="87" xfId="0" applyFont="1" applyBorder="1" applyAlignment="1">
      <alignment horizontal="left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84" xfId="0" applyFont="1" applyBorder="1" applyAlignment="1">
      <alignment horizontal="left" vertical="top" wrapText="1"/>
    </xf>
    <xf numFmtId="0" fontId="5" fillId="0" borderId="85" xfId="0" applyFont="1" applyBorder="1" applyAlignment="1">
      <alignment horizontal="left" vertical="top" wrapText="1"/>
    </xf>
    <xf numFmtId="0" fontId="5" fillId="0" borderId="79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4" fontId="10" fillId="0" borderId="8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79" xfId="0" applyFont="1" applyBorder="1" applyAlignment="1"/>
    <xf numFmtId="0" fontId="3" fillId="2" borderId="57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18" xfId="0" applyFont="1" applyBorder="1" applyAlignment="1">
      <alignment horizontal="left"/>
    </xf>
    <xf numFmtId="0" fontId="5" fillId="0" borderId="80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7" xfId="0" applyFont="1" applyFill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5" fillId="0" borderId="71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/>
    </xf>
    <xf numFmtId="0" fontId="5" fillId="0" borderId="73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76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69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5" xfId="0" applyFont="1" applyBorder="1" applyAlignment="1">
      <alignment horizontal="left"/>
    </xf>
    <xf numFmtId="0" fontId="3" fillId="2" borderId="7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4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7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61" xfId="0" applyFont="1" applyBorder="1" applyAlignment="1">
      <alignment horizontal="left"/>
    </xf>
    <xf numFmtId="0" fontId="1" fillId="0" borderId="62" xfId="0" applyFont="1" applyBorder="1" applyAlignment="1">
      <alignment horizontal="left"/>
    </xf>
    <xf numFmtId="0" fontId="5" fillId="0" borderId="63" xfId="0" applyFont="1" applyBorder="1" applyAlignment="1">
      <alignment horizontal="left"/>
    </xf>
    <xf numFmtId="0" fontId="5" fillId="0" borderId="64" xfId="0" applyFont="1" applyBorder="1" applyAlignment="1">
      <alignment horizontal="left"/>
    </xf>
    <xf numFmtId="0" fontId="5" fillId="0" borderId="66" xfId="0" applyFont="1" applyBorder="1" applyAlignment="1">
      <alignment horizontal="left"/>
    </xf>
    <xf numFmtId="0" fontId="5" fillId="0" borderId="67" xfId="0" applyFont="1" applyBorder="1" applyAlignment="1">
      <alignment horizontal="left"/>
    </xf>
    <xf numFmtId="0" fontId="5" fillId="0" borderId="68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5" fillId="0" borderId="7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1" fillId="0" borderId="53" xfId="0" applyFont="1" applyBorder="1" applyAlignment="1">
      <alignment horizontal="center"/>
    </xf>
    <xf numFmtId="14" fontId="5" fillId="0" borderId="54" xfId="0" applyNumberFormat="1" applyFont="1" applyBorder="1" applyAlignment="1">
      <alignment horizontal="center"/>
    </xf>
    <xf numFmtId="0" fontId="1" fillId="0" borderId="55" xfId="0" applyFont="1" applyBorder="1" applyAlignment="1">
      <alignment horizontal="left"/>
    </xf>
    <xf numFmtId="0" fontId="4" fillId="0" borderId="56" xfId="0" applyFont="1" applyBorder="1" applyAlignment="1">
      <alignment horizontal="left"/>
    </xf>
    <xf numFmtId="0" fontId="5" fillId="0" borderId="58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15" fillId="0" borderId="115" xfId="0" applyFont="1" applyFill="1" applyBorder="1" applyAlignment="1">
      <alignment horizontal="left"/>
    </xf>
    <xf numFmtId="0" fontId="15" fillId="0" borderId="21" xfId="0" applyFont="1" applyFill="1" applyBorder="1" applyAlignment="1"/>
    <xf numFmtId="0" fontId="15" fillId="0" borderId="116" xfId="0" applyFont="1" applyFill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4" fillId="2" borderId="57" xfId="0" applyFont="1" applyFill="1" applyBorder="1" applyAlignment="1">
      <alignment horizontal="center"/>
    </xf>
    <xf numFmtId="0" fontId="15" fillId="0" borderId="22" xfId="0" applyFont="1" applyFill="1" applyBorder="1" applyAlignment="1"/>
    <xf numFmtId="0" fontId="15" fillId="0" borderId="60" xfId="0" applyFont="1" applyFill="1" applyBorder="1" applyAlignment="1"/>
    <xf numFmtId="0" fontId="16" fillId="0" borderId="116" xfId="0" applyFont="1" applyFill="1" applyBorder="1" applyAlignment="1">
      <alignment horizontal="left"/>
    </xf>
    <xf numFmtId="0" fontId="16" fillId="0" borderId="115" xfId="0" applyFont="1" applyFill="1" applyBorder="1" applyAlignment="1">
      <alignment horizontal="left"/>
    </xf>
    <xf numFmtId="0" fontId="15" fillId="0" borderId="19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4" fillId="2" borderId="115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15" fillId="0" borderId="71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2" fillId="0" borderId="71" xfId="0" applyFont="1" applyBorder="1" applyAlignment="1">
      <alignment horizontal="center"/>
    </xf>
    <xf numFmtId="0" fontId="12" fillId="0" borderId="78" xfId="0" applyFont="1" applyBorder="1" applyAlignment="1">
      <alignment horizontal="center"/>
    </xf>
    <xf numFmtId="0" fontId="12" fillId="0" borderId="73" xfId="0" applyFont="1" applyBorder="1" applyAlignment="1">
      <alignment horizontal="center"/>
    </xf>
    <xf numFmtId="0" fontId="0" fillId="0" borderId="15" xfId="0" applyFont="1" applyBorder="1" applyAlignment="1">
      <alignment horizontal="left"/>
    </xf>
    <xf numFmtId="0" fontId="12" fillId="0" borderId="9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12" fillId="0" borderId="70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0" fontId="0" fillId="0" borderId="78" xfId="0" applyFont="1" applyBorder="1" applyAlignment="1">
      <alignment horizontal="center"/>
    </xf>
    <xf numFmtId="0" fontId="0" fillId="0" borderId="7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2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2" fillId="0" borderId="60" xfId="0" applyFont="1" applyBorder="1" applyAlignment="1">
      <alignment horizontal="center"/>
    </xf>
    <xf numFmtId="0" fontId="0" fillId="0" borderId="115" xfId="0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15" fillId="0" borderId="12" xfId="0" applyFont="1" applyFill="1" applyBorder="1" applyAlignment="1"/>
  </cellXfs>
  <cellStyles count="81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Excel Built-in Normal" xfId="13"/>
    <cellStyle name="F2" xfId="14"/>
    <cellStyle name="F3" xfId="15"/>
    <cellStyle name="F4" xfId="16"/>
    <cellStyle name="F5" xfId="17"/>
    <cellStyle name="F6" xfId="18"/>
    <cellStyle name="F7" xfId="19"/>
    <cellStyle name="F8" xfId="20"/>
    <cellStyle name="Grey" xfId="21"/>
    <cellStyle name="Input [yellow]" xfId="22"/>
    <cellStyle name="Normal" xfId="0" builtinId="0"/>
    <cellStyle name="Normal - Style1" xfId="23"/>
    <cellStyle name="Normal 10" xfId="24"/>
    <cellStyle name="Normal 10 2" xfId="25"/>
    <cellStyle name="Normal 10 3" xfId="26"/>
    <cellStyle name="Normal 11" xfId="27"/>
    <cellStyle name="Normal 2" xfId="28"/>
    <cellStyle name="Normal 2 10" xfId="29"/>
    <cellStyle name="Normal 2 11" xfId="30"/>
    <cellStyle name="Normal 2 2" xfId="31"/>
    <cellStyle name="Normal 2 3" xfId="32"/>
    <cellStyle name="Normal 2 3 2" xfId="33"/>
    <cellStyle name="Normal 2 4" xfId="34"/>
    <cellStyle name="Normal 2 5" xfId="35"/>
    <cellStyle name="Normal 2 6" xfId="36"/>
    <cellStyle name="Normal 2 7" xfId="37"/>
    <cellStyle name="Normal 2 8" xfId="38"/>
    <cellStyle name="Normal 2 9" xfId="39"/>
    <cellStyle name="Normal 3 2" xfId="40"/>
    <cellStyle name="Normal 3 3" xfId="41"/>
    <cellStyle name="Normal 3 4" xfId="42"/>
    <cellStyle name="Normal 3 4 2" xfId="43"/>
    <cellStyle name="Normal 3 5" xfId="44"/>
    <cellStyle name="Normal 3 6" xfId="45"/>
    <cellStyle name="Normal 3 7" xfId="46"/>
    <cellStyle name="Normal 4" xfId="47"/>
    <cellStyle name="Normal 4 2" xfId="48"/>
    <cellStyle name="Normal 4 2 2" xfId="49"/>
    <cellStyle name="Normal 4 3" xfId="50"/>
    <cellStyle name="Normal 4 4" xfId="51"/>
    <cellStyle name="Normal 5 2" xfId="52"/>
    <cellStyle name="Normal 5 3" xfId="53"/>
    <cellStyle name="Normal 5 4" xfId="54"/>
    <cellStyle name="Normal 5 5" xfId="55"/>
    <cellStyle name="Normal 5 5 2" xfId="56"/>
    <cellStyle name="Normal 5 5 3" xfId="57"/>
    <cellStyle name="Normal 5 5 4" xfId="58"/>
    <cellStyle name="Normal 5 6" xfId="59"/>
    <cellStyle name="Normal 5 7" xfId="60"/>
    <cellStyle name="Normal 6 2" xfId="61"/>
    <cellStyle name="Normal 6 3" xfId="62"/>
    <cellStyle name="Normal 6 4" xfId="63"/>
    <cellStyle name="Normal 7" xfId="64"/>
    <cellStyle name="Normal 7 2" xfId="65"/>
    <cellStyle name="Normal 7 3" xfId="66"/>
    <cellStyle name="Normal 7 4" xfId="67"/>
    <cellStyle name="Normal 7 5" xfId="68"/>
    <cellStyle name="Normal 8 2" xfId="69"/>
    <cellStyle name="Normal 8 3" xfId="70"/>
    <cellStyle name="Normal 8 4" xfId="71"/>
    <cellStyle name="Normal 9" xfId="72"/>
    <cellStyle name="Normal 9 2" xfId="73"/>
    <cellStyle name="Normal 9 3" xfId="74"/>
    <cellStyle name="Normal 9 4" xfId="75"/>
    <cellStyle name="Percent [2]" xfId="76"/>
    <cellStyle name="Tusental (0)_pldt" xfId="77"/>
    <cellStyle name="Tusental_pldt" xfId="78"/>
    <cellStyle name="Valuta (0)_pldt" xfId="79"/>
    <cellStyle name="Valuta_pldt" xfId="8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6</xdr:row>
      <xdr:rowOff>0</xdr:rowOff>
    </xdr:from>
    <xdr:to>
      <xdr:col>35</xdr:col>
      <xdr:colOff>152400</xdr:colOff>
      <xdr:row>7</xdr:row>
      <xdr:rowOff>0</xdr:rowOff>
    </xdr:to>
    <xdr:pic>
      <xdr:nvPicPr>
        <xdr:cNvPr id="14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981075"/>
          <a:ext cx="1524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28575</xdr:colOff>
      <xdr:row>78</xdr:row>
      <xdr:rowOff>66675</xdr:rowOff>
    </xdr:from>
    <xdr:to>
      <xdr:col>33</xdr:col>
      <xdr:colOff>314325</xdr:colOff>
      <xdr:row>81</xdr:row>
      <xdr:rowOff>9525</xdr:rowOff>
    </xdr:to>
    <xdr:pic>
      <xdr:nvPicPr>
        <xdr:cNvPr id="1411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346" b="-8333"/>
        <a:stretch>
          <a:fillRect/>
        </a:stretch>
      </xdr:blipFill>
      <xdr:spPr bwMode="auto">
        <a:xfrm>
          <a:off x="4391025" y="11163300"/>
          <a:ext cx="17240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3"/>
  <sheetViews>
    <sheetView view="pageBreakPreview" topLeftCell="A61" zoomScale="130" zoomScaleNormal="115" zoomScaleSheetLayoutView="130" workbookViewId="0">
      <selection activeCell="A80" sqref="A80:F80"/>
    </sheetView>
  </sheetViews>
  <sheetFormatPr defaultRowHeight="11.25" x14ac:dyDescent="0.2"/>
  <cols>
    <col min="1" max="1" width="13.42578125" style="156" customWidth="1"/>
    <col min="2" max="3" width="8.85546875" style="156" customWidth="1"/>
    <col min="4" max="5" width="11.28515625" style="156" customWidth="1"/>
    <col min="6" max="6" width="8.85546875" style="156" customWidth="1"/>
    <col min="7" max="16384" width="9.140625" style="112"/>
  </cols>
  <sheetData>
    <row r="1" spans="1:6" ht="12" thickBot="1" x14ac:dyDescent="0.25">
      <c r="A1" s="275" t="s">
        <v>232</v>
      </c>
      <c r="B1" s="276"/>
      <c r="C1" s="276"/>
      <c r="D1" s="276"/>
      <c r="E1" s="276"/>
      <c r="F1" s="277"/>
    </row>
    <row r="2" spans="1:6" ht="12" thickBot="1" x14ac:dyDescent="0.25">
      <c r="A2" s="278" t="s">
        <v>234</v>
      </c>
      <c r="B2" s="279"/>
      <c r="C2" s="279"/>
      <c r="D2" s="279"/>
      <c r="E2" s="279"/>
      <c r="F2" s="280"/>
    </row>
    <row r="3" spans="1:6" ht="12" thickBot="1" x14ac:dyDescent="0.25">
      <c r="A3" s="281" t="s">
        <v>233</v>
      </c>
      <c r="B3" s="282"/>
      <c r="C3" s="267" t="s">
        <v>627</v>
      </c>
      <c r="D3" s="269"/>
      <c r="E3" s="283" t="s">
        <v>1054</v>
      </c>
      <c r="F3" s="284"/>
    </row>
    <row r="4" spans="1:6" ht="12" thickBot="1" x14ac:dyDescent="0.25">
      <c r="A4" s="240" t="s">
        <v>235</v>
      </c>
      <c r="B4" s="241"/>
      <c r="C4" s="241"/>
      <c r="D4" s="241"/>
      <c r="E4" s="241"/>
      <c r="F4" s="242"/>
    </row>
    <row r="5" spans="1:6" ht="22.5" x14ac:dyDescent="0.2">
      <c r="A5" s="113" t="s">
        <v>236</v>
      </c>
      <c r="B5" s="186" t="s">
        <v>240</v>
      </c>
      <c r="C5" s="186"/>
      <c r="D5" s="186"/>
      <c r="E5" s="186"/>
      <c r="F5" s="243"/>
    </row>
    <row r="6" spans="1:6" ht="22.5" x14ac:dyDescent="0.2">
      <c r="A6" s="114" t="s">
        <v>237</v>
      </c>
      <c r="B6" s="186" t="s">
        <v>241</v>
      </c>
      <c r="C6" s="186"/>
      <c r="D6" s="186"/>
      <c r="E6" s="186"/>
      <c r="F6" s="243"/>
    </row>
    <row r="7" spans="1:6" ht="22.5" x14ac:dyDescent="0.2">
      <c r="A7" s="114" t="s">
        <v>238</v>
      </c>
      <c r="B7" s="186" t="s">
        <v>242</v>
      </c>
      <c r="C7" s="186"/>
      <c r="D7" s="186"/>
      <c r="E7" s="186"/>
      <c r="F7" s="243"/>
    </row>
    <row r="8" spans="1:6" ht="23.25" thickBot="1" x14ac:dyDescent="0.25">
      <c r="A8" s="115" t="s">
        <v>239</v>
      </c>
      <c r="B8" s="186" t="s">
        <v>243</v>
      </c>
      <c r="C8" s="186"/>
      <c r="D8" s="186"/>
      <c r="E8" s="186"/>
      <c r="F8" s="243"/>
    </row>
    <row r="9" spans="1:6" ht="12" thickBot="1" x14ac:dyDescent="0.25">
      <c r="A9" s="264" t="s">
        <v>244</v>
      </c>
      <c r="B9" s="265"/>
      <c r="C9" s="265"/>
      <c r="D9" s="265"/>
      <c r="E9" s="265"/>
      <c r="F9" s="266"/>
    </row>
    <row r="10" spans="1:6" ht="22.5" x14ac:dyDescent="0.2">
      <c r="A10" s="116" t="s">
        <v>245</v>
      </c>
      <c r="B10" s="285" t="s">
        <v>246</v>
      </c>
      <c r="C10" s="286"/>
      <c r="D10" s="286"/>
      <c r="E10" s="286"/>
      <c r="F10" s="287"/>
    </row>
    <row r="11" spans="1:6" ht="34.5" thickBot="1" x14ac:dyDescent="0.25">
      <c r="A11" s="115" t="s">
        <v>247</v>
      </c>
      <c r="B11" s="182" t="s">
        <v>248</v>
      </c>
      <c r="C11" s="206"/>
      <c r="D11" s="117" t="s">
        <v>249</v>
      </c>
      <c r="E11" s="288" t="s">
        <v>629</v>
      </c>
      <c r="F11" s="289"/>
    </row>
    <row r="12" spans="1:6" ht="12" thickBot="1" x14ac:dyDescent="0.25">
      <c r="A12" s="264" t="s">
        <v>250</v>
      </c>
      <c r="B12" s="265"/>
      <c r="C12" s="265"/>
      <c r="D12" s="265"/>
      <c r="E12" s="265"/>
      <c r="F12" s="266"/>
    </row>
    <row r="13" spans="1:6" ht="22.5" x14ac:dyDescent="0.2">
      <c r="A13" s="118" t="s">
        <v>251</v>
      </c>
      <c r="B13" s="119" t="str">
        <f>IF(C13="OPEN DURING VISIT",1,IF(C13="CLOSED DURING VISIT",2,""))</f>
        <v/>
      </c>
      <c r="C13" s="290" t="s">
        <v>633</v>
      </c>
      <c r="D13" s="290"/>
      <c r="E13" s="290"/>
      <c r="F13" s="120" t="s">
        <v>1055</v>
      </c>
    </row>
    <row r="14" spans="1:6" x14ac:dyDescent="0.2">
      <c r="A14" s="198" t="s">
        <v>252</v>
      </c>
      <c r="B14" s="158"/>
      <c r="C14" s="291" t="s">
        <v>253</v>
      </c>
      <c r="D14" s="291"/>
      <c r="E14" s="291"/>
      <c r="F14" s="292"/>
    </row>
    <row r="15" spans="1:6" ht="33.75" x14ac:dyDescent="0.2">
      <c r="A15" s="121" t="s">
        <v>254</v>
      </c>
      <c r="B15" s="195" t="s">
        <v>255</v>
      </c>
      <c r="C15" s="195"/>
      <c r="D15" s="122" t="s">
        <v>256</v>
      </c>
      <c r="E15" s="195" t="s">
        <v>257</v>
      </c>
      <c r="F15" s="196"/>
    </row>
    <row r="16" spans="1:6" ht="33.75" x14ac:dyDescent="0.2">
      <c r="A16" s="198" t="s">
        <v>258</v>
      </c>
      <c r="B16" s="185"/>
      <c r="C16" s="252" t="s">
        <v>635</v>
      </c>
      <c r="D16" s="252"/>
      <c r="E16" s="122" t="s">
        <v>259</v>
      </c>
      <c r="F16" s="123" t="s">
        <v>640</v>
      </c>
    </row>
    <row r="17" spans="1:6" ht="33.75" x14ac:dyDescent="0.2">
      <c r="A17" s="198" t="s">
        <v>1063</v>
      </c>
      <c r="B17" s="158"/>
      <c r="C17" s="124" t="s">
        <v>260</v>
      </c>
      <c r="D17" s="122" t="s">
        <v>261</v>
      </c>
      <c r="E17" s="124" t="s">
        <v>262</v>
      </c>
      <c r="F17" s="125" t="s">
        <v>263</v>
      </c>
    </row>
    <row r="18" spans="1:6" ht="12" thickBot="1" x14ac:dyDescent="0.25">
      <c r="A18" s="167" t="s">
        <v>264</v>
      </c>
      <c r="B18" s="213"/>
      <c r="C18" s="253" t="s">
        <v>643</v>
      </c>
      <c r="D18" s="253"/>
      <c r="E18" s="273" t="s">
        <v>645</v>
      </c>
      <c r="F18" s="274"/>
    </row>
    <row r="19" spans="1:6" x14ac:dyDescent="0.2">
      <c r="A19" s="228" t="s">
        <v>265</v>
      </c>
      <c r="B19" s="229"/>
      <c r="C19" s="230"/>
      <c r="D19" s="230"/>
      <c r="E19" s="230"/>
      <c r="F19" s="231"/>
    </row>
    <row r="20" spans="1:6" x14ac:dyDescent="0.2">
      <c r="A20" s="198" t="s">
        <v>266</v>
      </c>
      <c r="B20" s="158"/>
      <c r="C20" s="195" t="s">
        <v>268</v>
      </c>
      <c r="D20" s="195"/>
      <c r="E20" s="195"/>
      <c r="F20" s="196"/>
    </row>
    <row r="21" spans="1:6" ht="23.25" thickBot="1" x14ac:dyDescent="0.25">
      <c r="A21" s="115" t="s">
        <v>267</v>
      </c>
      <c r="B21" s="181" t="s">
        <v>269</v>
      </c>
      <c r="C21" s="181"/>
      <c r="D21" s="181"/>
      <c r="E21" s="181"/>
      <c r="F21" s="197"/>
    </row>
    <row r="22" spans="1:6" x14ac:dyDescent="0.2">
      <c r="A22" s="228" t="s">
        <v>270</v>
      </c>
      <c r="B22" s="229"/>
      <c r="C22" s="230"/>
      <c r="D22" s="230"/>
      <c r="E22" s="230"/>
      <c r="F22" s="231"/>
    </row>
    <row r="23" spans="1:6" x14ac:dyDescent="0.2">
      <c r="A23" s="198" t="s">
        <v>271</v>
      </c>
      <c r="B23" s="158"/>
      <c r="C23" s="195" t="s">
        <v>272</v>
      </c>
      <c r="D23" s="195"/>
      <c r="E23" s="195"/>
      <c r="F23" s="196"/>
    </row>
    <row r="24" spans="1:6" ht="23.25" thickBot="1" x14ac:dyDescent="0.25">
      <c r="A24" s="115" t="s">
        <v>273</v>
      </c>
      <c r="B24" s="181" t="s">
        <v>274</v>
      </c>
      <c r="C24" s="181"/>
      <c r="D24" s="181"/>
      <c r="E24" s="181"/>
      <c r="F24" s="197"/>
    </row>
    <row r="25" spans="1:6" ht="22.5" x14ac:dyDescent="0.2">
      <c r="A25" s="184" t="s">
        <v>275</v>
      </c>
      <c r="B25" s="185"/>
      <c r="C25" s="252" t="s">
        <v>646</v>
      </c>
      <c r="D25" s="252"/>
      <c r="E25" s="252"/>
      <c r="F25" s="126" t="s">
        <v>1056</v>
      </c>
    </row>
    <row r="26" spans="1:6" x14ac:dyDescent="0.2">
      <c r="A26" s="198" t="s">
        <v>276</v>
      </c>
      <c r="B26" s="158"/>
      <c r="C26" s="195" t="s">
        <v>277</v>
      </c>
      <c r="D26" s="195"/>
      <c r="E26" s="195"/>
      <c r="F26" s="196"/>
    </row>
    <row r="27" spans="1:6" ht="22.5" x14ac:dyDescent="0.2">
      <c r="A27" s="198" t="s">
        <v>279</v>
      </c>
      <c r="B27" s="158"/>
      <c r="C27" s="195" t="s">
        <v>278</v>
      </c>
      <c r="D27" s="195"/>
      <c r="E27" s="122" t="s">
        <v>280</v>
      </c>
      <c r="F27" s="127" t="s">
        <v>281</v>
      </c>
    </row>
    <row r="28" spans="1:6" ht="12" thickBot="1" x14ac:dyDescent="0.25">
      <c r="A28" s="198" t="s">
        <v>282</v>
      </c>
      <c r="B28" s="158"/>
      <c r="C28" s="195" t="s">
        <v>283</v>
      </c>
      <c r="D28" s="195"/>
      <c r="E28" s="195"/>
      <c r="F28" s="196"/>
    </row>
    <row r="29" spans="1:6" ht="12" thickBot="1" x14ac:dyDescent="0.25">
      <c r="A29" s="264" t="s">
        <v>284</v>
      </c>
      <c r="B29" s="265"/>
      <c r="C29" s="265"/>
      <c r="D29" s="265"/>
      <c r="E29" s="265"/>
      <c r="F29" s="266"/>
    </row>
    <row r="30" spans="1:6" x14ac:dyDescent="0.2">
      <c r="A30" s="184" t="s">
        <v>285</v>
      </c>
      <c r="B30" s="185"/>
      <c r="C30" s="186" t="s">
        <v>1057</v>
      </c>
      <c r="D30" s="186"/>
      <c r="E30" s="186"/>
      <c r="F30" s="243"/>
    </row>
    <row r="31" spans="1:6" ht="22.5" x14ac:dyDescent="0.2">
      <c r="A31" s="114" t="s">
        <v>286</v>
      </c>
      <c r="B31" s="195" t="s">
        <v>287</v>
      </c>
      <c r="C31" s="195"/>
      <c r="D31" s="195"/>
      <c r="E31" s="195"/>
      <c r="F31" s="196"/>
    </row>
    <row r="32" spans="1:6" x14ac:dyDescent="0.2">
      <c r="A32" s="225" t="s">
        <v>288</v>
      </c>
      <c r="B32" s="226"/>
      <c r="C32" s="222" t="s">
        <v>289</v>
      </c>
      <c r="D32" s="254"/>
      <c r="E32" s="270" t="s">
        <v>1058</v>
      </c>
      <c r="F32" s="271"/>
    </row>
    <row r="33" spans="1:6" ht="33.75" x14ac:dyDescent="0.2">
      <c r="A33" s="198" t="s">
        <v>290</v>
      </c>
      <c r="B33" s="185"/>
      <c r="C33" s="253" t="s">
        <v>653</v>
      </c>
      <c r="D33" s="253"/>
      <c r="E33" s="122" t="s">
        <v>291</v>
      </c>
      <c r="F33" s="123" t="s">
        <v>658</v>
      </c>
    </row>
    <row r="34" spans="1:6" ht="34.5" thickBot="1" x14ac:dyDescent="0.25">
      <c r="A34" s="171" t="s">
        <v>292</v>
      </c>
      <c r="B34" s="159"/>
      <c r="C34" s="128" t="s">
        <v>293</v>
      </c>
      <c r="D34" s="129" t="s">
        <v>294</v>
      </c>
      <c r="E34" s="128" t="s">
        <v>295</v>
      </c>
      <c r="F34" s="130" t="s">
        <v>296</v>
      </c>
    </row>
    <row r="35" spans="1:6" x14ac:dyDescent="0.2">
      <c r="A35" s="228" t="s">
        <v>297</v>
      </c>
      <c r="B35" s="229"/>
      <c r="C35" s="230"/>
      <c r="D35" s="230"/>
      <c r="E35" s="230"/>
      <c r="F35" s="231"/>
    </row>
    <row r="36" spans="1:6" x14ac:dyDescent="0.2">
      <c r="A36" s="198" t="s">
        <v>298</v>
      </c>
      <c r="B36" s="158"/>
      <c r="C36" s="195" t="s">
        <v>299</v>
      </c>
      <c r="D36" s="195"/>
      <c r="E36" s="195"/>
      <c r="F36" s="196"/>
    </row>
    <row r="37" spans="1:6" ht="23.25" thickBot="1" x14ac:dyDescent="0.25">
      <c r="A37" s="115" t="s">
        <v>300</v>
      </c>
      <c r="B37" s="181" t="s">
        <v>301</v>
      </c>
      <c r="C37" s="181"/>
      <c r="D37" s="181"/>
      <c r="E37" s="181"/>
      <c r="F37" s="197"/>
    </row>
    <row r="38" spans="1:6" x14ac:dyDescent="0.2">
      <c r="A38" s="228" t="s">
        <v>302</v>
      </c>
      <c r="B38" s="229"/>
      <c r="C38" s="230"/>
      <c r="D38" s="230"/>
      <c r="E38" s="230"/>
      <c r="F38" s="231"/>
    </row>
    <row r="39" spans="1:6" x14ac:dyDescent="0.2">
      <c r="A39" s="198" t="s">
        <v>303</v>
      </c>
      <c r="B39" s="158"/>
      <c r="C39" s="195" t="s">
        <v>305</v>
      </c>
      <c r="D39" s="195"/>
      <c r="E39" s="195"/>
      <c r="F39" s="196"/>
    </row>
    <row r="40" spans="1:6" ht="23.25" thickBot="1" x14ac:dyDescent="0.25">
      <c r="A40" s="115" t="s">
        <v>304</v>
      </c>
      <c r="B40" s="181" t="s">
        <v>306</v>
      </c>
      <c r="C40" s="181"/>
      <c r="D40" s="181"/>
      <c r="E40" s="181"/>
      <c r="F40" s="197"/>
    </row>
    <row r="41" spans="1:6" ht="22.5" x14ac:dyDescent="0.2">
      <c r="A41" s="184" t="s">
        <v>307</v>
      </c>
      <c r="B41" s="185"/>
      <c r="C41" s="252" t="s">
        <v>661</v>
      </c>
      <c r="D41" s="252"/>
      <c r="E41" s="252"/>
      <c r="F41" s="126" t="s">
        <v>1059</v>
      </c>
    </row>
    <row r="42" spans="1:6" x14ac:dyDescent="0.2">
      <c r="A42" s="198" t="s">
        <v>308</v>
      </c>
      <c r="B42" s="158"/>
      <c r="C42" s="195" t="s">
        <v>310</v>
      </c>
      <c r="D42" s="195"/>
      <c r="E42" s="195"/>
      <c r="F42" s="196"/>
    </row>
    <row r="43" spans="1:6" ht="22.5" x14ac:dyDescent="0.2">
      <c r="A43" s="198" t="s">
        <v>309</v>
      </c>
      <c r="B43" s="158"/>
      <c r="C43" s="214" t="s">
        <v>311</v>
      </c>
      <c r="D43" s="214"/>
      <c r="E43" s="122" t="s">
        <v>312</v>
      </c>
      <c r="F43" s="127" t="s">
        <v>313</v>
      </c>
    </row>
    <row r="44" spans="1:6" x14ac:dyDescent="0.2">
      <c r="A44" s="198" t="s">
        <v>314</v>
      </c>
      <c r="B44" s="158"/>
      <c r="C44" s="195" t="s">
        <v>315</v>
      </c>
      <c r="D44" s="195"/>
      <c r="E44" s="195"/>
      <c r="F44" s="196"/>
    </row>
    <row r="45" spans="1:6" ht="23.25" thickBot="1" x14ac:dyDescent="0.25">
      <c r="A45" s="198" t="s">
        <v>316</v>
      </c>
      <c r="B45" s="158"/>
      <c r="C45" s="214"/>
      <c r="D45" s="124" t="s">
        <v>317</v>
      </c>
      <c r="E45" s="158" t="s">
        <v>318</v>
      </c>
      <c r="F45" s="272"/>
    </row>
    <row r="46" spans="1:6" ht="12" thickBot="1" x14ac:dyDescent="0.25">
      <c r="A46" s="264" t="s">
        <v>319</v>
      </c>
      <c r="B46" s="265"/>
      <c r="C46" s="265"/>
      <c r="D46" s="265"/>
      <c r="E46" s="265"/>
      <c r="F46" s="266"/>
    </row>
    <row r="47" spans="1:6" x14ac:dyDescent="0.2">
      <c r="A47" s="184" t="s">
        <v>320</v>
      </c>
      <c r="B47" s="185"/>
      <c r="C47" s="186" t="s">
        <v>321</v>
      </c>
      <c r="D47" s="186"/>
      <c r="E47" s="186"/>
      <c r="F47" s="243"/>
    </row>
    <row r="48" spans="1:6" ht="22.5" x14ac:dyDescent="0.2">
      <c r="A48" s="114" t="s">
        <v>322</v>
      </c>
      <c r="B48" s="195" t="s">
        <v>323</v>
      </c>
      <c r="C48" s="195"/>
      <c r="D48" s="195"/>
      <c r="E48" s="195"/>
      <c r="F48" s="196"/>
    </row>
    <row r="49" spans="1:6" x14ac:dyDescent="0.2">
      <c r="A49" s="225" t="s">
        <v>324</v>
      </c>
      <c r="B49" s="226"/>
      <c r="C49" s="222" t="s">
        <v>325</v>
      </c>
      <c r="D49" s="254"/>
      <c r="E49" s="270" t="s">
        <v>327</v>
      </c>
      <c r="F49" s="271"/>
    </row>
    <row r="50" spans="1:6" ht="33.75" x14ac:dyDescent="0.2">
      <c r="A50" s="198" t="s">
        <v>326</v>
      </c>
      <c r="B50" s="185"/>
      <c r="C50" s="253" t="s">
        <v>668</v>
      </c>
      <c r="D50" s="253"/>
      <c r="E50" s="122" t="s">
        <v>328</v>
      </c>
      <c r="F50" s="123" t="s">
        <v>673</v>
      </c>
    </row>
    <row r="51" spans="1:6" ht="34.5" thickBot="1" x14ac:dyDescent="0.25">
      <c r="A51" s="171" t="s">
        <v>329</v>
      </c>
      <c r="B51" s="159"/>
      <c r="C51" s="128" t="s">
        <v>330</v>
      </c>
      <c r="D51" s="129" t="s">
        <v>331</v>
      </c>
      <c r="E51" s="128" t="s">
        <v>332</v>
      </c>
      <c r="F51" s="130" t="s">
        <v>333</v>
      </c>
    </row>
    <row r="52" spans="1:6" x14ac:dyDescent="0.2">
      <c r="A52" s="228" t="s">
        <v>334</v>
      </c>
      <c r="B52" s="229"/>
      <c r="C52" s="230"/>
      <c r="D52" s="230"/>
      <c r="E52" s="230"/>
      <c r="F52" s="231"/>
    </row>
    <row r="53" spans="1:6" x14ac:dyDescent="0.2">
      <c r="A53" s="198" t="s">
        <v>335</v>
      </c>
      <c r="B53" s="158"/>
      <c r="C53" s="195" t="s">
        <v>336</v>
      </c>
      <c r="D53" s="195"/>
      <c r="E53" s="195"/>
      <c r="F53" s="196"/>
    </row>
    <row r="54" spans="1:6" ht="23.25" thickBot="1" x14ac:dyDescent="0.25">
      <c r="A54" s="115" t="s">
        <v>337</v>
      </c>
      <c r="B54" s="181" t="s">
        <v>338</v>
      </c>
      <c r="C54" s="181"/>
      <c r="D54" s="181"/>
      <c r="E54" s="181"/>
      <c r="F54" s="197"/>
    </row>
    <row r="55" spans="1:6" x14ac:dyDescent="0.2">
      <c r="A55" s="228" t="s">
        <v>339</v>
      </c>
      <c r="B55" s="229"/>
      <c r="C55" s="230"/>
      <c r="D55" s="230"/>
      <c r="E55" s="230"/>
      <c r="F55" s="231"/>
    </row>
    <row r="56" spans="1:6" x14ac:dyDescent="0.2">
      <c r="A56" s="198" t="s">
        <v>340</v>
      </c>
      <c r="B56" s="158"/>
      <c r="C56" s="195" t="s">
        <v>341</v>
      </c>
      <c r="D56" s="195"/>
      <c r="E56" s="195"/>
      <c r="F56" s="196"/>
    </row>
    <row r="57" spans="1:6" ht="23.25" thickBot="1" x14ac:dyDescent="0.25">
      <c r="A57" s="115" t="s">
        <v>342</v>
      </c>
      <c r="B57" s="181" t="s">
        <v>343</v>
      </c>
      <c r="C57" s="181"/>
      <c r="D57" s="181"/>
      <c r="E57" s="181"/>
      <c r="F57" s="197"/>
    </row>
    <row r="58" spans="1:6" ht="22.5" x14ac:dyDescent="0.2">
      <c r="A58" s="184" t="s">
        <v>344</v>
      </c>
      <c r="B58" s="185"/>
      <c r="C58" s="252" t="s">
        <v>676</v>
      </c>
      <c r="D58" s="252"/>
      <c r="E58" s="252"/>
      <c r="F58" s="126" t="s">
        <v>345</v>
      </c>
    </row>
    <row r="59" spans="1:6" x14ac:dyDescent="0.2">
      <c r="A59" s="198" t="s">
        <v>346</v>
      </c>
      <c r="B59" s="158"/>
      <c r="C59" s="195" t="s">
        <v>347</v>
      </c>
      <c r="D59" s="195"/>
      <c r="E59" s="195"/>
      <c r="F59" s="196"/>
    </row>
    <row r="60" spans="1:6" ht="22.5" x14ac:dyDescent="0.2">
      <c r="A60" s="198" t="s">
        <v>348</v>
      </c>
      <c r="B60" s="158"/>
      <c r="C60" s="214" t="s">
        <v>349</v>
      </c>
      <c r="D60" s="214"/>
      <c r="E60" s="122" t="s">
        <v>350</v>
      </c>
      <c r="F60" s="127" t="s">
        <v>351</v>
      </c>
    </row>
    <row r="61" spans="1:6" x14ac:dyDescent="0.2">
      <c r="A61" s="198" t="s">
        <v>352</v>
      </c>
      <c r="B61" s="158"/>
      <c r="C61" s="195" t="s">
        <v>353</v>
      </c>
      <c r="D61" s="195"/>
      <c r="E61" s="195"/>
      <c r="F61" s="196"/>
    </row>
    <row r="62" spans="1:6" ht="23.25" thickBot="1" x14ac:dyDescent="0.25">
      <c r="A62" s="198" t="s">
        <v>354</v>
      </c>
      <c r="B62" s="158"/>
      <c r="C62" s="214"/>
      <c r="D62" s="124" t="s">
        <v>355</v>
      </c>
      <c r="E62" s="158" t="s">
        <v>356</v>
      </c>
      <c r="F62" s="272"/>
    </row>
    <row r="63" spans="1:6" x14ac:dyDescent="0.2">
      <c r="A63" s="192" t="s">
        <v>357</v>
      </c>
      <c r="B63" s="193"/>
      <c r="C63" s="193"/>
      <c r="D63" s="193"/>
      <c r="E63" s="193"/>
      <c r="F63" s="194"/>
    </row>
    <row r="64" spans="1:6" x14ac:dyDescent="0.2">
      <c r="A64" s="198" t="s">
        <v>358</v>
      </c>
      <c r="B64" s="158"/>
      <c r="C64" s="195" t="s">
        <v>359</v>
      </c>
      <c r="D64" s="195"/>
      <c r="E64" s="195"/>
      <c r="F64" s="196"/>
    </row>
    <row r="65" spans="1:6" ht="22.5" x14ac:dyDescent="0.2">
      <c r="A65" s="114" t="s">
        <v>360</v>
      </c>
      <c r="B65" s="195" t="s">
        <v>361</v>
      </c>
      <c r="C65" s="195"/>
      <c r="D65" s="195"/>
      <c r="E65" s="195"/>
      <c r="F65" s="196"/>
    </row>
    <row r="66" spans="1:6" x14ac:dyDescent="0.2">
      <c r="A66" s="225" t="s">
        <v>362</v>
      </c>
      <c r="B66" s="226"/>
      <c r="C66" s="222" t="s">
        <v>363</v>
      </c>
      <c r="D66" s="254"/>
      <c r="E66" s="270" t="s">
        <v>364</v>
      </c>
      <c r="F66" s="271"/>
    </row>
    <row r="67" spans="1:6" ht="33.75" x14ac:dyDescent="0.2">
      <c r="A67" s="198" t="s">
        <v>365</v>
      </c>
      <c r="B67" s="185"/>
      <c r="C67" s="253" t="s">
        <v>683</v>
      </c>
      <c r="D67" s="253"/>
      <c r="E67" s="122" t="s">
        <v>366</v>
      </c>
      <c r="F67" s="123" t="s">
        <v>688</v>
      </c>
    </row>
    <row r="68" spans="1:6" ht="34.5" thickBot="1" x14ac:dyDescent="0.25">
      <c r="A68" s="171" t="s">
        <v>367</v>
      </c>
      <c r="B68" s="159"/>
      <c r="C68" s="128" t="s">
        <v>368</v>
      </c>
      <c r="D68" s="129" t="s">
        <v>369</v>
      </c>
      <c r="E68" s="128" t="s">
        <v>691</v>
      </c>
      <c r="F68" s="130" t="s">
        <v>370</v>
      </c>
    </row>
    <row r="69" spans="1:6" x14ac:dyDescent="0.2">
      <c r="A69" s="228" t="s">
        <v>371</v>
      </c>
      <c r="B69" s="229"/>
      <c r="C69" s="230"/>
      <c r="D69" s="230"/>
      <c r="E69" s="230"/>
      <c r="F69" s="231"/>
    </row>
    <row r="70" spans="1:6" x14ac:dyDescent="0.2">
      <c r="A70" s="198" t="s">
        <v>372</v>
      </c>
      <c r="B70" s="158"/>
      <c r="C70" s="195" t="s">
        <v>373</v>
      </c>
      <c r="D70" s="195"/>
      <c r="E70" s="195"/>
      <c r="F70" s="196"/>
    </row>
    <row r="71" spans="1:6" ht="23.25" thickBot="1" x14ac:dyDescent="0.25">
      <c r="A71" s="115" t="s">
        <v>374</v>
      </c>
      <c r="B71" s="181" t="s">
        <v>375</v>
      </c>
      <c r="C71" s="181"/>
      <c r="D71" s="181"/>
      <c r="E71" s="181"/>
      <c r="F71" s="197"/>
    </row>
    <row r="72" spans="1:6" x14ac:dyDescent="0.2">
      <c r="A72" s="228" t="s">
        <v>376</v>
      </c>
      <c r="B72" s="229"/>
      <c r="C72" s="230"/>
      <c r="D72" s="230"/>
      <c r="E72" s="230"/>
      <c r="F72" s="231"/>
    </row>
    <row r="73" spans="1:6" x14ac:dyDescent="0.2">
      <c r="A73" s="198" t="s">
        <v>377</v>
      </c>
      <c r="B73" s="158"/>
      <c r="C73" s="195" t="s">
        <v>378</v>
      </c>
      <c r="D73" s="195"/>
      <c r="E73" s="195"/>
      <c r="F73" s="196"/>
    </row>
    <row r="74" spans="1:6" ht="23.25" thickBot="1" x14ac:dyDescent="0.25">
      <c r="A74" s="115" t="s">
        <v>379</v>
      </c>
      <c r="B74" s="181" t="s">
        <v>380</v>
      </c>
      <c r="C74" s="181"/>
      <c r="D74" s="181"/>
      <c r="E74" s="181"/>
      <c r="F74" s="197"/>
    </row>
    <row r="75" spans="1:6" ht="22.5" x14ac:dyDescent="0.2">
      <c r="A75" s="184" t="s">
        <v>381</v>
      </c>
      <c r="B75" s="185"/>
      <c r="C75" s="252" t="s">
        <v>695</v>
      </c>
      <c r="D75" s="252"/>
      <c r="E75" s="252"/>
      <c r="F75" s="126" t="s">
        <v>382</v>
      </c>
    </row>
    <row r="76" spans="1:6" x14ac:dyDescent="0.2">
      <c r="A76" s="198" t="s">
        <v>383</v>
      </c>
      <c r="B76" s="158"/>
      <c r="C76" s="195" t="s">
        <v>384</v>
      </c>
      <c r="D76" s="195"/>
      <c r="E76" s="195"/>
      <c r="F76" s="196"/>
    </row>
    <row r="77" spans="1:6" ht="22.5" x14ac:dyDescent="0.2">
      <c r="A77" s="198" t="s">
        <v>385</v>
      </c>
      <c r="B77" s="158"/>
      <c r="C77" s="214" t="s">
        <v>386</v>
      </c>
      <c r="D77" s="214"/>
      <c r="E77" s="122" t="s">
        <v>387</v>
      </c>
      <c r="F77" s="127" t="s">
        <v>388</v>
      </c>
    </row>
    <row r="78" spans="1:6" x14ac:dyDescent="0.2">
      <c r="A78" s="198" t="s">
        <v>389</v>
      </c>
      <c r="B78" s="158"/>
      <c r="C78" s="195" t="s">
        <v>390</v>
      </c>
      <c r="D78" s="195"/>
      <c r="E78" s="195"/>
      <c r="F78" s="196"/>
    </row>
    <row r="79" spans="1:6" ht="23.25" thickBot="1" x14ac:dyDescent="0.25">
      <c r="A79" s="171" t="s">
        <v>391</v>
      </c>
      <c r="B79" s="159"/>
      <c r="C79" s="172"/>
      <c r="D79" s="128" t="s">
        <v>392</v>
      </c>
      <c r="E79" s="159" t="s">
        <v>393</v>
      </c>
      <c r="F79" s="263"/>
    </row>
    <row r="80" spans="1:6" ht="12" thickBot="1" x14ac:dyDescent="0.25">
      <c r="A80" s="264" t="s">
        <v>1064</v>
      </c>
      <c r="B80" s="265"/>
      <c r="C80" s="265"/>
      <c r="D80" s="265"/>
      <c r="E80" s="265"/>
      <c r="F80" s="266"/>
    </row>
    <row r="81" spans="1:6" ht="23.25" thickBot="1" x14ac:dyDescent="0.25">
      <c r="A81" s="131" t="s">
        <v>394</v>
      </c>
      <c r="B81" s="132" t="str">
        <f>IF(C81="SUBJECT WAS AROUND DURING VISIT",1,IF(C81="SUBJECT WAS NOT AROUND DURING VISIT",2,""))</f>
        <v/>
      </c>
      <c r="C81" s="267" t="s">
        <v>702</v>
      </c>
      <c r="D81" s="268"/>
      <c r="E81" s="269"/>
      <c r="F81" s="133" t="s">
        <v>1060</v>
      </c>
    </row>
    <row r="82" spans="1:6" x14ac:dyDescent="0.2">
      <c r="A82" s="260" t="s">
        <v>395</v>
      </c>
      <c r="B82" s="261"/>
      <c r="C82" s="229"/>
      <c r="D82" s="229"/>
      <c r="E82" s="229"/>
      <c r="F82" s="262"/>
    </row>
    <row r="83" spans="1:6" ht="22.5" x14ac:dyDescent="0.2">
      <c r="A83" s="114" t="s">
        <v>396</v>
      </c>
      <c r="B83" s="195" t="s">
        <v>400</v>
      </c>
      <c r="C83" s="195"/>
      <c r="D83" s="195"/>
      <c r="E83" s="195"/>
      <c r="F83" s="196"/>
    </row>
    <row r="84" spans="1:6" ht="22.5" x14ac:dyDescent="0.2">
      <c r="A84" s="114" t="s">
        <v>397</v>
      </c>
      <c r="B84" s="195" t="s">
        <v>401</v>
      </c>
      <c r="C84" s="223"/>
      <c r="D84" s="223"/>
      <c r="E84" s="223"/>
      <c r="F84" s="224"/>
    </row>
    <row r="85" spans="1:6" ht="22.5" x14ac:dyDescent="0.2">
      <c r="A85" s="114" t="s">
        <v>398</v>
      </c>
      <c r="B85" s="195" t="s">
        <v>402</v>
      </c>
      <c r="C85" s="223"/>
      <c r="D85" s="223"/>
      <c r="E85" s="223"/>
      <c r="F85" s="224"/>
    </row>
    <row r="86" spans="1:6" ht="22.5" x14ac:dyDescent="0.2">
      <c r="A86" s="114" t="s">
        <v>399</v>
      </c>
      <c r="B86" s="195" t="s">
        <v>403</v>
      </c>
      <c r="C86" s="223"/>
      <c r="D86" s="223"/>
      <c r="E86" s="122" t="s">
        <v>404</v>
      </c>
      <c r="F86" s="134" t="s">
        <v>405</v>
      </c>
    </row>
    <row r="87" spans="1:6" ht="22.5" x14ac:dyDescent="0.2">
      <c r="A87" s="114" t="s">
        <v>1061</v>
      </c>
      <c r="B87" s="195" t="s">
        <v>706</v>
      </c>
      <c r="C87" s="223"/>
      <c r="D87" s="128" t="s">
        <v>718</v>
      </c>
      <c r="E87" s="128" t="s">
        <v>785</v>
      </c>
      <c r="F87" s="125" t="s">
        <v>406</v>
      </c>
    </row>
    <row r="88" spans="1:6" x14ac:dyDescent="0.2">
      <c r="A88" s="198" t="s">
        <v>407</v>
      </c>
      <c r="B88" s="158"/>
      <c r="C88" s="195" t="s">
        <v>408</v>
      </c>
      <c r="D88" s="195"/>
      <c r="E88" s="195"/>
      <c r="F88" s="196"/>
    </row>
    <row r="89" spans="1:6" ht="34.5" thickBot="1" x14ac:dyDescent="0.25">
      <c r="A89" s="179" t="s">
        <v>409</v>
      </c>
      <c r="B89" s="180"/>
      <c r="C89" s="256" t="s">
        <v>410</v>
      </c>
      <c r="D89" s="257"/>
      <c r="E89" s="135" t="s">
        <v>411</v>
      </c>
      <c r="F89" s="136" t="s">
        <v>704</v>
      </c>
    </row>
    <row r="90" spans="1:6" x14ac:dyDescent="0.2">
      <c r="A90" s="228" t="s">
        <v>412</v>
      </c>
      <c r="B90" s="230"/>
      <c r="C90" s="230"/>
      <c r="D90" s="230"/>
      <c r="E90" s="230"/>
      <c r="F90" s="231"/>
    </row>
    <row r="91" spans="1:6" ht="22.5" x14ac:dyDescent="0.2">
      <c r="A91" s="114" t="s">
        <v>413</v>
      </c>
      <c r="B91" s="195" t="s">
        <v>414</v>
      </c>
      <c r="C91" s="195"/>
      <c r="D91" s="195"/>
      <c r="E91" s="195"/>
      <c r="F91" s="196"/>
    </row>
    <row r="92" spans="1:6" ht="13.5" customHeight="1" x14ac:dyDescent="0.2">
      <c r="A92" s="114" t="s">
        <v>417</v>
      </c>
      <c r="B92" s="195" t="s">
        <v>415</v>
      </c>
      <c r="C92" s="195"/>
      <c r="D92" s="195"/>
      <c r="E92" s="195"/>
      <c r="F92" s="196"/>
    </row>
    <row r="93" spans="1:6" ht="22.5" x14ac:dyDescent="0.2">
      <c r="A93" s="114" t="s">
        <v>418</v>
      </c>
      <c r="B93" s="195" t="s">
        <v>416</v>
      </c>
      <c r="C93" s="195"/>
      <c r="D93" s="195"/>
      <c r="E93" s="195"/>
      <c r="F93" s="196"/>
    </row>
    <row r="94" spans="1:6" ht="22.5" x14ac:dyDescent="0.2">
      <c r="A94" s="114" t="s">
        <v>419</v>
      </c>
      <c r="B94" s="222" t="s">
        <v>421</v>
      </c>
      <c r="C94" s="223"/>
      <c r="D94" s="254"/>
      <c r="E94" s="122" t="s">
        <v>422</v>
      </c>
      <c r="F94" s="137" t="s">
        <v>423</v>
      </c>
    </row>
    <row r="95" spans="1:6" ht="22.5" x14ac:dyDescent="0.2">
      <c r="A95" s="114" t="s">
        <v>420</v>
      </c>
      <c r="B95" s="195" t="s">
        <v>815</v>
      </c>
      <c r="C95" s="255"/>
      <c r="D95" s="128" t="s">
        <v>827</v>
      </c>
      <c r="E95" s="128" t="s">
        <v>858</v>
      </c>
      <c r="F95" s="130" t="s">
        <v>424</v>
      </c>
    </row>
    <row r="96" spans="1:6" x14ac:dyDescent="0.2">
      <c r="A96" s="198" t="s">
        <v>425</v>
      </c>
      <c r="B96" s="158"/>
      <c r="C96" s="195" t="s">
        <v>426</v>
      </c>
      <c r="D96" s="195"/>
      <c r="E96" s="195"/>
      <c r="F96" s="196"/>
    </row>
    <row r="97" spans="1:6" ht="34.5" thickBot="1" x14ac:dyDescent="0.25">
      <c r="A97" s="179" t="s">
        <v>428</v>
      </c>
      <c r="B97" s="180"/>
      <c r="C97" s="256" t="s">
        <v>427</v>
      </c>
      <c r="D97" s="257"/>
      <c r="E97" s="135" t="s">
        <v>429</v>
      </c>
      <c r="F97" s="136" t="s">
        <v>924</v>
      </c>
    </row>
    <row r="98" spans="1:6" ht="14.45" customHeight="1" x14ac:dyDescent="0.2">
      <c r="A98" s="232" t="s">
        <v>430</v>
      </c>
      <c r="B98" s="190"/>
      <c r="C98" s="233" t="s">
        <v>926</v>
      </c>
      <c r="D98" s="233"/>
      <c r="E98" s="258" t="s">
        <v>431</v>
      </c>
      <c r="F98" s="259"/>
    </row>
    <row r="99" spans="1:6" ht="14.45" customHeight="1" x14ac:dyDescent="0.2">
      <c r="A99" s="225" t="s">
        <v>434</v>
      </c>
      <c r="B99" s="226"/>
      <c r="C99" s="186" t="s">
        <v>432</v>
      </c>
      <c r="D99" s="186"/>
      <c r="E99" s="195" t="s">
        <v>433</v>
      </c>
      <c r="F99" s="196"/>
    </row>
    <row r="100" spans="1:6" ht="14.45" customHeight="1" x14ac:dyDescent="0.2">
      <c r="A100" s="225" t="s">
        <v>435</v>
      </c>
      <c r="B100" s="226"/>
      <c r="C100" s="195" t="s">
        <v>436</v>
      </c>
      <c r="D100" s="195"/>
      <c r="E100" s="195" t="s">
        <v>437</v>
      </c>
      <c r="F100" s="196"/>
    </row>
    <row r="101" spans="1:6" x14ac:dyDescent="0.2">
      <c r="A101" s="171" t="s">
        <v>438</v>
      </c>
      <c r="B101" s="211" t="s">
        <v>439</v>
      </c>
      <c r="C101" s="244"/>
      <c r="D101" s="244"/>
      <c r="E101" s="244"/>
      <c r="F101" s="245"/>
    </row>
    <row r="102" spans="1:6" x14ac:dyDescent="0.2">
      <c r="A102" s="184"/>
      <c r="B102" s="246"/>
      <c r="C102" s="247"/>
      <c r="D102" s="247"/>
      <c r="E102" s="247"/>
      <c r="F102" s="248"/>
    </row>
    <row r="103" spans="1:6" x14ac:dyDescent="0.2">
      <c r="A103" s="171" t="s">
        <v>440</v>
      </c>
      <c r="B103" s="211" t="s">
        <v>441</v>
      </c>
      <c r="C103" s="244"/>
      <c r="D103" s="244"/>
      <c r="E103" s="244"/>
      <c r="F103" s="245"/>
    </row>
    <row r="104" spans="1:6" x14ac:dyDescent="0.2">
      <c r="A104" s="184"/>
      <c r="B104" s="246"/>
      <c r="C104" s="247"/>
      <c r="D104" s="247"/>
      <c r="E104" s="247"/>
      <c r="F104" s="248"/>
    </row>
    <row r="105" spans="1:6" x14ac:dyDescent="0.2">
      <c r="A105" s="171" t="s">
        <v>442</v>
      </c>
      <c r="B105" s="211" t="s">
        <v>443</v>
      </c>
      <c r="C105" s="244"/>
      <c r="D105" s="244"/>
      <c r="E105" s="244"/>
      <c r="F105" s="245"/>
    </row>
    <row r="106" spans="1:6" ht="12" thickBot="1" x14ac:dyDescent="0.25">
      <c r="A106" s="168"/>
      <c r="B106" s="249"/>
      <c r="C106" s="250"/>
      <c r="D106" s="250"/>
      <c r="E106" s="250"/>
      <c r="F106" s="251"/>
    </row>
    <row r="107" spans="1:6" ht="45" x14ac:dyDescent="0.2">
      <c r="A107" s="184" t="s">
        <v>444</v>
      </c>
      <c r="B107" s="185"/>
      <c r="C107" s="252" t="s">
        <v>932</v>
      </c>
      <c r="D107" s="252"/>
      <c r="E107" s="122" t="s">
        <v>445</v>
      </c>
      <c r="F107" s="123" t="s">
        <v>960</v>
      </c>
    </row>
    <row r="108" spans="1:6" ht="13.5" customHeight="1" thickBot="1" x14ac:dyDescent="0.25">
      <c r="A108" s="171" t="s">
        <v>446</v>
      </c>
      <c r="B108" s="159"/>
      <c r="C108" s="253" t="s">
        <v>939</v>
      </c>
      <c r="D108" s="253"/>
      <c r="E108" s="122" t="s">
        <v>447</v>
      </c>
      <c r="F108" s="136" t="s">
        <v>964</v>
      </c>
    </row>
    <row r="109" spans="1:6" ht="33.75" x14ac:dyDescent="0.2">
      <c r="A109" s="225" t="s">
        <v>448</v>
      </c>
      <c r="B109" s="226"/>
      <c r="C109" s="215" t="s">
        <v>952</v>
      </c>
      <c r="D109" s="215"/>
      <c r="E109" s="122" t="s">
        <v>449</v>
      </c>
      <c r="F109" s="123" t="s">
        <v>956</v>
      </c>
    </row>
    <row r="110" spans="1:6" ht="33.75" x14ac:dyDescent="0.2">
      <c r="A110" s="198" t="s">
        <v>450</v>
      </c>
      <c r="B110" s="158"/>
      <c r="C110" s="217" t="s">
        <v>966</v>
      </c>
      <c r="D110" s="218"/>
      <c r="E110" s="122" t="s">
        <v>451</v>
      </c>
      <c r="F110" s="138" t="s">
        <v>970</v>
      </c>
    </row>
    <row r="111" spans="1:6" ht="33.75" x14ac:dyDescent="0.2">
      <c r="A111" s="171" t="s">
        <v>452</v>
      </c>
      <c r="B111" s="159"/>
      <c r="C111" s="238" t="s">
        <v>974</v>
      </c>
      <c r="D111" s="239"/>
      <c r="E111" s="129" t="s">
        <v>453</v>
      </c>
      <c r="F111" s="139" t="s">
        <v>980</v>
      </c>
    </row>
    <row r="112" spans="1:6" ht="14.45" customHeight="1" x14ac:dyDescent="0.2">
      <c r="A112" s="121" t="s">
        <v>454</v>
      </c>
      <c r="B112" s="140" t="s">
        <v>455</v>
      </c>
      <c r="C112" s="129" t="s">
        <v>456</v>
      </c>
      <c r="D112" s="141" t="s">
        <v>977</v>
      </c>
      <c r="E112" s="129" t="s">
        <v>457</v>
      </c>
      <c r="F112" s="142" t="s">
        <v>984</v>
      </c>
    </row>
    <row r="113" spans="1:6" ht="13.9" customHeight="1" x14ac:dyDescent="0.2">
      <c r="A113" s="129" t="s">
        <v>458</v>
      </c>
      <c r="B113" s="211" t="s">
        <v>459</v>
      </c>
      <c r="C113" s="212"/>
      <c r="D113" s="129" t="s">
        <v>460</v>
      </c>
      <c r="E113" s="211" t="s">
        <v>461</v>
      </c>
      <c r="F113" s="212"/>
    </row>
    <row r="114" spans="1:6" ht="13.9" customHeight="1" thickBot="1" x14ac:dyDescent="0.25">
      <c r="A114" s="129" t="s">
        <v>462</v>
      </c>
      <c r="B114" s="211" t="s">
        <v>463</v>
      </c>
      <c r="C114" s="212"/>
      <c r="D114" s="129" t="s">
        <v>464</v>
      </c>
      <c r="E114" s="211" t="s">
        <v>465</v>
      </c>
      <c r="F114" s="212"/>
    </row>
    <row r="115" spans="1:6" ht="13.9" customHeight="1" thickBot="1" x14ac:dyDescent="0.25">
      <c r="A115" s="240" t="s">
        <v>466</v>
      </c>
      <c r="B115" s="241"/>
      <c r="C115" s="241"/>
      <c r="D115" s="241"/>
      <c r="E115" s="241"/>
      <c r="F115" s="242"/>
    </row>
    <row r="116" spans="1:6" ht="13.9" customHeight="1" x14ac:dyDescent="0.2">
      <c r="A116" s="184" t="s">
        <v>467</v>
      </c>
      <c r="B116" s="185"/>
      <c r="C116" s="186" t="s">
        <v>468</v>
      </c>
      <c r="D116" s="186"/>
      <c r="E116" s="186"/>
      <c r="F116" s="243"/>
    </row>
    <row r="117" spans="1:6" ht="13.9" customHeight="1" x14ac:dyDescent="0.2">
      <c r="A117" s="198" t="s">
        <v>477</v>
      </c>
      <c r="B117" s="237"/>
      <c r="C117" s="186" t="s">
        <v>469</v>
      </c>
      <c r="D117" s="186"/>
      <c r="E117" s="186"/>
      <c r="F117" s="243"/>
    </row>
    <row r="118" spans="1:6" ht="13.9" customHeight="1" thickBot="1" x14ac:dyDescent="0.25">
      <c r="A118" s="179" t="s">
        <v>478</v>
      </c>
      <c r="B118" s="180"/>
      <c r="C118" s="186" t="s">
        <v>470</v>
      </c>
      <c r="D118" s="186"/>
      <c r="E118" s="135" t="s">
        <v>496</v>
      </c>
      <c r="F118" s="143" t="s">
        <v>475</v>
      </c>
    </row>
    <row r="119" spans="1:6" ht="14.25" customHeight="1" thickBot="1" x14ac:dyDescent="0.25">
      <c r="A119" s="232" t="s">
        <v>479</v>
      </c>
      <c r="B119" s="190"/>
      <c r="C119" s="234" t="s">
        <v>471</v>
      </c>
      <c r="D119" s="235"/>
      <c r="E119" s="235"/>
      <c r="F119" s="236"/>
    </row>
    <row r="120" spans="1:6" ht="12" thickBot="1" x14ac:dyDescent="0.25">
      <c r="A120" s="198" t="s">
        <v>480</v>
      </c>
      <c r="B120" s="237"/>
      <c r="C120" s="234" t="s">
        <v>473</v>
      </c>
      <c r="D120" s="235"/>
      <c r="E120" s="235"/>
      <c r="F120" s="236"/>
    </row>
    <row r="121" spans="1:6" ht="23.25" thickBot="1" x14ac:dyDescent="0.25">
      <c r="A121" s="179" t="s">
        <v>481</v>
      </c>
      <c r="B121" s="180"/>
      <c r="C121" s="234" t="s">
        <v>474</v>
      </c>
      <c r="D121" s="235"/>
      <c r="E121" s="135" t="s">
        <v>497</v>
      </c>
      <c r="F121" s="144" t="s">
        <v>476</v>
      </c>
    </row>
    <row r="122" spans="1:6" ht="12" thickBot="1" x14ac:dyDescent="0.25">
      <c r="A122" s="232" t="s">
        <v>482</v>
      </c>
      <c r="B122" s="190"/>
      <c r="C122" s="234" t="s">
        <v>488</v>
      </c>
      <c r="D122" s="235"/>
      <c r="E122" s="235"/>
      <c r="F122" s="236"/>
    </row>
    <row r="123" spans="1:6" ht="12" thickBot="1" x14ac:dyDescent="0.25">
      <c r="A123" s="198" t="s">
        <v>483</v>
      </c>
      <c r="B123" s="237"/>
      <c r="C123" s="234" t="s">
        <v>489</v>
      </c>
      <c r="D123" s="235"/>
      <c r="E123" s="235"/>
      <c r="F123" s="236"/>
    </row>
    <row r="124" spans="1:6" ht="23.25" thickBot="1" x14ac:dyDescent="0.25">
      <c r="A124" s="179" t="s">
        <v>484</v>
      </c>
      <c r="B124" s="180"/>
      <c r="C124" s="234" t="s">
        <v>490</v>
      </c>
      <c r="D124" s="235"/>
      <c r="E124" s="135" t="s">
        <v>498</v>
      </c>
      <c r="F124" s="144" t="s">
        <v>491</v>
      </c>
    </row>
    <row r="125" spans="1:6" ht="12" thickBot="1" x14ac:dyDescent="0.25">
      <c r="A125" s="232" t="s">
        <v>485</v>
      </c>
      <c r="B125" s="190"/>
      <c r="C125" s="234" t="s">
        <v>492</v>
      </c>
      <c r="D125" s="235"/>
      <c r="E125" s="235"/>
      <c r="F125" s="236"/>
    </row>
    <row r="126" spans="1:6" ht="12" thickBot="1" x14ac:dyDescent="0.25">
      <c r="A126" s="198" t="s">
        <v>486</v>
      </c>
      <c r="B126" s="237"/>
      <c r="C126" s="234" t="s">
        <v>493</v>
      </c>
      <c r="D126" s="235"/>
      <c r="E126" s="235"/>
      <c r="F126" s="236"/>
    </row>
    <row r="127" spans="1:6" ht="23.25" thickBot="1" x14ac:dyDescent="0.25">
      <c r="A127" s="179" t="s">
        <v>487</v>
      </c>
      <c r="B127" s="180"/>
      <c r="C127" s="234" t="s">
        <v>494</v>
      </c>
      <c r="D127" s="235"/>
      <c r="E127" s="135" t="s">
        <v>499</v>
      </c>
      <c r="F127" s="144" t="s">
        <v>495</v>
      </c>
    </row>
    <row r="128" spans="1:6" x14ac:dyDescent="0.2">
      <c r="A128" s="228" t="s">
        <v>500</v>
      </c>
      <c r="B128" s="229"/>
      <c r="C128" s="230"/>
      <c r="D128" s="230"/>
      <c r="E128" s="230"/>
      <c r="F128" s="231"/>
    </row>
    <row r="129" spans="1:6" x14ac:dyDescent="0.2">
      <c r="A129" s="198" t="s">
        <v>501</v>
      </c>
      <c r="B129" s="158"/>
      <c r="C129" s="195" t="s">
        <v>472</v>
      </c>
      <c r="D129" s="195"/>
      <c r="E129" s="195"/>
      <c r="F129" s="196"/>
    </row>
    <row r="130" spans="1:6" ht="23.25" thickBot="1" x14ac:dyDescent="0.25">
      <c r="A130" s="115" t="s">
        <v>502</v>
      </c>
      <c r="B130" s="181" t="s">
        <v>503</v>
      </c>
      <c r="C130" s="181"/>
      <c r="D130" s="181"/>
      <c r="E130" s="181"/>
      <c r="F130" s="197"/>
    </row>
    <row r="131" spans="1:6" x14ac:dyDescent="0.2">
      <c r="A131" s="228" t="s">
        <v>504</v>
      </c>
      <c r="B131" s="229"/>
      <c r="C131" s="230"/>
      <c r="D131" s="230"/>
      <c r="E131" s="230"/>
      <c r="F131" s="231"/>
    </row>
    <row r="132" spans="1:6" x14ac:dyDescent="0.2">
      <c r="A132" s="198" t="s">
        <v>505</v>
      </c>
      <c r="B132" s="158"/>
      <c r="C132" s="195" t="s">
        <v>521</v>
      </c>
      <c r="D132" s="195"/>
      <c r="E132" s="195"/>
      <c r="F132" s="196"/>
    </row>
    <row r="133" spans="1:6" ht="23.25" thickBot="1" x14ac:dyDescent="0.25">
      <c r="A133" s="115" t="s">
        <v>506</v>
      </c>
      <c r="B133" s="181" t="s">
        <v>522</v>
      </c>
      <c r="C133" s="181"/>
      <c r="D133" s="181"/>
      <c r="E133" s="181"/>
      <c r="F133" s="197"/>
    </row>
    <row r="134" spans="1:6" ht="33.75" x14ac:dyDescent="0.2">
      <c r="A134" s="232" t="s">
        <v>507</v>
      </c>
      <c r="B134" s="190"/>
      <c r="C134" s="233" t="s">
        <v>988</v>
      </c>
      <c r="D134" s="233"/>
      <c r="E134" s="233"/>
      <c r="F134" s="120" t="s">
        <v>523</v>
      </c>
    </row>
    <row r="135" spans="1:6" x14ac:dyDescent="0.2">
      <c r="A135" s="198" t="s">
        <v>508</v>
      </c>
      <c r="B135" s="158"/>
      <c r="C135" s="195" t="s">
        <v>524</v>
      </c>
      <c r="D135" s="195"/>
      <c r="E135" s="195"/>
      <c r="F135" s="196"/>
    </row>
    <row r="136" spans="1:6" x14ac:dyDescent="0.2">
      <c r="A136" s="198" t="s">
        <v>509</v>
      </c>
      <c r="B136" s="158"/>
      <c r="C136" s="195" t="s">
        <v>525</v>
      </c>
      <c r="D136" s="195"/>
      <c r="E136" s="195"/>
      <c r="F136" s="196"/>
    </row>
    <row r="137" spans="1:6" ht="22.5" x14ac:dyDescent="0.2">
      <c r="A137" s="198" t="s">
        <v>510</v>
      </c>
      <c r="B137" s="158"/>
      <c r="C137" s="195" t="s">
        <v>526</v>
      </c>
      <c r="D137" s="195"/>
      <c r="E137" s="122" t="s">
        <v>528</v>
      </c>
      <c r="F137" s="124" t="s">
        <v>527</v>
      </c>
    </row>
    <row r="138" spans="1:6" x14ac:dyDescent="0.2">
      <c r="A138" s="198" t="s">
        <v>511</v>
      </c>
      <c r="B138" s="158"/>
      <c r="C138" s="222" t="s">
        <v>529</v>
      </c>
      <c r="D138" s="223"/>
      <c r="E138" s="223"/>
      <c r="F138" s="224"/>
    </row>
    <row r="139" spans="1:6" x14ac:dyDescent="0.2">
      <c r="A139" s="198" t="s">
        <v>512</v>
      </c>
      <c r="B139" s="158"/>
      <c r="C139" s="222" t="s">
        <v>530</v>
      </c>
      <c r="D139" s="223"/>
      <c r="E139" s="223"/>
      <c r="F139" s="224"/>
    </row>
    <row r="140" spans="1:6" x14ac:dyDescent="0.2">
      <c r="A140" s="225" t="s">
        <v>513</v>
      </c>
      <c r="B140" s="226"/>
      <c r="C140" s="222" t="s">
        <v>531</v>
      </c>
      <c r="D140" s="223"/>
      <c r="E140" s="223"/>
      <c r="F140" s="224"/>
    </row>
    <row r="141" spans="1:6" ht="33.75" x14ac:dyDescent="0.2">
      <c r="A141" s="225" t="s">
        <v>514</v>
      </c>
      <c r="B141" s="226"/>
      <c r="C141" s="217" t="s">
        <v>995</v>
      </c>
      <c r="D141" s="227"/>
      <c r="E141" s="125" t="s">
        <v>532</v>
      </c>
      <c r="F141" s="134" t="s">
        <v>533</v>
      </c>
    </row>
    <row r="142" spans="1:6" ht="33.75" x14ac:dyDescent="0.2">
      <c r="A142" s="198" t="s">
        <v>515</v>
      </c>
      <c r="B142" s="158"/>
      <c r="C142" s="124" t="s">
        <v>534</v>
      </c>
      <c r="D142" s="122" t="s">
        <v>535</v>
      </c>
      <c r="E142" s="124" t="s">
        <v>536</v>
      </c>
      <c r="F142" s="125" t="s">
        <v>537</v>
      </c>
    </row>
    <row r="143" spans="1:6" ht="22.5" x14ac:dyDescent="0.2">
      <c r="A143" s="198" t="s">
        <v>516</v>
      </c>
      <c r="B143" s="158"/>
      <c r="C143" s="124" t="s">
        <v>540</v>
      </c>
      <c r="D143" s="122" t="s">
        <v>541</v>
      </c>
      <c r="E143" s="220" t="s">
        <v>538</v>
      </c>
      <c r="F143" s="221"/>
    </row>
    <row r="144" spans="1:6" ht="33.75" x14ac:dyDescent="0.2">
      <c r="A144" s="198" t="s">
        <v>517</v>
      </c>
      <c r="B144" s="158"/>
      <c r="C144" s="213"/>
      <c r="D144" s="128" t="s">
        <v>543</v>
      </c>
      <c r="E144" s="129" t="s">
        <v>542</v>
      </c>
      <c r="F144" s="145" t="s">
        <v>539</v>
      </c>
    </row>
    <row r="145" spans="1:6" ht="33.75" x14ac:dyDescent="0.2">
      <c r="A145" s="114" t="s">
        <v>518</v>
      </c>
      <c r="B145" s="146" t="s">
        <v>997</v>
      </c>
      <c r="C145" s="158" t="s">
        <v>544</v>
      </c>
      <c r="D145" s="214"/>
      <c r="E145" s="215" t="s">
        <v>999</v>
      </c>
      <c r="F145" s="216"/>
    </row>
    <row r="146" spans="1:6" ht="14.45" customHeight="1" x14ac:dyDescent="0.2">
      <c r="A146" s="114" t="s">
        <v>519</v>
      </c>
      <c r="B146" s="217" t="s">
        <v>1005</v>
      </c>
      <c r="C146" s="218"/>
      <c r="D146" s="147" t="s">
        <v>545</v>
      </c>
      <c r="E146" s="217" t="s">
        <v>1009</v>
      </c>
      <c r="F146" s="219"/>
    </row>
    <row r="147" spans="1:6" ht="45" x14ac:dyDescent="0.2">
      <c r="A147" s="198" t="s">
        <v>520</v>
      </c>
      <c r="B147" s="185"/>
      <c r="C147" s="148" t="s">
        <v>1011</v>
      </c>
      <c r="D147" s="158" t="s">
        <v>546</v>
      </c>
      <c r="E147" s="158"/>
      <c r="F147" s="149" t="s">
        <v>1013</v>
      </c>
    </row>
    <row r="148" spans="1:6" x14ac:dyDescent="0.2">
      <c r="A148" s="198" t="s">
        <v>547</v>
      </c>
      <c r="B148" s="158"/>
      <c r="C148" s="185"/>
      <c r="D148" s="215" t="s">
        <v>1016</v>
      </c>
      <c r="E148" s="215"/>
      <c r="F148" s="216"/>
    </row>
    <row r="149" spans="1:6" x14ac:dyDescent="0.2">
      <c r="A149" s="199" t="s">
        <v>548</v>
      </c>
      <c r="B149" s="200"/>
      <c r="C149" s="203" t="s">
        <v>549</v>
      </c>
      <c r="D149" s="204"/>
      <c r="E149" s="204"/>
      <c r="F149" s="205"/>
    </row>
    <row r="150" spans="1:6" ht="12" thickBot="1" x14ac:dyDescent="0.25">
      <c r="A150" s="201"/>
      <c r="B150" s="202"/>
      <c r="C150" s="206"/>
      <c r="D150" s="177"/>
      <c r="E150" s="177"/>
      <c r="F150" s="178"/>
    </row>
    <row r="151" spans="1:6" x14ac:dyDescent="0.2">
      <c r="A151" s="207" t="s">
        <v>550</v>
      </c>
      <c r="B151" s="208"/>
      <c r="C151" s="208"/>
      <c r="D151" s="208"/>
      <c r="E151" s="208"/>
      <c r="F151" s="209"/>
    </row>
    <row r="152" spans="1:6" ht="34.5" thickBot="1" x14ac:dyDescent="0.25">
      <c r="A152" s="199" t="s">
        <v>551</v>
      </c>
      <c r="B152" s="210"/>
      <c r="C152" s="210"/>
      <c r="D152" s="211" t="s">
        <v>552</v>
      </c>
      <c r="E152" s="212"/>
      <c r="F152" s="150" t="s">
        <v>553</v>
      </c>
    </row>
    <row r="153" spans="1:6" ht="22.5" x14ac:dyDescent="0.2">
      <c r="A153" s="151" t="s">
        <v>554</v>
      </c>
      <c r="B153" s="189" t="s">
        <v>555</v>
      </c>
      <c r="C153" s="189"/>
      <c r="D153" s="190" t="s">
        <v>556</v>
      </c>
      <c r="E153" s="191"/>
      <c r="F153" s="152" t="s">
        <v>557</v>
      </c>
    </row>
    <row r="154" spans="1:6" ht="22.5" x14ac:dyDescent="0.2">
      <c r="A154" s="198" t="s">
        <v>558</v>
      </c>
      <c r="B154" s="158"/>
      <c r="C154" s="124" t="s">
        <v>559</v>
      </c>
      <c r="D154" s="158" t="s">
        <v>560</v>
      </c>
      <c r="E154" s="159"/>
      <c r="F154" s="137" t="s">
        <v>561</v>
      </c>
    </row>
    <row r="155" spans="1:6" ht="33.75" x14ac:dyDescent="0.2">
      <c r="A155" s="114" t="s">
        <v>562</v>
      </c>
      <c r="B155" s="146" t="s">
        <v>1021</v>
      </c>
      <c r="C155" s="122" t="s">
        <v>563</v>
      </c>
      <c r="D155" s="153" t="s">
        <v>1023</v>
      </c>
      <c r="E155" s="154" t="s">
        <v>564</v>
      </c>
      <c r="F155" s="123" t="s">
        <v>1027</v>
      </c>
    </row>
    <row r="156" spans="1:6" ht="12" thickBot="1" x14ac:dyDescent="0.25">
      <c r="A156" s="179" t="s">
        <v>565</v>
      </c>
      <c r="B156" s="180"/>
      <c r="C156" s="181" t="s">
        <v>566</v>
      </c>
      <c r="D156" s="181"/>
      <c r="E156" s="182"/>
      <c r="F156" s="183"/>
    </row>
    <row r="157" spans="1:6" ht="13.9" customHeight="1" x14ac:dyDescent="0.2">
      <c r="A157" s="151" t="s">
        <v>567</v>
      </c>
      <c r="B157" s="189" t="s">
        <v>569</v>
      </c>
      <c r="C157" s="189"/>
      <c r="D157" s="190" t="s">
        <v>568</v>
      </c>
      <c r="E157" s="191"/>
      <c r="F157" s="152" t="s">
        <v>570</v>
      </c>
    </row>
    <row r="158" spans="1:6" ht="13.9" customHeight="1" x14ac:dyDescent="0.2">
      <c r="A158" s="198" t="s">
        <v>571</v>
      </c>
      <c r="B158" s="158"/>
      <c r="C158" s="124" t="s">
        <v>572</v>
      </c>
      <c r="D158" s="158" t="s">
        <v>573</v>
      </c>
      <c r="E158" s="159"/>
      <c r="F158" s="137" t="s">
        <v>574</v>
      </c>
    </row>
    <row r="159" spans="1:6" ht="33.75" x14ac:dyDescent="0.2">
      <c r="A159" s="114" t="s">
        <v>575</v>
      </c>
      <c r="B159" s="146" t="s">
        <v>1029</v>
      </c>
      <c r="C159" s="122" t="s">
        <v>576</v>
      </c>
      <c r="D159" s="153" t="s">
        <v>1031</v>
      </c>
      <c r="E159" s="154" t="s">
        <v>577</v>
      </c>
      <c r="F159" s="123" t="s">
        <v>1035</v>
      </c>
    </row>
    <row r="160" spans="1:6" ht="12" thickBot="1" x14ac:dyDescent="0.25">
      <c r="A160" s="179" t="s">
        <v>578</v>
      </c>
      <c r="B160" s="180"/>
      <c r="C160" s="181" t="s">
        <v>579</v>
      </c>
      <c r="D160" s="181"/>
      <c r="E160" s="182"/>
      <c r="F160" s="183"/>
    </row>
    <row r="161" spans="1:6" ht="22.5" x14ac:dyDescent="0.2">
      <c r="A161" s="151" t="s">
        <v>580</v>
      </c>
      <c r="B161" s="189" t="s">
        <v>583</v>
      </c>
      <c r="C161" s="189"/>
      <c r="D161" s="190" t="s">
        <v>581</v>
      </c>
      <c r="E161" s="191"/>
      <c r="F161" s="152" t="s">
        <v>582</v>
      </c>
    </row>
    <row r="162" spans="1:6" ht="22.5" x14ac:dyDescent="0.2">
      <c r="A162" s="198" t="s">
        <v>584</v>
      </c>
      <c r="B162" s="158"/>
      <c r="C162" s="124" t="s">
        <v>585</v>
      </c>
      <c r="D162" s="158" t="s">
        <v>586</v>
      </c>
      <c r="E162" s="159"/>
      <c r="F162" s="137" t="s">
        <v>587</v>
      </c>
    </row>
    <row r="163" spans="1:6" ht="33.75" x14ac:dyDescent="0.2">
      <c r="A163" s="114" t="s">
        <v>588</v>
      </c>
      <c r="B163" s="146" t="s">
        <v>1037</v>
      </c>
      <c r="C163" s="122" t="s">
        <v>589</v>
      </c>
      <c r="D163" s="153" t="s">
        <v>1042</v>
      </c>
      <c r="E163" s="154" t="s">
        <v>590</v>
      </c>
      <c r="F163" s="123" t="s">
        <v>1043</v>
      </c>
    </row>
    <row r="164" spans="1:6" ht="12" thickBot="1" x14ac:dyDescent="0.25">
      <c r="A164" s="179" t="s">
        <v>591</v>
      </c>
      <c r="B164" s="180"/>
      <c r="C164" s="181" t="s">
        <v>592</v>
      </c>
      <c r="D164" s="181"/>
      <c r="E164" s="182"/>
      <c r="F164" s="183"/>
    </row>
    <row r="165" spans="1:6" ht="22.5" x14ac:dyDescent="0.2">
      <c r="A165" s="151" t="s">
        <v>593</v>
      </c>
      <c r="B165" s="189" t="s">
        <v>594</v>
      </c>
      <c r="C165" s="189"/>
      <c r="D165" s="190" t="s">
        <v>595</v>
      </c>
      <c r="E165" s="191"/>
      <c r="F165" s="152" t="s">
        <v>604</v>
      </c>
    </row>
    <row r="166" spans="1:6" ht="22.5" x14ac:dyDescent="0.2">
      <c r="A166" s="198" t="s">
        <v>596</v>
      </c>
      <c r="B166" s="158"/>
      <c r="C166" s="124" t="s">
        <v>598</v>
      </c>
      <c r="D166" s="158" t="s">
        <v>597</v>
      </c>
      <c r="E166" s="159"/>
      <c r="F166" s="137" t="s">
        <v>599</v>
      </c>
    </row>
    <row r="167" spans="1:6" ht="33.75" x14ac:dyDescent="0.2">
      <c r="A167" s="114" t="s">
        <v>600</v>
      </c>
      <c r="B167" s="146" t="s">
        <v>1045</v>
      </c>
      <c r="C167" s="122" t="s">
        <v>601</v>
      </c>
      <c r="D167" s="153" t="s">
        <v>1047</v>
      </c>
      <c r="E167" s="154" t="s">
        <v>602</v>
      </c>
      <c r="F167" s="123" t="s">
        <v>1051</v>
      </c>
    </row>
    <row r="168" spans="1:6" ht="12" thickBot="1" x14ac:dyDescent="0.25">
      <c r="A168" s="179" t="s">
        <v>603</v>
      </c>
      <c r="B168" s="180"/>
      <c r="C168" s="181" t="s">
        <v>605</v>
      </c>
      <c r="D168" s="181"/>
      <c r="E168" s="182"/>
      <c r="F168" s="183"/>
    </row>
    <row r="169" spans="1:6" ht="33.75" x14ac:dyDescent="0.2">
      <c r="A169" s="184" t="s">
        <v>606</v>
      </c>
      <c r="B169" s="185"/>
      <c r="C169" s="185"/>
      <c r="D169" s="186" t="s">
        <v>607</v>
      </c>
      <c r="E169" s="187"/>
      <c r="F169" s="155" t="s">
        <v>608</v>
      </c>
    </row>
    <row r="170" spans="1:6" x14ac:dyDescent="0.2">
      <c r="A170" s="171" t="s">
        <v>609</v>
      </c>
      <c r="B170" s="159"/>
      <c r="C170" s="159"/>
      <c r="D170" s="172"/>
      <c r="E170" s="172" t="s">
        <v>610</v>
      </c>
      <c r="F170" s="188"/>
    </row>
    <row r="171" spans="1:6" ht="33.75" x14ac:dyDescent="0.2">
      <c r="A171" s="114" t="s">
        <v>611</v>
      </c>
      <c r="B171" s="169" t="s">
        <v>1053</v>
      </c>
      <c r="C171" s="170"/>
      <c r="D171" s="122" t="s">
        <v>612</v>
      </c>
      <c r="E171" s="160" t="s">
        <v>613</v>
      </c>
      <c r="F171" s="161"/>
    </row>
    <row r="172" spans="1:6" ht="34.5" thickBot="1" x14ac:dyDescent="0.25">
      <c r="A172" s="121" t="s">
        <v>614</v>
      </c>
      <c r="B172" s="162" t="s">
        <v>616</v>
      </c>
      <c r="C172" s="163"/>
      <c r="D172" s="129" t="s">
        <v>615</v>
      </c>
      <c r="E172" s="164" t="s">
        <v>617</v>
      </c>
      <c r="F172" s="165"/>
    </row>
    <row r="173" spans="1:6" x14ac:dyDescent="0.2">
      <c r="A173" s="166" t="s">
        <v>618</v>
      </c>
      <c r="B173" s="173" t="s">
        <v>619</v>
      </c>
      <c r="C173" s="173"/>
      <c r="D173" s="173"/>
      <c r="E173" s="173"/>
      <c r="F173" s="174"/>
    </row>
    <row r="174" spans="1:6" x14ac:dyDescent="0.2">
      <c r="A174" s="167"/>
      <c r="B174" s="175"/>
      <c r="C174" s="175"/>
      <c r="D174" s="175"/>
      <c r="E174" s="175"/>
      <c r="F174" s="176"/>
    </row>
    <row r="175" spans="1:6" ht="12" thickBot="1" x14ac:dyDescent="0.25">
      <c r="A175" s="168"/>
      <c r="B175" s="177"/>
      <c r="C175" s="177"/>
      <c r="D175" s="177"/>
      <c r="E175" s="177"/>
      <c r="F175" s="178"/>
    </row>
    <row r="176" spans="1:6" x14ac:dyDescent="0.2">
      <c r="A176" s="192" t="s">
        <v>620</v>
      </c>
      <c r="B176" s="193"/>
      <c r="C176" s="193"/>
      <c r="D176" s="193"/>
      <c r="E176" s="193"/>
      <c r="F176" s="194"/>
    </row>
    <row r="177" spans="1:6" ht="22.5" x14ac:dyDescent="0.2">
      <c r="A177" s="114" t="s">
        <v>621</v>
      </c>
      <c r="B177" s="195" t="s">
        <v>622</v>
      </c>
      <c r="C177" s="195"/>
      <c r="D177" s="195"/>
      <c r="E177" s="195"/>
      <c r="F177" s="196"/>
    </row>
    <row r="178" spans="1:6" ht="34.5" thickBot="1" x14ac:dyDescent="0.25">
      <c r="A178" s="115" t="s">
        <v>623</v>
      </c>
      <c r="B178" s="181" t="s">
        <v>624</v>
      </c>
      <c r="C178" s="181"/>
      <c r="D178" s="135" t="s">
        <v>625</v>
      </c>
      <c r="E178" s="181" t="s">
        <v>626</v>
      </c>
      <c r="F178" s="197"/>
    </row>
    <row r="180" spans="1:6" x14ac:dyDescent="0.2">
      <c r="A180" s="157" t="s">
        <v>1062</v>
      </c>
      <c r="B180" s="157"/>
      <c r="C180" s="157"/>
      <c r="D180" s="157"/>
      <c r="E180" s="157"/>
      <c r="F180" s="157"/>
    </row>
    <row r="181" spans="1:6" x14ac:dyDescent="0.2">
      <c r="A181" s="157"/>
      <c r="B181" s="157"/>
      <c r="C181" s="157"/>
      <c r="D181" s="157"/>
      <c r="E181" s="157"/>
      <c r="F181" s="157"/>
    </row>
    <row r="182" spans="1:6" x14ac:dyDescent="0.2">
      <c r="A182" s="157"/>
      <c r="B182" s="157"/>
      <c r="C182" s="157"/>
      <c r="D182" s="157"/>
      <c r="E182" s="157"/>
      <c r="F182" s="157"/>
    </row>
    <row r="183" spans="1:6" x14ac:dyDescent="0.2">
      <c r="A183" s="157"/>
      <c r="B183" s="157"/>
      <c r="C183" s="157"/>
      <c r="D183" s="157"/>
      <c r="E183" s="157"/>
      <c r="F183" s="157"/>
    </row>
  </sheetData>
  <protectedRanges>
    <protectedRange sqref="D152 B153 C154 F153:F155 D155 B155 C156 B157 C158 B159 D159 C160 F157:F159 B161 C162 B163 D163 F161:F163 C164 B165 C166 B167 D167 F165:F167 C168 D169 E170:F172 B171:C172 B173" name="VEHICLES"/>
    <protectedRange sqref="C129 B130 C132 B133 C134 F141 E142 D144 B145:B146 C147 E145:E146 F147 D148 C149 C116:F117 C118:D118 C119:F120 C121:D121 F118 F121 C122:F123 C124:D124 F124 C125:F126 C127:D127 F127 C135:F136 C137:D137 F137 C138:F140 C141:C143" name="DEPENDENTS AND SOI"/>
    <protectedRange sqref="C47 B48 C49:C51 E51 F50 C53 B54 C56 B57 C58:C61 D62 F60 C64 B65 C66:C68 E68 F67 C70 B71 C73 B74 C75:C78 D79 F77" name="INFORMANTS_2"/>
    <protectedRange sqref="C13:C14 B15 E15 F16 E17 C16:C18 C20 B21 C23 B24 F27 C30 B31 C32:C34 E34 F33 C36 B37 C39 B40 C41:C44 D45 F43 C25:C28" name="INFORMANTS"/>
    <protectedRange sqref="C81 F86 C88:C89 F89 B94 F94 B95:E95 C96 F97 C97:D100 B101:F106 C107:D111 F107:F112 D112 B112 B83:F85 B86:D86 B87:E87 B91:F93 E99:F100 B113:C114 E113:F114" name="SUBJECT DATA"/>
    <protectedRange sqref="C3 B10:B11 E11 B177:B178 E178 B5:F8" name="PERSONAL DATA"/>
  </protectedRanges>
  <mergeCells count="282">
    <mergeCell ref="A99:B99"/>
    <mergeCell ref="A1:F1"/>
    <mergeCell ref="A2:F2"/>
    <mergeCell ref="A3:B3"/>
    <mergeCell ref="C3:D3"/>
    <mergeCell ref="E3:F3"/>
    <mergeCell ref="A4:F4"/>
    <mergeCell ref="B5:F5"/>
    <mergeCell ref="B6:F6"/>
    <mergeCell ref="B7:F7"/>
    <mergeCell ref="B8:F8"/>
    <mergeCell ref="A9:F9"/>
    <mergeCell ref="B10:F10"/>
    <mergeCell ref="B11:C11"/>
    <mergeCell ref="E11:F11"/>
    <mergeCell ref="A12:F12"/>
    <mergeCell ref="C13:E13"/>
    <mergeCell ref="A14:B14"/>
    <mergeCell ref="C14:F14"/>
    <mergeCell ref="B15:C15"/>
    <mergeCell ref="E15:F15"/>
    <mergeCell ref="A16:B16"/>
    <mergeCell ref="C16:D16"/>
    <mergeCell ref="A17:B17"/>
    <mergeCell ref="A18:B18"/>
    <mergeCell ref="C18:D18"/>
    <mergeCell ref="A19:F19"/>
    <mergeCell ref="A20:B20"/>
    <mergeCell ref="C20:F20"/>
    <mergeCell ref="B21:F21"/>
    <mergeCell ref="A22:F22"/>
    <mergeCell ref="A23:B23"/>
    <mergeCell ref="C23:F23"/>
    <mergeCell ref="E18:F18"/>
    <mergeCell ref="B24:F24"/>
    <mergeCell ref="A25:B25"/>
    <mergeCell ref="C25:E25"/>
    <mergeCell ref="A26:B26"/>
    <mergeCell ref="C26:F26"/>
    <mergeCell ref="A27:B27"/>
    <mergeCell ref="C27:D27"/>
    <mergeCell ref="A28:B28"/>
    <mergeCell ref="C28:F28"/>
    <mergeCell ref="A29:F29"/>
    <mergeCell ref="A30:B30"/>
    <mergeCell ref="C30:F30"/>
    <mergeCell ref="B31:F31"/>
    <mergeCell ref="A32:B32"/>
    <mergeCell ref="C32:D32"/>
    <mergeCell ref="A33:B33"/>
    <mergeCell ref="C33:D33"/>
    <mergeCell ref="A34:B34"/>
    <mergeCell ref="E32:F32"/>
    <mergeCell ref="A35:F35"/>
    <mergeCell ref="A36:B36"/>
    <mergeCell ref="C36:F36"/>
    <mergeCell ref="B37:F37"/>
    <mergeCell ref="A38:F38"/>
    <mergeCell ref="A39:B39"/>
    <mergeCell ref="C39:F39"/>
    <mergeCell ref="B40:F40"/>
    <mergeCell ref="A41:B41"/>
    <mergeCell ref="C41:E41"/>
    <mergeCell ref="A42:B42"/>
    <mergeCell ref="C42:F42"/>
    <mergeCell ref="A43:B43"/>
    <mergeCell ref="C43:D43"/>
    <mergeCell ref="A44:B44"/>
    <mergeCell ref="C44:F44"/>
    <mergeCell ref="A45:C45"/>
    <mergeCell ref="E45:F45"/>
    <mergeCell ref="A46:F46"/>
    <mergeCell ref="A47:B47"/>
    <mergeCell ref="C47:F47"/>
    <mergeCell ref="B48:F48"/>
    <mergeCell ref="A49:B49"/>
    <mergeCell ref="C49:D49"/>
    <mergeCell ref="A50:B50"/>
    <mergeCell ref="C50:D50"/>
    <mergeCell ref="A51:B51"/>
    <mergeCell ref="A52:F52"/>
    <mergeCell ref="E49:F49"/>
    <mergeCell ref="A53:B53"/>
    <mergeCell ref="C53:F53"/>
    <mergeCell ref="B54:F54"/>
    <mergeCell ref="A55:F55"/>
    <mergeCell ref="A56:B56"/>
    <mergeCell ref="C56:F56"/>
    <mergeCell ref="B57:F57"/>
    <mergeCell ref="A58:B58"/>
    <mergeCell ref="C58:E58"/>
    <mergeCell ref="A59:B59"/>
    <mergeCell ref="C59:F59"/>
    <mergeCell ref="A60:B60"/>
    <mergeCell ref="C60:D60"/>
    <mergeCell ref="A61:B61"/>
    <mergeCell ref="C61:F61"/>
    <mergeCell ref="A62:C62"/>
    <mergeCell ref="E62:F62"/>
    <mergeCell ref="A63:F63"/>
    <mergeCell ref="A64:B64"/>
    <mergeCell ref="C64:F64"/>
    <mergeCell ref="B65:F65"/>
    <mergeCell ref="A66:B66"/>
    <mergeCell ref="C66:D66"/>
    <mergeCell ref="A67:B67"/>
    <mergeCell ref="C67:D67"/>
    <mergeCell ref="A68:B68"/>
    <mergeCell ref="A69:F69"/>
    <mergeCell ref="E66:F66"/>
    <mergeCell ref="A70:B70"/>
    <mergeCell ref="C70:F70"/>
    <mergeCell ref="B71:F71"/>
    <mergeCell ref="A72:F72"/>
    <mergeCell ref="A73:B73"/>
    <mergeCell ref="C73:F73"/>
    <mergeCell ref="B74:F74"/>
    <mergeCell ref="A75:B75"/>
    <mergeCell ref="C75:E75"/>
    <mergeCell ref="A76:B76"/>
    <mergeCell ref="C76:F76"/>
    <mergeCell ref="A77:B77"/>
    <mergeCell ref="C77:D77"/>
    <mergeCell ref="B87:C87"/>
    <mergeCell ref="A78:B78"/>
    <mergeCell ref="C78:F78"/>
    <mergeCell ref="A79:C79"/>
    <mergeCell ref="E79:F79"/>
    <mergeCell ref="A80:F80"/>
    <mergeCell ref="C81:E81"/>
    <mergeCell ref="A88:B88"/>
    <mergeCell ref="C88:F88"/>
    <mergeCell ref="A89:B89"/>
    <mergeCell ref="A90:F90"/>
    <mergeCell ref="B91:F91"/>
    <mergeCell ref="A82:F82"/>
    <mergeCell ref="B83:F83"/>
    <mergeCell ref="B84:F84"/>
    <mergeCell ref="B85:F85"/>
    <mergeCell ref="B86:D86"/>
    <mergeCell ref="C89:D89"/>
    <mergeCell ref="B92:F92"/>
    <mergeCell ref="B93:F93"/>
    <mergeCell ref="B94:D94"/>
    <mergeCell ref="B95:C95"/>
    <mergeCell ref="A96:B96"/>
    <mergeCell ref="C96:F96"/>
    <mergeCell ref="A97:B97"/>
    <mergeCell ref="A98:B98"/>
    <mergeCell ref="C98:D98"/>
    <mergeCell ref="C97:D97"/>
    <mergeCell ref="E98:F98"/>
    <mergeCell ref="C99:D99"/>
    <mergeCell ref="E99:F99"/>
    <mergeCell ref="B114:C114"/>
    <mergeCell ref="E114:F114"/>
    <mergeCell ref="B113:C113"/>
    <mergeCell ref="E113:F113"/>
    <mergeCell ref="C100:D100"/>
    <mergeCell ref="E100:F100"/>
    <mergeCell ref="A101:A102"/>
    <mergeCell ref="B101:F102"/>
    <mergeCell ref="A103:A104"/>
    <mergeCell ref="B103:F104"/>
    <mergeCell ref="A105:A106"/>
    <mergeCell ref="B105:F106"/>
    <mergeCell ref="A100:B100"/>
    <mergeCell ref="A107:B107"/>
    <mergeCell ref="C107:D107"/>
    <mergeCell ref="A108:B108"/>
    <mergeCell ref="C108:D108"/>
    <mergeCell ref="A109:B109"/>
    <mergeCell ref="C109:D109"/>
    <mergeCell ref="A110:B110"/>
    <mergeCell ref="C110:D110"/>
    <mergeCell ref="A111:B111"/>
    <mergeCell ref="C111:D111"/>
    <mergeCell ref="A115:F115"/>
    <mergeCell ref="A116:B116"/>
    <mergeCell ref="C116:F116"/>
    <mergeCell ref="A117:B117"/>
    <mergeCell ref="C117:F117"/>
    <mergeCell ref="A118:B118"/>
    <mergeCell ref="C118:D118"/>
    <mergeCell ref="A119:B119"/>
    <mergeCell ref="C119:F119"/>
    <mergeCell ref="A120:B120"/>
    <mergeCell ref="C120:F120"/>
    <mergeCell ref="A121:B121"/>
    <mergeCell ref="C121:D121"/>
    <mergeCell ref="A122:B122"/>
    <mergeCell ref="C122:F122"/>
    <mergeCell ref="A123:B123"/>
    <mergeCell ref="C123:F123"/>
    <mergeCell ref="A124:B124"/>
    <mergeCell ref="C124:D124"/>
    <mergeCell ref="A125:B125"/>
    <mergeCell ref="C125:F125"/>
    <mergeCell ref="A126:B126"/>
    <mergeCell ref="C126:F126"/>
    <mergeCell ref="A127:B127"/>
    <mergeCell ref="C127:D127"/>
    <mergeCell ref="A128:F128"/>
    <mergeCell ref="A129:B129"/>
    <mergeCell ref="C129:F129"/>
    <mergeCell ref="B130:F130"/>
    <mergeCell ref="A131:F131"/>
    <mergeCell ref="A132:B132"/>
    <mergeCell ref="C132:F132"/>
    <mergeCell ref="B133:F133"/>
    <mergeCell ref="A134:B134"/>
    <mergeCell ref="C134:E134"/>
    <mergeCell ref="A135:B135"/>
    <mergeCell ref="C135:F135"/>
    <mergeCell ref="A136:B136"/>
    <mergeCell ref="C136:F136"/>
    <mergeCell ref="A137:B137"/>
    <mergeCell ref="A138:B138"/>
    <mergeCell ref="C138:F138"/>
    <mergeCell ref="C140:F140"/>
    <mergeCell ref="A141:B141"/>
    <mergeCell ref="C141:D141"/>
    <mergeCell ref="A142:B142"/>
    <mergeCell ref="A139:B139"/>
    <mergeCell ref="C139:F139"/>
    <mergeCell ref="C137:D137"/>
    <mergeCell ref="A140:B140"/>
    <mergeCell ref="A143:B143"/>
    <mergeCell ref="A144:C144"/>
    <mergeCell ref="C145:D145"/>
    <mergeCell ref="E145:F145"/>
    <mergeCell ref="B146:C146"/>
    <mergeCell ref="E146:F146"/>
    <mergeCell ref="A147:B147"/>
    <mergeCell ref="D147:E147"/>
    <mergeCell ref="A148:C148"/>
    <mergeCell ref="D148:F148"/>
    <mergeCell ref="E143:F143"/>
    <mergeCell ref="A149:B150"/>
    <mergeCell ref="C149:F150"/>
    <mergeCell ref="A151:F151"/>
    <mergeCell ref="A152:C152"/>
    <mergeCell ref="D152:E152"/>
    <mergeCell ref="B153:C153"/>
    <mergeCell ref="D153:E153"/>
    <mergeCell ref="A154:B154"/>
    <mergeCell ref="D154:E154"/>
    <mergeCell ref="A164:B164"/>
    <mergeCell ref="C164:F164"/>
    <mergeCell ref="B165:C165"/>
    <mergeCell ref="D165:E165"/>
    <mergeCell ref="A176:F176"/>
    <mergeCell ref="B177:F177"/>
    <mergeCell ref="B178:C178"/>
    <mergeCell ref="E178:F178"/>
    <mergeCell ref="A156:B156"/>
    <mergeCell ref="C156:F156"/>
    <mergeCell ref="A166:B166"/>
    <mergeCell ref="B157:C157"/>
    <mergeCell ref="D157:E157"/>
    <mergeCell ref="A158:B158"/>
    <mergeCell ref="D158:E158"/>
    <mergeCell ref="A160:B160"/>
    <mergeCell ref="C160:F160"/>
    <mergeCell ref="B161:C161"/>
    <mergeCell ref="D161:E161"/>
    <mergeCell ref="A162:B162"/>
    <mergeCell ref="D162:E162"/>
    <mergeCell ref="A180:F183"/>
    <mergeCell ref="D166:E166"/>
    <mergeCell ref="E171:F171"/>
    <mergeCell ref="B172:C172"/>
    <mergeCell ref="E172:F172"/>
    <mergeCell ref="A173:A175"/>
    <mergeCell ref="B171:C171"/>
    <mergeCell ref="A170:D170"/>
    <mergeCell ref="B173:F175"/>
    <mergeCell ref="A168:B168"/>
    <mergeCell ref="C168:F168"/>
    <mergeCell ref="A169:C169"/>
    <mergeCell ref="D169:E169"/>
    <mergeCell ref="E170:F170"/>
  </mergeCells>
  <conditionalFormatting sqref="F86 C134:E134 B94:D94 B95:E95 F94 C98:D98 B101:F106 C107:D111 C129:F129 B130:F130 C132:F132 B133:F133 E142 D144 B145 B146:C146 C147 E145:F146 F147 D148:F148 C149:F150 D152:E152 B153:C153 C154 F153:F155 D155 B155 C156:F156 B157:C157 C158 F157:F159 D159 B159 C160:F160 B161:C161 C162 F161:F163 C164:F164 D163 B163 B165:C165 C166 F165:F167 C168:F168 D167 B167 D169:E169 E170:F172 B171:C172 B173:F175 B177:F177 E178:F178 B178:C178 C64:F64 B65:F65 C66:D67 C68 E68 F67 C70:F70 B71:F71 C73:F73 B74:F74 C75:E75 C76:F76 C77:D77 C78:F78 D79 F77 C47:F47 B48:F48 C49:D50 C51 E51 F50 C53:F53 B54:F54 C56:F56 B57:F57 C58:E58 C59:F59 C60:D60 C61:F61 D62 F60 A29:F29 C30:F30 B31:F31 C32:D33 C34 E34 F33 C36:F36 B37:F37 C39:F39 B40:F40 C41:E41 C42:F42 C43:D43 C44:F44 D45 F43 B10:F10 B11:C11 E11:F11 C14:F14 B15:C15 E15:F15 F16 C16:D16 E17 C17 C18:D18 C20:F20 B21:F21 C23:F23 B24:F24 C25:E25 C26:F26 C28:F28 F27 C88:D89 F88:F89 E88 C96:F96 D112:D113 B5:F8 C27:D27 B83:F85 B86:D86 B87:E87 B91:F93 C97 E97:F97 C99:F100 B112:B114 F108:F114 C116:F117 C118:D118 C119:F120 C121:D121 F118 F121 C122:F123 C124:D124 F124 C125:F126 C127:D127 F127 F141 C141:D141 C138:F140 C142:C143">
    <cfRule type="containsBlanks" dxfId="6" priority="8" stopIfTrue="1">
      <formula>LEN(TRIM(A5))=0</formula>
    </cfRule>
  </conditionalFormatting>
  <conditionalFormatting sqref="C13:E13 C81:E81">
    <cfRule type="containsBlanks" dxfId="5" priority="7" stopIfTrue="1">
      <formula>LEN(TRIM(C13))=0</formula>
    </cfRule>
  </conditionalFormatting>
  <conditionalFormatting sqref="C3:D3">
    <cfRule type="containsBlanks" dxfId="4" priority="6" stopIfTrue="1">
      <formula>LEN(TRIM(C3))=0</formula>
    </cfRule>
  </conditionalFormatting>
  <conditionalFormatting sqref="C135:F136 C137:D137 F137">
    <cfRule type="containsBlanks" dxfId="3" priority="5" stopIfTrue="1">
      <formula>LEN(TRIM(C135))=0</formula>
    </cfRule>
  </conditionalFormatting>
  <conditionalFormatting sqref="F107">
    <cfRule type="containsBlanks" dxfId="2" priority="3" stopIfTrue="1">
      <formula>LEN(TRIM(F107))=0</formula>
    </cfRule>
  </conditionalFormatting>
  <conditionalFormatting sqref="B113:C114 E113:F114">
    <cfRule type="containsBlanks" dxfId="1" priority="2" stopIfTrue="1">
      <formula>LEN(TRIM(B113))=0</formula>
    </cfRule>
  </conditionalFormatting>
  <conditionalFormatting sqref="F107">
    <cfRule type="containsBlanks" dxfId="0" priority="1" stopIfTrue="1">
      <formula>LEN(TRIM(F107))=0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showGridLines="0" tabSelected="1" view="pageBreakPreview" zoomScaleNormal="100" zoomScaleSheetLayoutView="100" workbookViewId="0">
      <selection activeCell="G60" sqref="G60:S60"/>
    </sheetView>
  </sheetViews>
  <sheetFormatPr defaultColWidth="9.140625" defaultRowHeight="12" x14ac:dyDescent="0.2"/>
  <cols>
    <col min="1" max="5" width="1.7109375" style="1" customWidth="1"/>
    <col min="6" max="6" width="6.42578125" style="1" customWidth="1"/>
    <col min="7" max="7" width="2.7109375" style="1" customWidth="1"/>
    <col min="8" max="8" width="4" style="1" customWidth="1"/>
    <col min="9" max="13" width="1.7109375" style="1" customWidth="1"/>
    <col min="14" max="14" width="8.42578125" style="1" customWidth="1"/>
    <col min="15" max="16" width="2.7109375" style="1" customWidth="1"/>
    <col min="17" max="21" width="1.7109375" style="1" customWidth="1"/>
    <col min="22" max="22" width="7.28515625" style="1" customWidth="1"/>
    <col min="23" max="23" width="2.85546875" style="1" customWidth="1"/>
    <col min="24" max="24" width="2.5703125" style="1" customWidth="1"/>
    <col min="25" max="29" width="1.7109375" style="1" customWidth="1"/>
    <col min="30" max="30" width="6.85546875" style="1" customWidth="1"/>
    <col min="31" max="32" width="1.7109375" style="1" customWidth="1"/>
    <col min="33" max="33" width="2.7109375" style="1" customWidth="1"/>
    <col min="34" max="34" width="16.28515625" style="1" customWidth="1"/>
    <col min="35" max="16384" width="9.140625" style="1"/>
  </cols>
  <sheetData>
    <row r="1" spans="1:34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 t="s">
        <v>0</v>
      </c>
    </row>
    <row r="2" spans="1:34" ht="14.25" x14ac:dyDescent="0.3">
      <c r="A2" s="378" t="s">
        <v>1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</row>
    <row r="3" spans="1:34" x14ac:dyDescent="0.2">
      <c r="A3" s="379" t="s">
        <v>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379"/>
      <c r="Z3" s="379"/>
      <c r="AA3" s="379"/>
      <c r="AB3" s="379"/>
      <c r="AC3" s="379"/>
      <c r="AD3" s="379"/>
      <c r="AE3" s="379"/>
      <c r="AF3" s="379"/>
      <c r="AG3" s="379"/>
      <c r="AH3" s="379"/>
    </row>
    <row r="4" spans="1:34" ht="12.75" x14ac:dyDescent="0.25">
      <c r="A4" s="380" t="s">
        <v>3</v>
      </c>
      <c r="B4" s="380"/>
      <c r="C4" s="380"/>
      <c r="D4" s="380"/>
      <c r="E4" s="380"/>
      <c r="F4" s="380"/>
      <c r="G4" s="380"/>
      <c r="H4" s="381" t="str">
        <f>TRIM(PDRN2!B11)</f>
        <v>INPUT||pt=B:11||val=</v>
      </c>
      <c r="I4" s="381"/>
      <c r="J4" s="381"/>
      <c r="K4" s="381"/>
      <c r="L4" s="381"/>
      <c r="M4" s="381"/>
      <c r="N4" s="381"/>
      <c r="O4" s="5"/>
      <c r="P4" s="382" t="s">
        <v>4</v>
      </c>
      <c r="Q4" s="382"/>
      <c r="R4" s="382"/>
      <c r="S4" s="382"/>
      <c r="T4" s="382"/>
      <c r="U4" s="382"/>
      <c r="V4" s="382"/>
      <c r="W4" s="383" t="str">
        <f>TRIM(UPPER(PDRN2!E11))</f>
        <v>SELECT||PT=E:11||VAL=AUTO LOAN</v>
      </c>
      <c r="X4" s="383"/>
      <c r="Y4" s="383"/>
      <c r="Z4" s="383"/>
      <c r="AA4" s="383"/>
      <c r="AB4" s="383"/>
      <c r="AC4" s="383"/>
      <c r="AD4" s="383"/>
      <c r="AE4" s="383"/>
      <c r="AF4" s="383"/>
      <c r="AG4" s="383"/>
      <c r="AH4" s="383"/>
    </row>
    <row r="5" spans="1:34" x14ac:dyDescent="0.2">
      <c r="A5" s="327" t="s">
        <v>5</v>
      </c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</row>
    <row r="6" spans="1:34" ht="14.25" x14ac:dyDescent="0.3">
      <c r="A6" s="321" t="s">
        <v>6</v>
      </c>
      <c r="B6" s="321"/>
      <c r="C6" s="321"/>
      <c r="D6" s="321"/>
      <c r="E6" s="321"/>
      <c r="F6" s="384" t="str">
        <f>TRIM(UPPER(PDRN2!B5&amp;", "&amp;PDRN2!B6&amp;" "&amp;PDRN2!B7))</f>
        <v>INPUT||PT=B:5||VAL=, INPUT||PT=B:6||VAL= INPUT||PT=B:7||VAL=</v>
      </c>
      <c r="G6" s="384"/>
      <c r="H6" s="384"/>
      <c r="I6" s="384"/>
      <c r="J6" s="384"/>
      <c r="K6" s="384"/>
      <c r="L6" s="384"/>
      <c r="M6" s="384"/>
      <c r="N6" s="384"/>
      <c r="O6" s="385" t="s">
        <v>7</v>
      </c>
      <c r="P6" s="385"/>
      <c r="Q6" s="385"/>
      <c r="R6" s="385"/>
      <c r="S6" s="386"/>
      <c r="T6" s="386"/>
      <c r="U6" s="386"/>
      <c r="V6" s="386"/>
      <c r="W6" s="375" t="s">
        <v>8</v>
      </c>
      <c r="X6" s="375"/>
      <c r="Y6" s="375"/>
      <c r="Z6" s="387"/>
      <c r="AA6" s="387"/>
      <c r="AB6" s="387"/>
      <c r="AC6" s="387"/>
      <c r="AD6" s="387"/>
      <c r="AE6" s="387"/>
      <c r="AF6" s="387"/>
      <c r="AG6" s="387"/>
      <c r="AH6" s="387"/>
    </row>
    <row r="7" spans="1:34" ht="12.75" x14ac:dyDescent="0.25">
      <c r="A7" s="367" t="s">
        <v>9</v>
      </c>
      <c r="B7" s="368"/>
      <c r="C7" s="368"/>
      <c r="D7" s="368"/>
      <c r="E7" s="368"/>
      <c r="F7" s="368"/>
      <c r="G7" s="369"/>
      <c r="H7" s="369"/>
      <c r="I7" s="369"/>
      <c r="J7" s="369"/>
      <c r="K7" s="369"/>
      <c r="L7" s="369"/>
      <c r="M7" s="369"/>
      <c r="N7" s="370"/>
      <c r="O7" s="29" t="s">
        <v>10</v>
      </c>
      <c r="P7" s="7" t="str">
        <f>IF(PDRN2!F89="MALE","∕","")</f>
        <v/>
      </c>
      <c r="Q7" s="8" t="s">
        <v>11</v>
      </c>
      <c r="R7" s="352" t="s">
        <v>12</v>
      </c>
      <c r="S7" s="352"/>
      <c r="T7" s="352"/>
      <c r="U7" s="352"/>
      <c r="V7" s="352"/>
      <c r="W7" s="6" t="s">
        <v>10</v>
      </c>
      <c r="X7" s="7" t="str">
        <f>IF(PDRN2!C98="SINGLE","∕","")</f>
        <v/>
      </c>
      <c r="Y7" s="8" t="s">
        <v>11</v>
      </c>
      <c r="Z7" s="9" t="s">
        <v>13</v>
      </c>
      <c r="AA7" s="9"/>
      <c r="AB7" s="9"/>
      <c r="AC7" s="9"/>
      <c r="AD7" s="9"/>
      <c r="AE7" s="8" t="s">
        <v>10</v>
      </c>
      <c r="AF7" s="7" t="str">
        <f>IF(PDRN2!C98="MARRIED","/","")</f>
        <v/>
      </c>
      <c r="AG7" s="8" t="s">
        <v>11</v>
      </c>
      <c r="AH7" s="10" t="s">
        <v>14</v>
      </c>
    </row>
    <row r="8" spans="1:34" ht="12.75" x14ac:dyDescent="0.25">
      <c r="A8" s="371" t="str">
        <f>TRIM(UPPER(PDRN2!B101))</f>
        <v>INPUT||PT=B:101||VAL=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3"/>
      <c r="O8" s="111" t="s">
        <v>10</v>
      </c>
      <c r="P8" s="12" t="str">
        <f>IF(PDRN2!F89="FEMALE","∕","")</f>
        <v/>
      </c>
      <c r="Q8" s="13" t="s">
        <v>11</v>
      </c>
      <c r="R8" s="350" t="s">
        <v>15</v>
      </c>
      <c r="S8" s="350"/>
      <c r="T8" s="350"/>
      <c r="U8" s="350"/>
      <c r="V8" s="350"/>
      <c r="W8" s="11" t="s">
        <v>10</v>
      </c>
      <c r="X8" s="12" t="str">
        <f>IF(PDRN2!C98="WIDOW","√","")</f>
        <v/>
      </c>
      <c r="Y8" s="13" t="s">
        <v>11</v>
      </c>
      <c r="Z8" s="14" t="s">
        <v>16</v>
      </c>
      <c r="AA8" s="14"/>
      <c r="AB8" s="14"/>
      <c r="AC8" s="14"/>
      <c r="AD8" s="14"/>
      <c r="AE8" s="13" t="s">
        <v>10</v>
      </c>
      <c r="AF8" s="12" t="str">
        <f>IF(PDRN2!C98="SEPARATED","/","")</f>
        <v/>
      </c>
      <c r="AG8" s="13" t="s">
        <v>11</v>
      </c>
      <c r="AH8" s="15" t="s">
        <v>17</v>
      </c>
    </row>
    <row r="9" spans="1:34" ht="12.75" x14ac:dyDescent="0.25">
      <c r="A9" s="374" t="s">
        <v>18</v>
      </c>
      <c r="B9" s="374"/>
      <c r="C9" s="374"/>
      <c r="D9" s="374"/>
      <c r="E9" s="374"/>
      <c r="F9" s="374"/>
      <c r="G9" s="374"/>
      <c r="H9" s="361">
        <f>COUNT(PDRN2!C116,PDRN2!C119,PDRN2!C122,PDRN2!C125)</f>
        <v>0</v>
      </c>
      <c r="I9" s="361"/>
      <c r="J9" s="361"/>
      <c r="K9" s="13"/>
      <c r="L9" s="375" t="s">
        <v>19</v>
      </c>
      <c r="M9" s="375"/>
      <c r="N9" s="375"/>
      <c r="O9" s="376"/>
      <c r="P9" s="377" t="str">
        <f>TRIM(UPPER(PDRN2!C89))</f>
        <v>INPUT||PT=C:89||VAL=</v>
      </c>
      <c r="Q9" s="377"/>
      <c r="R9" s="377"/>
      <c r="S9" s="377"/>
      <c r="T9" s="377"/>
      <c r="U9" s="377"/>
      <c r="V9" s="376" t="s">
        <v>20</v>
      </c>
      <c r="W9" s="376"/>
      <c r="X9" s="363" t="str">
        <f>IF(OR(PDRN2!C98="",PDRN2!C98="SINGLE"),"",TRIM(UPPER(PDRN2!B5&amp;", "&amp;PDRN2!B6&amp;" "&amp;PDRN2!B7)))</f>
        <v>INPUT||PT=B:5||VAL=, INPUT||PT=B:6||VAL= INPUT||PT=B:7||VAL=</v>
      </c>
      <c r="Y9" s="363"/>
      <c r="Z9" s="363"/>
      <c r="AA9" s="363"/>
      <c r="AB9" s="363"/>
      <c r="AC9" s="363"/>
      <c r="AD9" s="363"/>
      <c r="AE9" s="363"/>
      <c r="AF9" s="363"/>
      <c r="AG9" s="363"/>
      <c r="AH9" s="363"/>
    </row>
    <row r="10" spans="1:34" x14ac:dyDescent="0.2">
      <c r="A10" s="364" t="s">
        <v>21</v>
      </c>
      <c r="B10" s="364"/>
      <c r="C10" s="364"/>
      <c r="D10" s="364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48" t="s">
        <v>22</v>
      </c>
      <c r="P10" s="348"/>
      <c r="Q10" s="348"/>
      <c r="R10" s="16" t="s">
        <v>23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6" t="s">
        <v>24</v>
      </c>
      <c r="AF10" s="17"/>
      <c r="AG10" s="17"/>
      <c r="AH10" s="18"/>
    </row>
    <row r="11" spans="1:34" ht="14.25" x14ac:dyDescent="0.3">
      <c r="A11" s="358" t="str">
        <f>TRIM(UPPER(PDRN2!C116))</f>
        <v>INPUT||PT=C:116||VAL=</v>
      </c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62" t="str">
        <f>TRIM(PDRN2!F118)</f>
        <v>INPUT||pt=F:118||val=</v>
      </c>
      <c r="P11" s="362"/>
      <c r="Q11" s="362"/>
      <c r="R11" s="358" t="str">
        <f>TRIM(UPPER(PDRN2!C117))</f>
        <v>INPUT||PT=C:117||VAL=</v>
      </c>
      <c r="S11" s="358"/>
      <c r="T11" s="358"/>
      <c r="U11" s="358"/>
      <c r="V11" s="358"/>
      <c r="W11" s="358"/>
      <c r="X11" s="358"/>
      <c r="Y11" s="358"/>
      <c r="Z11" s="358"/>
      <c r="AA11" s="358"/>
      <c r="AB11" s="358"/>
      <c r="AC11" s="358"/>
      <c r="AD11" s="358"/>
      <c r="AE11" s="365" t="str">
        <f>TRIM(UPPER(PDRN2!C118))</f>
        <v>INPUT||PT=C:118||VAL=</v>
      </c>
      <c r="AF11" s="357"/>
      <c r="AG11" s="357"/>
      <c r="AH11" s="366"/>
    </row>
    <row r="12" spans="1:34" ht="14.25" x14ac:dyDescent="0.3">
      <c r="A12" s="358" t="str">
        <f>TRIM(UPPER(PDRN2!C119))</f>
        <v>INPUT||PT=C:119||VAL=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8"/>
      <c r="N12" s="358"/>
      <c r="O12" s="362" t="str">
        <f>TRIM(PDRN2!F121)</f>
        <v>INPUT||pt=F:121||val=</v>
      </c>
      <c r="P12" s="362"/>
      <c r="Q12" s="362"/>
      <c r="R12" s="358" t="str">
        <f>TRIM(UPPER(PDRN2!C120))</f>
        <v>INPUT||PT=C:120||VAL=</v>
      </c>
      <c r="S12" s="358"/>
      <c r="T12" s="358"/>
      <c r="U12" s="358"/>
      <c r="V12" s="358"/>
      <c r="W12" s="358"/>
      <c r="X12" s="358"/>
      <c r="Y12" s="358"/>
      <c r="Z12" s="358"/>
      <c r="AA12" s="358"/>
      <c r="AB12" s="358"/>
      <c r="AC12" s="358"/>
      <c r="AD12" s="358"/>
      <c r="AE12" s="343" t="str">
        <f>TRIM(UPPER(PDRN2!C121))</f>
        <v>INPUT||PT=C:121||VAL=</v>
      </c>
      <c r="AF12" s="343"/>
      <c r="AG12" s="343"/>
      <c r="AH12" s="343"/>
    </row>
    <row r="13" spans="1:34" ht="14.25" x14ac:dyDescent="0.3">
      <c r="A13" s="358" t="str">
        <f>TRIM(UPPER(PDRN2!C122))</f>
        <v>INPUT||PT=C:122||VAL=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62" t="str">
        <f>TRIM(PDRN2!F124)</f>
        <v>INPUT||pt=F:124||val=</v>
      </c>
      <c r="P13" s="362"/>
      <c r="Q13" s="362"/>
      <c r="R13" s="358" t="str">
        <f>TRIM(UPPER(PDRN2!C123))</f>
        <v>INPUT||PT=C:123||VAL=</v>
      </c>
      <c r="S13" s="358"/>
      <c r="T13" s="358"/>
      <c r="U13" s="358"/>
      <c r="V13" s="358"/>
      <c r="W13" s="358"/>
      <c r="X13" s="358"/>
      <c r="Y13" s="358"/>
      <c r="Z13" s="358"/>
      <c r="AA13" s="358"/>
      <c r="AB13" s="358"/>
      <c r="AC13" s="358"/>
      <c r="AD13" s="358"/>
      <c r="AE13" s="343" t="str">
        <f>TRIM(UPPER(PDRN2!C124))</f>
        <v>INPUT||PT=C:124||VAL=</v>
      </c>
      <c r="AF13" s="343"/>
      <c r="AG13" s="343"/>
      <c r="AH13" s="343"/>
    </row>
    <row r="14" spans="1:34" ht="14.25" x14ac:dyDescent="0.3">
      <c r="A14" s="358" t="str">
        <f>TRIM(UPPER(PDRN2!C125))</f>
        <v>INPUT||PT=C:125||VAL=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8"/>
      <c r="N14" s="358"/>
      <c r="O14" s="362" t="str">
        <f>TRIM(PDRN2!F127)</f>
        <v>INPUT||pt=F:127||val=</v>
      </c>
      <c r="P14" s="362"/>
      <c r="Q14" s="362"/>
      <c r="R14" s="358" t="str">
        <f>TRIM(UPPER(PDRN2!C126))</f>
        <v>INPUT||PT=C:126||VAL=</v>
      </c>
      <c r="S14" s="358"/>
      <c r="T14" s="358"/>
      <c r="U14" s="358"/>
      <c r="V14" s="358"/>
      <c r="W14" s="358"/>
      <c r="X14" s="358"/>
      <c r="Y14" s="358"/>
      <c r="Z14" s="358"/>
      <c r="AA14" s="358"/>
      <c r="AB14" s="358"/>
      <c r="AC14" s="358"/>
      <c r="AD14" s="358"/>
      <c r="AE14" s="343" t="str">
        <f>TRIM(UPPER(PDRN2!C127))</f>
        <v>INPUT||PT=C:127||VAL=</v>
      </c>
      <c r="AF14" s="343"/>
      <c r="AG14" s="343"/>
      <c r="AH14" s="343"/>
    </row>
    <row r="15" spans="1:34" ht="14.25" x14ac:dyDescent="0.3">
      <c r="A15" s="358"/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62"/>
      <c r="P15" s="362"/>
      <c r="Q15" s="362"/>
      <c r="R15" s="358"/>
      <c r="S15" s="358"/>
      <c r="T15" s="358"/>
      <c r="U15" s="358"/>
      <c r="V15" s="358"/>
      <c r="W15" s="358"/>
      <c r="X15" s="358"/>
      <c r="Y15" s="358"/>
      <c r="Z15" s="358"/>
      <c r="AA15" s="358"/>
      <c r="AB15" s="358"/>
      <c r="AC15" s="358"/>
      <c r="AD15" s="358"/>
      <c r="AE15" s="343"/>
      <c r="AF15" s="343"/>
      <c r="AG15" s="343"/>
      <c r="AH15" s="343"/>
    </row>
    <row r="16" spans="1:34" ht="14.25" x14ac:dyDescent="0.3">
      <c r="A16" s="358"/>
      <c r="B16" s="358"/>
      <c r="C16" s="358"/>
      <c r="D16" s="358"/>
      <c r="E16" s="358"/>
      <c r="F16" s="358"/>
      <c r="G16" s="358"/>
      <c r="H16" s="358"/>
      <c r="I16" s="358"/>
      <c r="J16" s="358"/>
      <c r="K16" s="358"/>
      <c r="L16" s="358"/>
      <c r="M16" s="358"/>
      <c r="N16" s="358"/>
      <c r="O16" s="20"/>
      <c r="P16" s="21"/>
      <c r="Q16" s="22"/>
      <c r="R16" s="359"/>
      <c r="S16" s="359"/>
      <c r="T16" s="359"/>
      <c r="U16" s="359"/>
      <c r="V16" s="359"/>
      <c r="W16" s="359"/>
      <c r="X16" s="359"/>
      <c r="Y16" s="359"/>
      <c r="Z16" s="359"/>
      <c r="AA16" s="359"/>
      <c r="AB16" s="359"/>
      <c r="AC16" s="359"/>
      <c r="AD16" s="359"/>
      <c r="AE16" s="343"/>
      <c r="AF16" s="343"/>
      <c r="AG16" s="343"/>
      <c r="AH16" s="343"/>
    </row>
    <row r="17" spans="1:37" x14ac:dyDescent="0.2">
      <c r="A17" s="327" t="s">
        <v>25</v>
      </c>
      <c r="B17" s="327"/>
      <c r="C17" s="327"/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27"/>
      <c r="S17" s="327"/>
      <c r="T17" s="327"/>
      <c r="U17" s="327"/>
      <c r="V17" s="327"/>
      <c r="W17" s="327"/>
      <c r="X17" s="327"/>
      <c r="Y17" s="327"/>
      <c r="Z17" s="327"/>
      <c r="AA17" s="327"/>
      <c r="AB17" s="327"/>
      <c r="AC17" s="327"/>
      <c r="AD17" s="327"/>
      <c r="AE17" s="327"/>
      <c r="AF17" s="327"/>
      <c r="AG17" s="327"/>
      <c r="AH17" s="327"/>
      <c r="AK17" s="1" t="s">
        <v>26</v>
      </c>
    </row>
    <row r="18" spans="1:37" ht="12.75" x14ac:dyDescent="0.25">
      <c r="A18" s="23"/>
      <c r="B18" s="8" t="s">
        <v>10</v>
      </c>
      <c r="C18" s="7" t="str">
        <f>IF(PDRN2!C134="Rented","/","")</f>
        <v/>
      </c>
      <c r="D18" s="8" t="s">
        <v>11</v>
      </c>
      <c r="E18" s="8"/>
      <c r="F18" s="8" t="s">
        <v>27</v>
      </c>
      <c r="G18" s="8"/>
      <c r="H18" s="8"/>
      <c r="I18" s="8"/>
      <c r="J18" s="8"/>
      <c r="K18" s="8"/>
      <c r="L18" s="8"/>
      <c r="M18" s="8" t="s">
        <v>28</v>
      </c>
      <c r="N18" s="322" t="s">
        <v>29</v>
      </c>
      <c r="O18" s="322"/>
      <c r="P18" s="322"/>
      <c r="Q18" s="322"/>
      <c r="R18" s="322"/>
      <c r="S18" s="322"/>
      <c r="T18" s="322"/>
      <c r="U18" s="8"/>
      <c r="V18" s="360" t="str">
        <f>IF(C18="","",IF(C18="/",PDRN2!C140,""))</f>
        <v/>
      </c>
      <c r="W18" s="360"/>
      <c r="X18" s="360"/>
      <c r="Y18" s="360"/>
      <c r="Z18" s="360"/>
      <c r="AA18" s="8"/>
      <c r="AB18" s="8"/>
      <c r="AC18" s="8"/>
      <c r="AD18" s="8"/>
      <c r="AE18" s="8"/>
      <c r="AF18" s="8"/>
      <c r="AG18" s="8"/>
      <c r="AH18" s="10"/>
    </row>
    <row r="19" spans="1:37" ht="12.75" x14ac:dyDescent="0.25">
      <c r="A19" s="23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 t="s">
        <v>28</v>
      </c>
      <c r="N19" s="322" t="s">
        <v>30</v>
      </c>
      <c r="O19" s="322"/>
      <c r="P19" s="322"/>
      <c r="Q19" s="361" t="str">
        <f>IF(C18="","",IF(C18="/",TRIM(UPPER(PDRN2!C140)),""))</f>
        <v/>
      </c>
      <c r="R19" s="361"/>
      <c r="S19" s="361"/>
      <c r="T19" s="361"/>
      <c r="U19" s="361"/>
      <c r="V19" s="361"/>
      <c r="W19" s="322" t="s">
        <v>31</v>
      </c>
      <c r="X19" s="322"/>
      <c r="Y19" s="322"/>
      <c r="Z19" s="322"/>
      <c r="AA19" s="322"/>
      <c r="AB19" s="361" t="str">
        <f>IF(C18="","",IF(C18="/",TRIM(UPPER(PDRN2!C139)),""))</f>
        <v/>
      </c>
      <c r="AC19" s="361"/>
      <c r="AD19" s="361"/>
      <c r="AE19" s="361"/>
      <c r="AF19" s="361"/>
      <c r="AG19" s="361"/>
      <c r="AH19" s="25"/>
    </row>
    <row r="20" spans="1:37" x14ac:dyDescent="0.2">
      <c r="A20" s="23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24"/>
      <c r="O20" s="24"/>
      <c r="P20" s="24"/>
      <c r="Q20" s="26"/>
      <c r="R20" s="26"/>
      <c r="S20" s="26"/>
      <c r="T20" s="26"/>
      <c r="U20" s="26"/>
      <c r="V20" s="26"/>
      <c r="W20" s="24"/>
      <c r="X20" s="24"/>
      <c r="Y20" s="24"/>
      <c r="Z20" s="24"/>
      <c r="AA20" s="24"/>
      <c r="AB20" s="26"/>
      <c r="AC20" s="26"/>
      <c r="AD20" s="26"/>
      <c r="AE20" s="26"/>
      <c r="AF20" s="8"/>
      <c r="AG20" s="8"/>
      <c r="AH20" s="10"/>
    </row>
    <row r="21" spans="1:37" ht="14.25" x14ac:dyDescent="0.3">
      <c r="A21" s="23"/>
      <c r="B21" s="8" t="s">
        <v>10</v>
      </c>
      <c r="C21" s="7" t="str">
        <f>IF(PDRN2!C134="Owned","/","")</f>
        <v/>
      </c>
      <c r="D21" s="8" t="s">
        <v>11</v>
      </c>
      <c r="E21" s="8"/>
      <c r="F21" s="8" t="s">
        <v>32</v>
      </c>
      <c r="G21" s="8"/>
      <c r="H21" s="8"/>
      <c r="I21" s="8"/>
      <c r="J21" s="8"/>
      <c r="K21" s="8"/>
      <c r="L21" s="8"/>
      <c r="M21" s="8" t="s">
        <v>28</v>
      </c>
      <c r="N21" s="8" t="s">
        <v>33</v>
      </c>
      <c r="O21" s="8"/>
      <c r="P21" s="319" t="str">
        <f>IF(PDRN2!C143="","",TRIM(PDRN2!C143&amp;" SQM."))</f>
        <v>INPUT||pt=C:143||val= SQM.</v>
      </c>
      <c r="Q21" s="319"/>
      <c r="R21" s="319"/>
      <c r="S21" s="319"/>
      <c r="T21" s="319"/>
      <c r="U21" s="8"/>
      <c r="V21" s="322" t="s">
        <v>34</v>
      </c>
      <c r="W21" s="322"/>
      <c r="X21" s="322"/>
      <c r="Y21" s="322"/>
      <c r="Z21" s="319" t="str">
        <f>IF(PDRN2!D144="","",TRIM(PDRN2!D144&amp;" SQM."))</f>
        <v>INPUT||pt=D:144||val= SQM.</v>
      </c>
      <c r="AA21" s="319"/>
      <c r="AB21" s="319"/>
      <c r="AC21" s="319"/>
      <c r="AD21" s="319"/>
      <c r="AE21" s="319"/>
      <c r="AF21" s="319"/>
      <c r="AG21" s="319"/>
      <c r="AH21" s="10"/>
    </row>
    <row r="22" spans="1:37" ht="15" x14ac:dyDescent="0.25">
      <c r="A22" s="23"/>
      <c r="B22" s="8"/>
      <c r="C22" s="7"/>
      <c r="D22" s="8"/>
      <c r="E22" s="27"/>
      <c r="F22" s="27"/>
      <c r="G22" s="8"/>
      <c r="H22" s="8"/>
      <c r="I22" s="8"/>
      <c r="J22" s="8"/>
      <c r="K22" s="8"/>
      <c r="L22" s="8"/>
      <c r="M22" s="28" t="s">
        <v>28</v>
      </c>
      <c r="N22" s="8" t="s">
        <v>35</v>
      </c>
      <c r="O22" s="8"/>
      <c r="P22" s="26"/>
      <c r="Q22" s="26"/>
      <c r="R22" s="8" t="s">
        <v>10</v>
      </c>
      <c r="S22" s="7" t="str">
        <f>IF(PDRN2!C134="OWNED-MORTAGED","/","")</f>
        <v/>
      </c>
      <c r="T22" s="8" t="s">
        <v>11</v>
      </c>
      <c r="U22" s="322" t="s">
        <v>36</v>
      </c>
      <c r="V22" s="322"/>
      <c r="W22" s="29" t="s">
        <v>10</v>
      </c>
      <c r="X22" s="7" t="str">
        <f>IF(PDRN2!C134="OWNED","/","")</f>
        <v/>
      </c>
      <c r="Y22" s="8" t="s">
        <v>11</v>
      </c>
      <c r="Z22" s="30" t="s">
        <v>37</v>
      </c>
      <c r="AA22" s="9"/>
      <c r="AB22" s="9"/>
      <c r="AC22" s="9"/>
      <c r="AD22" s="9" t="s">
        <v>38</v>
      </c>
      <c r="AE22" s="31"/>
      <c r="AF22" s="355" t="str">
        <f>IF(PDRN2!C134="OWNED-MORTAGED",TRIM(PDRN2!F137),"")</f>
        <v/>
      </c>
      <c r="AG22" s="355"/>
      <c r="AH22" s="10"/>
    </row>
    <row r="23" spans="1:37" x14ac:dyDescent="0.2">
      <c r="A23" s="23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322" t="s">
        <v>39</v>
      </c>
      <c r="O23" s="322"/>
      <c r="P23" s="322"/>
      <c r="Q23" s="322"/>
      <c r="R23" s="322"/>
      <c r="S23" s="322"/>
      <c r="T23" s="322"/>
      <c r="U23" s="322"/>
      <c r="V23" s="322"/>
      <c r="W23" s="356" t="str">
        <f>IF(PDRN2!C134="OWNED-MORTAGED",TRIM(PDRN2!C137),"")</f>
        <v/>
      </c>
      <c r="X23" s="356"/>
      <c r="Y23" s="356"/>
      <c r="Z23" s="356"/>
      <c r="AA23" s="356"/>
      <c r="AB23" s="356"/>
      <c r="AC23" s="356"/>
      <c r="AD23" s="26"/>
      <c r="AE23" s="26"/>
      <c r="AF23" s="8"/>
      <c r="AG23" s="8"/>
      <c r="AH23" s="10"/>
    </row>
    <row r="24" spans="1:37" x14ac:dyDescent="0.2">
      <c r="A24" s="23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26"/>
      <c r="Q24" s="26"/>
      <c r="R24" s="26"/>
      <c r="S24" s="26"/>
      <c r="T24" s="26"/>
      <c r="U24" s="8"/>
      <c r="V24" s="24"/>
      <c r="W24" s="24"/>
      <c r="X24" s="24"/>
      <c r="Y24" s="24"/>
      <c r="Z24" s="26"/>
      <c r="AA24" s="26"/>
      <c r="AB24" s="26"/>
      <c r="AC24" s="26"/>
      <c r="AD24" s="26"/>
      <c r="AE24" s="26"/>
      <c r="AF24" s="8"/>
      <c r="AG24" s="8"/>
      <c r="AH24" s="10"/>
    </row>
    <row r="25" spans="1:37" ht="12.75" x14ac:dyDescent="0.25">
      <c r="A25" s="23"/>
      <c r="B25" s="8" t="s">
        <v>10</v>
      </c>
      <c r="C25" s="7" t="str">
        <f>IF(PDRN2!C134="Used Free - Living w/ Parents","/","")</f>
        <v/>
      </c>
      <c r="D25" s="8" t="s">
        <v>11</v>
      </c>
      <c r="E25" s="8"/>
      <c r="F25" s="8" t="s">
        <v>40</v>
      </c>
      <c r="G25" s="8"/>
      <c r="H25" s="8"/>
      <c r="I25" s="8"/>
      <c r="J25" s="8"/>
      <c r="K25" s="8"/>
      <c r="L25" s="8"/>
      <c r="M25" s="8"/>
      <c r="N25" s="8"/>
      <c r="O25" s="8"/>
      <c r="P25" s="26"/>
      <c r="Q25" s="8" t="s">
        <v>10</v>
      </c>
      <c r="R25" s="26" t="str">
        <f>IF(OR(PDRN2!C134="Used Free - Living w/ Parents",PDRN2!C134="Used Free - Living w/ Relatives"),"/","")</f>
        <v/>
      </c>
      <c r="S25" s="8" t="s">
        <v>11</v>
      </c>
      <c r="T25" s="24" t="s">
        <v>41</v>
      </c>
      <c r="U25" s="8"/>
      <c r="V25" s="24"/>
      <c r="W25" s="24"/>
      <c r="X25" s="24"/>
      <c r="Y25" s="305" t="str">
        <f>IF(R25="","",IF(R25="/",IF(PDRN2!C134="Used Free - Living w/ Relatives","LIVING WITH RELATIVES",IF(PDRN2!C134="Used Free - Living w/ Parents","LIVING WITH PARENTS",""))))</f>
        <v/>
      </c>
      <c r="Z25" s="305"/>
      <c r="AA25" s="305"/>
      <c r="AB25" s="305"/>
      <c r="AC25" s="305"/>
      <c r="AD25" s="305"/>
      <c r="AE25" s="305"/>
      <c r="AF25" s="305"/>
      <c r="AG25" s="305"/>
      <c r="AH25" s="305"/>
    </row>
    <row r="26" spans="1:37" x14ac:dyDescent="0.2">
      <c r="A26" s="3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33"/>
      <c r="Q26" s="33"/>
      <c r="R26" s="33"/>
      <c r="S26" s="33"/>
      <c r="T26" s="33"/>
      <c r="U26" s="13"/>
      <c r="V26" s="34"/>
      <c r="W26" s="34"/>
      <c r="X26" s="34"/>
      <c r="Y26" s="34"/>
      <c r="Z26" s="33"/>
      <c r="AA26" s="33"/>
      <c r="AB26" s="33"/>
      <c r="AC26" s="33"/>
      <c r="AD26" s="33"/>
      <c r="AE26" s="33"/>
      <c r="AF26" s="13"/>
      <c r="AG26" s="13"/>
      <c r="AH26" s="15"/>
    </row>
    <row r="27" spans="1:37" ht="14.25" x14ac:dyDescent="0.3">
      <c r="A27" s="335" t="s">
        <v>42</v>
      </c>
      <c r="B27" s="335"/>
      <c r="C27" s="335"/>
      <c r="D27" s="335"/>
      <c r="E27" s="335"/>
      <c r="F27" s="335"/>
      <c r="G27" s="35"/>
      <c r="H27" s="357"/>
      <c r="I27" s="357"/>
      <c r="J27" s="357"/>
      <c r="K27" s="35"/>
      <c r="L27" s="336" t="s">
        <v>43</v>
      </c>
      <c r="M27" s="336"/>
      <c r="N27" s="336"/>
      <c r="O27" s="35"/>
      <c r="P27" s="357" t="str">
        <f>TRIM(PDRN2!B114)</f>
        <v>INPUT||pt=B:114||val=</v>
      </c>
      <c r="Q27" s="357"/>
      <c r="R27" s="357"/>
      <c r="S27" s="35"/>
      <c r="T27" s="336" t="s">
        <v>44</v>
      </c>
      <c r="U27" s="336"/>
      <c r="V27" s="336"/>
      <c r="W27" s="336"/>
      <c r="X27" s="35"/>
      <c r="Y27" s="357" t="str">
        <f>TRIM(PDRN2!E114)</f>
        <v>INPUT||pt=E:114||val=</v>
      </c>
      <c r="Z27" s="357"/>
      <c r="AA27" s="357"/>
      <c r="AB27" s="35"/>
      <c r="AC27" s="338" t="s">
        <v>45</v>
      </c>
      <c r="AD27" s="338"/>
      <c r="AE27" s="338"/>
      <c r="AF27" s="338"/>
      <c r="AG27" s="338"/>
      <c r="AH27" s="338"/>
    </row>
    <row r="28" spans="1:37" x14ac:dyDescent="0.2">
      <c r="A28" s="23"/>
      <c r="B28" s="8"/>
      <c r="C28" s="8" t="s">
        <v>10</v>
      </c>
      <c r="D28" s="7"/>
      <c r="E28" s="8" t="s">
        <v>11</v>
      </c>
      <c r="F28" s="322" t="s">
        <v>46</v>
      </c>
      <c r="G28" s="322"/>
      <c r="H28" s="322"/>
      <c r="I28" s="322"/>
      <c r="J28" s="322"/>
      <c r="K28" s="322"/>
      <c r="L28" s="322"/>
      <c r="M28" s="322"/>
      <c r="N28" s="29" t="s">
        <v>10</v>
      </c>
      <c r="O28" s="7"/>
      <c r="P28" s="8" t="s">
        <v>11</v>
      </c>
      <c r="Q28" s="322" t="s">
        <v>47</v>
      </c>
      <c r="R28" s="322"/>
      <c r="S28" s="322"/>
      <c r="T28" s="322"/>
      <c r="U28" s="322"/>
      <c r="V28" s="322"/>
      <c r="W28" s="322"/>
      <c r="X28" s="29" t="s">
        <v>10</v>
      </c>
      <c r="Y28" s="7"/>
      <c r="Z28" s="8" t="s">
        <v>11</v>
      </c>
      <c r="AA28" s="322" t="s">
        <v>48</v>
      </c>
      <c r="AB28" s="322"/>
      <c r="AC28" s="322"/>
      <c r="AD28" s="322"/>
      <c r="AE28" s="322"/>
      <c r="AF28" s="322"/>
      <c r="AG28" s="8"/>
      <c r="AH28" s="10"/>
    </row>
    <row r="29" spans="1:37" x14ac:dyDescent="0.2">
      <c r="A29" s="23"/>
      <c r="B29" s="8"/>
      <c r="C29" s="8" t="s">
        <v>10</v>
      </c>
      <c r="D29" s="7"/>
      <c r="E29" s="8" t="s">
        <v>11</v>
      </c>
      <c r="F29" s="322" t="s">
        <v>49</v>
      </c>
      <c r="G29" s="322"/>
      <c r="H29" s="322"/>
      <c r="I29" s="322"/>
      <c r="J29" s="322"/>
      <c r="K29" s="322"/>
      <c r="L29" s="322"/>
      <c r="M29" s="322"/>
      <c r="N29" s="29" t="s">
        <v>10</v>
      </c>
      <c r="O29" s="7"/>
      <c r="P29" s="8" t="s">
        <v>11</v>
      </c>
      <c r="Q29" s="322" t="s">
        <v>50</v>
      </c>
      <c r="R29" s="322"/>
      <c r="S29" s="322"/>
      <c r="T29" s="322"/>
      <c r="U29" s="322"/>
      <c r="V29" s="322"/>
      <c r="W29" s="322"/>
      <c r="X29" s="29" t="s">
        <v>10</v>
      </c>
      <c r="Y29" s="7"/>
      <c r="Z29" s="8" t="s">
        <v>11</v>
      </c>
      <c r="AA29" s="322" t="s">
        <v>51</v>
      </c>
      <c r="AB29" s="322"/>
      <c r="AC29" s="322"/>
      <c r="AD29" s="322"/>
      <c r="AE29" s="322"/>
      <c r="AF29" s="322"/>
      <c r="AG29" s="8"/>
      <c r="AH29" s="10"/>
    </row>
    <row r="30" spans="1:37" x14ac:dyDescent="0.2">
      <c r="A30" s="37"/>
      <c r="B30" s="38"/>
      <c r="C30" s="38" t="s">
        <v>10</v>
      </c>
      <c r="D30" s="39"/>
      <c r="E30" s="38" t="s">
        <v>11</v>
      </c>
      <c r="F30" s="346" t="s">
        <v>52</v>
      </c>
      <c r="G30" s="346"/>
      <c r="H30" s="346"/>
      <c r="I30" s="346"/>
      <c r="J30" s="346"/>
      <c r="K30" s="346"/>
      <c r="L30" s="346"/>
      <c r="M30" s="346"/>
      <c r="N30" s="40" t="s">
        <v>10</v>
      </c>
      <c r="O30" s="39"/>
      <c r="P30" s="38" t="s">
        <v>11</v>
      </c>
      <c r="Q30" s="346" t="s">
        <v>53</v>
      </c>
      <c r="R30" s="346"/>
      <c r="S30" s="346"/>
      <c r="T30" s="346"/>
      <c r="U30" s="346"/>
      <c r="V30" s="346"/>
      <c r="W30" s="346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41"/>
    </row>
    <row r="31" spans="1:37" x14ac:dyDescent="0.2">
      <c r="A31" s="353" t="s">
        <v>54</v>
      </c>
      <c r="B31" s="353"/>
      <c r="C31" s="353"/>
      <c r="D31" s="353"/>
      <c r="E31" s="353"/>
      <c r="F31" s="353"/>
      <c r="G31" s="353"/>
      <c r="H31" s="353"/>
      <c r="I31" s="354" t="s">
        <v>55</v>
      </c>
      <c r="J31" s="354"/>
      <c r="K31" s="354"/>
      <c r="L31" s="354"/>
      <c r="M31" s="354"/>
      <c r="N31" s="354"/>
      <c r="O31" s="354"/>
      <c r="P31" s="354"/>
      <c r="Q31" s="327" t="s">
        <v>56</v>
      </c>
      <c r="R31" s="327"/>
      <c r="S31" s="327"/>
      <c r="T31" s="327"/>
      <c r="U31" s="327"/>
      <c r="V31" s="327"/>
      <c r="W31" s="327"/>
      <c r="X31" s="327"/>
      <c r="Y31" s="327"/>
      <c r="Z31" s="327" t="s">
        <v>57</v>
      </c>
      <c r="AA31" s="327"/>
      <c r="AB31" s="327"/>
      <c r="AC31" s="327"/>
      <c r="AD31" s="327"/>
      <c r="AE31" s="327"/>
      <c r="AF31" s="327"/>
      <c r="AG31" s="327"/>
      <c r="AH31" s="327"/>
    </row>
    <row r="32" spans="1:37" x14ac:dyDescent="0.2">
      <c r="A32" s="23"/>
      <c r="B32" s="8"/>
      <c r="C32" s="8" t="s">
        <v>10</v>
      </c>
      <c r="D32" s="7" t="str">
        <f>IF(PDRN2!F109="NEW","/","")</f>
        <v/>
      </c>
      <c r="E32" s="8" t="s">
        <v>11</v>
      </c>
      <c r="F32" s="352" t="s">
        <v>58</v>
      </c>
      <c r="G32" s="352"/>
      <c r="H32" s="352"/>
      <c r="I32" s="42"/>
      <c r="J32" s="8"/>
      <c r="K32" s="8" t="s">
        <v>10</v>
      </c>
      <c r="L32" s="7" t="str">
        <f>IF(PDRN2!C110="VERY GOOD","/","")</f>
        <v/>
      </c>
      <c r="M32" s="8" t="s">
        <v>11</v>
      </c>
      <c r="N32" s="352" t="s">
        <v>59</v>
      </c>
      <c r="O32" s="352"/>
      <c r="P32" s="352"/>
      <c r="Q32" s="42"/>
      <c r="R32" s="8"/>
      <c r="S32" s="8" t="s">
        <v>10</v>
      </c>
      <c r="T32" s="7" t="str">
        <f>IF(PDRN2!F110="VERY GOOD","/","")</f>
        <v/>
      </c>
      <c r="U32" s="8" t="s">
        <v>11</v>
      </c>
      <c r="V32" s="352" t="s">
        <v>59</v>
      </c>
      <c r="W32" s="352"/>
      <c r="X32" s="352"/>
      <c r="Y32" s="352"/>
      <c r="Z32" s="8"/>
      <c r="AA32" s="8" t="s">
        <v>10</v>
      </c>
      <c r="AB32" s="7" t="str">
        <f>IF(PDRN2!F111="VERY GOOD","/","")</f>
        <v/>
      </c>
      <c r="AC32" s="8" t="s">
        <v>11</v>
      </c>
      <c r="AD32" s="334" t="s">
        <v>59</v>
      </c>
      <c r="AE32" s="334"/>
      <c r="AF32" s="334"/>
      <c r="AG32" s="334"/>
      <c r="AH32" s="334"/>
    </row>
    <row r="33" spans="1:34" x14ac:dyDescent="0.2">
      <c r="A33" s="23" t="s">
        <v>28</v>
      </c>
      <c r="B33" s="8"/>
      <c r="C33" s="8" t="s">
        <v>10</v>
      </c>
      <c r="D33" s="7" t="str">
        <f>IF(PDRN2!F109="GOOD","/","")</f>
        <v/>
      </c>
      <c r="E33" s="8" t="s">
        <v>11</v>
      </c>
      <c r="F33" s="352" t="s">
        <v>60</v>
      </c>
      <c r="G33" s="352"/>
      <c r="H33" s="352"/>
      <c r="I33" s="42" t="s">
        <v>28</v>
      </c>
      <c r="J33" s="8"/>
      <c r="K33" s="8" t="s">
        <v>10</v>
      </c>
      <c r="L33" s="7" t="str">
        <f>IF(PDRN2!C110="GOOD","/","")</f>
        <v/>
      </c>
      <c r="M33" s="8" t="s">
        <v>11</v>
      </c>
      <c r="N33" s="352" t="s">
        <v>60</v>
      </c>
      <c r="O33" s="352"/>
      <c r="P33" s="352"/>
      <c r="Q33" s="42" t="s">
        <v>28</v>
      </c>
      <c r="R33" s="8"/>
      <c r="S33" s="8" t="s">
        <v>10</v>
      </c>
      <c r="T33" s="7" t="str">
        <f>IF(PDRN2!F110="GOOD","/","")</f>
        <v/>
      </c>
      <c r="U33" s="8" t="s">
        <v>11</v>
      </c>
      <c r="V33" s="352" t="s">
        <v>60</v>
      </c>
      <c r="W33" s="352"/>
      <c r="X33" s="352"/>
      <c r="Y33" s="352"/>
      <c r="Z33" s="8" t="s">
        <v>28</v>
      </c>
      <c r="AA33" s="8" t="s">
        <v>10</v>
      </c>
      <c r="AB33" s="7" t="str">
        <f>IF(PDRN2!F111="GOOD","/","")</f>
        <v/>
      </c>
      <c r="AC33" s="8" t="s">
        <v>11</v>
      </c>
      <c r="AD33" s="322" t="s">
        <v>60</v>
      </c>
      <c r="AE33" s="322"/>
      <c r="AF33" s="322"/>
      <c r="AG33" s="8"/>
      <c r="AH33" s="43"/>
    </row>
    <row r="34" spans="1:34" x14ac:dyDescent="0.2">
      <c r="A34" s="23"/>
      <c r="B34" s="8"/>
      <c r="C34" s="8" t="s">
        <v>10</v>
      </c>
      <c r="D34" s="7" t="str">
        <f>IF(PDRN2!F109="FAIR","/","")</f>
        <v/>
      </c>
      <c r="E34" s="8" t="s">
        <v>11</v>
      </c>
      <c r="F34" s="352" t="s">
        <v>61</v>
      </c>
      <c r="G34" s="352"/>
      <c r="H34" s="352"/>
      <c r="I34" s="42"/>
      <c r="J34" s="8"/>
      <c r="K34" s="8" t="s">
        <v>10</v>
      </c>
      <c r="L34" s="7" t="str">
        <f>IF(PDRN2!C110="FAIR","/","")</f>
        <v/>
      </c>
      <c r="M34" s="8" t="s">
        <v>11</v>
      </c>
      <c r="N34" s="352" t="s">
        <v>61</v>
      </c>
      <c r="O34" s="352"/>
      <c r="P34" s="352"/>
      <c r="Q34" s="42"/>
      <c r="R34" s="8"/>
      <c r="S34" s="8" t="s">
        <v>10</v>
      </c>
      <c r="T34" s="7" t="str">
        <f>IF(PDRN2!F110="FAIR","/","")</f>
        <v/>
      </c>
      <c r="U34" s="8" t="s">
        <v>11</v>
      </c>
      <c r="V34" s="352" t="s">
        <v>61</v>
      </c>
      <c r="W34" s="352"/>
      <c r="X34" s="352"/>
      <c r="Y34" s="352"/>
      <c r="Z34" s="8"/>
      <c r="AA34" s="8" t="s">
        <v>10</v>
      </c>
      <c r="AB34" s="7" t="str">
        <f>IF(PDRN2!F111="FAIR","/","")</f>
        <v/>
      </c>
      <c r="AC34" s="8" t="s">
        <v>11</v>
      </c>
      <c r="AD34" s="322" t="s">
        <v>61</v>
      </c>
      <c r="AE34" s="322"/>
      <c r="AF34" s="322"/>
      <c r="AG34" s="27"/>
      <c r="AH34" s="10"/>
    </row>
    <row r="35" spans="1:34" x14ac:dyDescent="0.2">
      <c r="A35" s="32"/>
      <c r="B35" s="13"/>
      <c r="C35" s="13" t="s">
        <v>10</v>
      </c>
      <c r="D35" s="12" t="str">
        <f>IF(PDRN2!F109="POOR","/","")</f>
        <v/>
      </c>
      <c r="E35" s="13" t="s">
        <v>11</v>
      </c>
      <c r="F35" s="350" t="s">
        <v>62</v>
      </c>
      <c r="G35" s="350"/>
      <c r="H35" s="350"/>
      <c r="I35" s="44"/>
      <c r="J35" s="13"/>
      <c r="K35" s="13" t="s">
        <v>10</v>
      </c>
      <c r="L35" s="12" t="str">
        <f>IF(PDRN2!C110="POOR","/","")</f>
        <v/>
      </c>
      <c r="M35" s="13" t="s">
        <v>11</v>
      </c>
      <c r="N35" s="350" t="s">
        <v>62</v>
      </c>
      <c r="O35" s="350"/>
      <c r="P35" s="350"/>
      <c r="Q35" s="44"/>
      <c r="R35" s="13"/>
      <c r="S35" s="13" t="s">
        <v>10</v>
      </c>
      <c r="T35" s="12" t="str">
        <f>IF(PDRN2!F110="POOR","/","")</f>
        <v/>
      </c>
      <c r="U35" s="13" t="s">
        <v>11</v>
      </c>
      <c r="V35" s="350" t="s">
        <v>62</v>
      </c>
      <c r="W35" s="350"/>
      <c r="X35" s="350"/>
      <c r="Y35" s="350"/>
      <c r="Z35" s="13"/>
      <c r="AA35" s="13" t="s">
        <v>10</v>
      </c>
      <c r="AB35" s="12" t="str">
        <f>IF(PDRN2!F111="POOR","/","")</f>
        <v/>
      </c>
      <c r="AC35" s="13" t="s">
        <v>11</v>
      </c>
      <c r="AD35" s="351" t="s">
        <v>62</v>
      </c>
      <c r="AE35" s="351"/>
      <c r="AF35" s="351"/>
      <c r="AG35" s="13"/>
      <c r="AH35" s="15"/>
    </row>
    <row r="36" spans="1:34" x14ac:dyDescent="0.2">
      <c r="A36" s="335" t="s">
        <v>63</v>
      </c>
      <c r="B36" s="335"/>
      <c r="C36" s="335"/>
      <c r="D36" s="335"/>
      <c r="E36" s="335"/>
      <c r="F36" s="335"/>
      <c r="G36" s="45" t="s">
        <v>64</v>
      </c>
      <c r="H36" s="46" t="str">
        <f>IF(PDRN2!C109="CONCRETE","/","")</f>
        <v/>
      </c>
      <c r="I36" s="35" t="s">
        <v>11</v>
      </c>
      <c r="J36" s="36" t="s">
        <v>65</v>
      </c>
      <c r="K36" s="36"/>
      <c r="L36" s="36"/>
      <c r="M36" s="36"/>
      <c r="N36" s="36"/>
      <c r="O36" s="45" t="s">
        <v>64</v>
      </c>
      <c r="P36" s="46" t="str">
        <f>IF(PDRN2!C109="SEMI CONCRETE","/","")</f>
        <v/>
      </c>
      <c r="Q36" s="8" t="s">
        <v>11</v>
      </c>
      <c r="R36" s="322" t="s">
        <v>66</v>
      </c>
      <c r="S36" s="322"/>
      <c r="T36" s="322"/>
      <c r="U36" s="322"/>
      <c r="V36" s="322"/>
      <c r="W36" s="322"/>
      <c r="X36" s="322"/>
      <c r="Y36" s="29" t="s">
        <v>10</v>
      </c>
      <c r="Z36" s="19" t="str">
        <f>IF(PDRN2!C109="WOODEN","/","")</f>
        <v/>
      </c>
      <c r="AA36" s="47" t="s">
        <v>11</v>
      </c>
      <c r="AB36" s="336" t="s">
        <v>67</v>
      </c>
      <c r="AC36" s="336"/>
      <c r="AD36" s="336"/>
      <c r="AE36" s="336"/>
      <c r="AF36" s="336"/>
      <c r="AG36" s="35"/>
      <c r="AH36" s="48"/>
    </row>
    <row r="37" spans="1:34" x14ac:dyDescent="0.2">
      <c r="A37" s="23"/>
      <c r="B37" s="8"/>
      <c r="C37" s="8"/>
      <c r="D37" s="8"/>
      <c r="E37" s="8"/>
      <c r="F37" s="8"/>
      <c r="G37" s="29" t="s">
        <v>64</v>
      </c>
      <c r="H37" s="7" t="str">
        <f>IF(PDRN2!F108="YES","/","")</f>
        <v/>
      </c>
      <c r="I37" s="8" t="s">
        <v>11</v>
      </c>
      <c r="J37" s="322" t="s">
        <v>68</v>
      </c>
      <c r="K37" s="322"/>
      <c r="L37" s="322"/>
      <c r="M37" s="322"/>
      <c r="N37" s="322"/>
      <c r="O37" s="29" t="s">
        <v>64</v>
      </c>
      <c r="P37" s="7" t="str">
        <f>IF(PDRN2!F108="NO","/","")</f>
        <v/>
      </c>
      <c r="Q37" s="8" t="s">
        <v>11</v>
      </c>
      <c r="R37" s="322" t="s">
        <v>69</v>
      </c>
      <c r="S37" s="322"/>
      <c r="T37" s="322"/>
      <c r="U37" s="322"/>
      <c r="V37" s="322"/>
      <c r="W37" s="322"/>
      <c r="X37" s="322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">
      <c r="A38" s="345" t="s">
        <v>70</v>
      </c>
      <c r="B38" s="345"/>
      <c r="C38" s="345"/>
      <c r="D38" s="345"/>
      <c r="E38" s="345"/>
      <c r="F38" s="345"/>
      <c r="G38" s="345"/>
      <c r="H38" s="345"/>
      <c r="I38" s="8" t="s">
        <v>10</v>
      </c>
      <c r="J38" s="49" t="str">
        <f>IF(PDRN2!C111="GOOD","/","")</f>
        <v/>
      </c>
      <c r="K38" s="24" t="s">
        <v>11</v>
      </c>
      <c r="L38" s="24" t="s">
        <v>60</v>
      </c>
      <c r="M38" s="24"/>
      <c r="N38" s="24"/>
      <c r="O38" s="29" t="s">
        <v>10</v>
      </c>
      <c r="P38" s="50" t="str">
        <f>IF(PDRN2!C111="AVERAGE","/","")</f>
        <v/>
      </c>
      <c r="Q38" s="8" t="s">
        <v>11</v>
      </c>
      <c r="R38" s="346" t="s">
        <v>71</v>
      </c>
      <c r="S38" s="346"/>
      <c r="T38" s="346"/>
      <c r="U38" s="346"/>
      <c r="V38" s="346"/>
      <c r="W38" s="24"/>
      <c r="X38" s="24"/>
      <c r="Y38" s="29" t="s">
        <v>10</v>
      </c>
      <c r="Z38" s="51" t="str">
        <f>IF(PDRN2!C111="POOR","/","")</f>
        <v/>
      </c>
      <c r="AA38" s="52" t="s">
        <v>11</v>
      </c>
      <c r="AB38" s="346" t="s">
        <v>62</v>
      </c>
      <c r="AC38" s="346"/>
      <c r="AD38" s="346"/>
      <c r="AE38" s="346"/>
      <c r="AF38" s="8"/>
      <c r="AG38" s="8"/>
      <c r="AH38" s="10"/>
    </row>
    <row r="39" spans="1:34" x14ac:dyDescent="0.2">
      <c r="A39" s="327" t="s">
        <v>72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27"/>
      <c r="Z39" s="327"/>
      <c r="AA39" s="327"/>
      <c r="AB39" s="327"/>
      <c r="AC39" s="327"/>
      <c r="AD39" s="327"/>
      <c r="AE39" s="327"/>
      <c r="AF39" s="327"/>
      <c r="AG39" s="327"/>
      <c r="AH39" s="327"/>
    </row>
    <row r="40" spans="1:34" x14ac:dyDescent="0.2">
      <c r="A40" s="347" t="s">
        <v>73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8" t="s">
        <v>74</v>
      </c>
      <c r="O40" s="348"/>
      <c r="P40" s="348"/>
      <c r="Q40" s="348"/>
      <c r="R40" s="348"/>
      <c r="S40" s="348"/>
      <c r="T40" s="348"/>
      <c r="U40" s="348"/>
      <c r="V40" s="348"/>
      <c r="W40" s="349" t="s">
        <v>75</v>
      </c>
      <c r="X40" s="349"/>
      <c r="Y40" s="349"/>
      <c r="Z40" s="349"/>
      <c r="AA40" s="349"/>
      <c r="AB40" s="349"/>
      <c r="AC40" s="349"/>
      <c r="AD40" s="349"/>
      <c r="AE40" s="349"/>
      <c r="AF40" s="349"/>
      <c r="AG40" s="349"/>
      <c r="AH40" s="349"/>
    </row>
    <row r="41" spans="1:34" ht="12.75" x14ac:dyDescent="0.25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2"/>
      <c r="O41" s="342"/>
      <c r="P41" s="342"/>
      <c r="Q41" s="342"/>
      <c r="R41" s="342"/>
      <c r="S41" s="342"/>
      <c r="T41" s="342"/>
      <c r="U41" s="342"/>
      <c r="V41" s="342"/>
      <c r="W41" s="343"/>
      <c r="X41" s="343"/>
      <c r="Y41" s="343"/>
      <c r="Z41" s="343"/>
      <c r="AA41" s="343"/>
      <c r="AB41" s="343"/>
      <c r="AC41" s="343"/>
      <c r="AD41" s="343"/>
      <c r="AE41" s="343"/>
      <c r="AF41" s="343"/>
      <c r="AG41" s="343"/>
      <c r="AH41" s="343"/>
    </row>
    <row r="42" spans="1:34" ht="12.75" x14ac:dyDescent="0.25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  <c r="M42" s="341"/>
      <c r="N42" s="342"/>
      <c r="O42" s="342"/>
      <c r="P42" s="342"/>
      <c r="Q42" s="342"/>
      <c r="R42" s="342"/>
      <c r="S42" s="342"/>
      <c r="T42" s="342"/>
      <c r="U42" s="342"/>
      <c r="V42" s="342"/>
      <c r="W42" s="343"/>
      <c r="X42" s="343"/>
      <c r="Y42" s="343"/>
      <c r="Z42" s="343"/>
      <c r="AA42" s="343"/>
      <c r="AB42" s="343"/>
      <c r="AC42" s="343"/>
      <c r="AD42" s="343"/>
      <c r="AE42" s="343"/>
      <c r="AF42" s="343"/>
      <c r="AG42" s="343"/>
      <c r="AH42" s="343"/>
    </row>
    <row r="43" spans="1:34" ht="12.75" x14ac:dyDescent="0.25">
      <c r="A43" s="344"/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2"/>
      <c r="O43" s="342"/>
      <c r="P43" s="342"/>
      <c r="Q43" s="342"/>
      <c r="R43" s="342"/>
      <c r="S43" s="342"/>
      <c r="T43" s="342"/>
      <c r="U43" s="342"/>
      <c r="V43" s="342"/>
      <c r="W43" s="343"/>
      <c r="X43" s="343"/>
      <c r="Y43" s="343"/>
      <c r="Z43" s="343"/>
      <c r="AA43" s="343"/>
      <c r="AB43" s="343"/>
      <c r="AC43" s="343"/>
      <c r="AD43" s="343"/>
      <c r="AE43" s="343"/>
      <c r="AF43" s="343"/>
      <c r="AG43" s="343"/>
      <c r="AH43" s="343"/>
    </row>
    <row r="44" spans="1:34" ht="12.75" x14ac:dyDescent="0.25">
      <c r="A44" s="344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2"/>
      <c r="O44" s="342"/>
      <c r="P44" s="342"/>
      <c r="Q44" s="342"/>
      <c r="R44" s="342"/>
      <c r="S44" s="342"/>
      <c r="T44" s="342"/>
      <c r="U44" s="342"/>
      <c r="V44" s="342"/>
      <c r="W44" s="343"/>
      <c r="X44" s="343"/>
      <c r="Y44" s="343"/>
      <c r="Z44" s="343"/>
      <c r="AA44" s="343"/>
      <c r="AB44" s="343"/>
      <c r="AC44" s="343"/>
      <c r="AD44" s="343"/>
      <c r="AE44" s="343"/>
      <c r="AF44" s="343"/>
      <c r="AG44" s="343"/>
      <c r="AH44" s="343"/>
    </row>
    <row r="45" spans="1:34" x14ac:dyDescent="0.2">
      <c r="A45" s="335" t="s">
        <v>76</v>
      </c>
      <c r="B45" s="335"/>
      <c r="C45" s="335"/>
      <c r="D45" s="335"/>
      <c r="E45" s="335"/>
      <c r="F45" s="45" t="s">
        <v>64</v>
      </c>
      <c r="G45" s="19"/>
      <c r="H45" s="35" t="s">
        <v>11</v>
      </c>
      <c r="I45" s="336" t="s">
        <v>77</v>
      </c>
      <c r="J45" s="336"/>
      <c r="K45" s="336"/>
      <c r="L45" s="336"/>
      <c r="M45" s="336"/>
      <c r="N45" s="336"/>
      <c r="O45" s="336"/>
      <c r="P45" s="336"/>
      <c r="Q45" s="35" t="s">
        <v>10</v>
      </c>
      <c r="R45" s="46"/>
      <c r="S45" s="35" t="s">
        <v>11</v>
      </c>
      <c r="T45" s="337" t="s">
        <v>78</v>
      </c>
      <c r="U45" s="337"/>
      <c r="V45" s="337"/>
      <c r="W45" s="337"/>
      <c r="X45" s="337"/>
      <c r="Y45" s="35"/>
      <c r="Z45" s="35" t="s">
        <v>10</v>
      </c>
      <c r="AA45" s="46"/>
      <c r="AB45" s="35" t="s">
        <v>11</v>
      </c>
      <c r="AC45" s="338" t="s">
        <v>79</v>
      </c>
      <c r="AD45" s="338"/>
      <c r="AE45" s="338"/>
      <c r="AF45" s="338"/>
      <c r="AG45" s="338"/>
      <c r="AH45" s="338"/>
    </row>
    <row r="46" spans="1:34" x14ac:dyDescent="0.2">
      <c r="A46" s="23"/>
      <c r="B46" s="8"/>
      <c r="C46" s="8" t="s">
        <v>10</v>
      </c>
      <c r="D46" s="7"/>
      <c r="E46" s="8" t="s">
        <v>11</v>
      </c>
      <c r="F46" s="322" t="s">
        <v>80</v>
      </c>
      <c r="G46" s="322"/>
      <c r="H46" s="322"/>
      <c r="I46" s="8"/>
      <c r="J46" s="8"/>
      <c r="K46" s="8" t="s">
        <v>10</v>
      </c>
      <c r="L46" s="7"/>
      <c r="M46" s="8" t="s">
        <v>11</v>
      </c>
      <c r="N46" s="322" t="s">
        <v>81</v>
      </c>
      <c r="O46" s="322"/>
      <c r="P46" s="29"/>
      <c r="Q46" s="24" t="s">
        <v>10</v>
      </c>
      <c r="R46" s="7"/>
      <c r="S46" s="8" t="s">
        <v>11</v>
      </c>
      <c r="T46" s="339" t="s">
        <v>82</v>
      </c>
      <c r="U46" s="339"/>
      <c r="V46" s="339"/>
      <c r="W46" s="339"/>
      <c r="X46" s="339"/>
      <c r="Y46" s="8"/>
      <c r="Z46" s="8" t="s">
        <v>10</v>
      </c>
      <c r="AA46" s="7"/>
      <c r="AB46" s="8" t="s">
        <v>11</v>
      </c>
      <c r="AC46" s="340" t="s">
        <v>83</v>
      </c>
      <c r="AD46" s="340"/>
      <c r="AE46" s="340"/>
      <c r="AF46" s="340"/>
      <c r="AG46" s="340"/>
      <c r="AH46" s="340"/>
    </row>
    <row r="47" spans="1:34" x14ac:dyDescent="0.2">
      <c r="A47" s="327" t="s">
        <v>84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27"/>
      <c r="Z47" s="327"/>
      <c r="AA47" s="327"/>
      <c r="AB47" s="327"/>
      <c r="AC47" s="327"/>
      <c r="AD47" s="327"/>
      <c r="AE47" s="327"/>
      <c r="AF47" s="327"/>
      <c r="AG47" s="327"/>
      <c r="AH47" s="327"/>
    </row>
    <row r="48" spans="1:34" x14ac:dyDescent="0.2">
      <c r="A48" s="321" t="s">
        <v>85</v>
      </c>
      <c r="B48" s="321"/>
      <c r="C48" s="321"/>
      <c r="D48" s="321"/>
      <c r="E48" s="321"/>
      <c r="F48" s="321"/>
      <c r="G48" s="321"/>
      <c r="H48" s="8"/>
      <c r="I48" s="8"/>
      <c r="J48" s="8" t="s">
        <v>28</v>
      </c>
      <c r="K48" s="8" t="s">
        <v>10</v>
      </c>
      <c r="L48" s="7" t="str">
        <f>IF(PDRN2!C107="RESIDENTIAL","/","")</f>
        <v/>
      </c>
      <c r="M48" s="8" t="s">
        <v>11</v>
      </c>
      <c r="N48" s="322" t="s">
        <v>86</v>
      </c>
      <c r="O48" s="322"/>
      <c r="P48" s="322"/>
      <c r="Q48" s="322"/>
      <c r="R48" s="322"/>
      <c r="S48" s="8" t="s">
        <v>10</v>
      </c>
      <c r="T48" s="7" t="str">
        <f>IF(PDRN2!C107="COMMERCIAL","/","")</f>
        <v/>
      </c>
      <c r="U48" s="8" t="s">
        <v>11</v>
      </c>
      <c r="V48" s="323" t="s">
        <v>87</v>
      </c>
      <c r="W48" s="323"/>
      <c r="X48" s="323"/>
      <c r="Y48" s="8"/>
      <c r="Z48" s="8" t="s">
        <v>10</v>
      </c>
      <c r="AA48" s="27" t="str">
        <f>IF(PDRN2!C107="INDUSTRIAL","/","")</f>
        <v/>
      </c>
      <c r="AB48" s="8" t="s">
        <v>11</v>
      </c>
      <c r="AC48" s="334" t="s">
        <v>88</v>
      </c>
      <c r="AD48" s="334"/>
      <c r="AE48" s="334"/>
      <c r="AF48" s="334"/>
      <c r="AG48" s="334"/>
      <c r="AH48" s="334"/>
    </row>
    <row r="49" spans="1:34" x14ac:dyDescent="0.2">
      <c r="A49" s="321" t="s">
        <v>55</v>
      </c>
      <c r="B49" s="321"/>
      <c r="C49" s="321"/>
      <c r="D49" s="321"/>
      <c r="E49" s="321"/>
      <c r="F49" s="321"/>
      <c r="G49" s="321"/>
      <c r="H49" s="8"/>
      <c r="I49" s="8"/>
      <c r="J49" s="8" t="s">
        <v>28</v>
      </c>
      <c r="K49" s="8" t="s">
        <v>10</v>
      </c>
      <c r="L49" s="7" t="str">
        <f>IF(PDRN2!B113="EXCLUSIVE","/","")</f>
        <v/>
      </c>
      <c r="M49" s="8" t="s">
        <v>11</v>
      </c>
      <c r="N49" s="322" t="s">
        <v>89</v>
      </c>
      <c r="O49" s="322"/>
      <c r="P49" s="322"/>
      <c r="Q49" s="322"/>
      <c r="R49" s="322"/>
      <c r="S49" s="8" t="s">
        <v>10</v>
      </c>
      <c r="T49" s="7" t="str">
        <f>IF(PDRN2!B113="FAIR","/","")</f>
        <v/>
      </c>
      <c r="U49" s="8" t="s">
        <v>11</v>
      </c>
      <c r="V49" s="323" t="s">
        <v>61</v>
      </c>
      <c r="W49" s="323"/>
      <c r="X49" s="323"/>
      <c r="Y49" s="323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">
      <c r="A50" s="23"/>
      <c r="B50" s="8"/>
      <c r="C50" s="8"/>
      <c r="D50" s="8"/>
      <c r="E50" s="8"/>
      <c r="F50" s="8"/>
      <c r="G50" s="8"/>
      <c r="H50" s="8"/>
      <c r="I50" s="8"/>
      <c r="J50" s="8"/>
      <c r="K50" s="8" t="s">
        <v>10</v>
      </c>
      <c r="L50" s="7" t="str">
        <f>IF(PDRN2!B113="GOOD","/","")</f>
        <v/>
      </c>
      <c r="M50" s="8" t="s">
        <v>11</v>
      </c>
      <c r="N50" s="322" t="s">
        <v>60</v>
      </c>
      <c r="O50" s="322"/>
      <c r="P50" s="322"/>
      <c r="Q50" s="322"/>
      <c r="R50" s="322"/>
      <c r="S50" s="8" t="s">
        <v>10</v>
      </c>
      <c r="T50" s="7" t="str">
        <f>IF(PDRN2!B113="POOR","/","")</f>
        <v/>
      </c>
      <c r="U50" s="8" t="s">
        <v>11</v>
      </c>
      <c r="V50" s="323" t="s">
        <v>62</v>
      </c>
      <c r="W50" s="323"/>
      <c r="X50" s="323"/>
      <c r="Y50" s="323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">
      <c r="A51" s="321" t="s">
        <v>90</v>
      </c>
      <c r="B51" s="321"/>
      <c r="C51" s="321"/>
      <c r="D51" s="321"/>
      <c r="E51" s="321"/>
      <c r="F51" s="321"/>
      <c r="G51" s="321"/>
      <c r="H51" s="8"/>
      <c r="I51" s="8"/>
      <c r="J51" s="8" t="s">
        <v>28</v>
      </c>
      <c r="K51" s="8" t="s">
        <v>10</v>
      </c>
      <c r="L51" s="7" t="str">
        <f>IF(AND(OR('DROPDOWN LIST'!D31&gt;0,'DROPDOWN LIST'!F31&gt;0),T51=""),"/","")</f>
        <v/>
      </c>
      <c r="M51" s="8" t="s">
        <v>11</v>
      </c>
      <c r="N51" s="322" t="s">
        <v>91</v>
      </c>
      <c r="O51" s="322"/>
      <c r="P51" s="322"/>
      <c r="Q51" s="322"/>
      <c r="R51" s="322"/>
      <c r="S51" s="8" t="s">
        <v>10</v>
      </c>
      <c r="T51" s="7" t="str">
        <f>IF('DROPDOWN LIST'!E31&gt;=3,"/","")</f>
        <v/>
      </c>
      <c r="U51" s="8" t="s">
        <v>11</v>
      </c>
      <c r="V51" s="323" t="s">
        <v>92</v>
      </c>
      <c r="W51" s="323"/>
      <c r="X51" s="323"/>
      <c r="Y51" s="323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">
      <c r="A52" s="321" t="s">
        <v>93</v>
      </c>
      <c r="B52" s="321"/>
      <c r="C52" s="321"/>
      <c r="D52" s="321"/>
      <c r="E52" s="321"/>
      <c r="F52" s="321"/>
      <c r="G52" s="321"/>
      <c r="H52" s="8"/>
      <c r="I52" s="8"/>
      <c r="J52" s="52" t="s">
        <v>28</v>
      </c>
      <c r="K52" s="8" t="s">
        <v>10</v>
      </c>
      <c r="L52" s="7" t="str">
        <f>IF(PDRN2!E113="WITH GUARDS","/","")</f>
        <v/>
      </c>
      <c r="M52" s="8" t="s">
        <v>11</v>
      </c>
      <c r="N52" s="322" t="s">
        <v>94</v>
      </c>
      <c r="O52" s="322"/>
      <c r="P52" s="322"/>
      <c r="Q52" s="322"/>
      <c r="R52" s="322"/>
      <c r="S52" s="8" t="s">
        <v>10</v>
      </c>
      <c r="T52" s="7" t="str">
        <f>IF(PDRN2!E113="WITHOUT GUARDS","/","")</f>
        <v/>
      </c>
      <c r="U52" s="8" t="s">
        <v>11</v>
      </c>
      <c r="V52" s="323" t="s">
        <v>95</v>
      </c>
      <c r="W52" s="323"/>
      <c r="X52" s="323"/>
      <c r="Y52" s="323"/>
      <c r="Z52" s="8"/>
      <c r="AA52" s="8"/>
      <c r="AB52" s="8"/>
      <c r="AC52" s="8"/>
      <c r="AD52" s="8"/>
      <c r="AE52" s="8"/>
      <c r="AF52" s="8"/>
      <c r="AG52" s="8"/>
      <c r="AH52" s="10"/>
    </row>
    <row r="53" spans="1:34" ht="14.25" x14ac:dyDescent="0.3">
      <c r="A53" s="321" t="s">
        <v>96</v>
      </c>
      <c r="B53" s="321"/>
      <c r="C53" s="321"/>
      <c r="D53" s="321"/>
      <c r="E53" s="321"/>
      <c r="F53" s="321"/>
      <c r="G53" s="321"/>
      <c r="H53" s="321"/>
      <c r="I53" s="8"/>
      <c r="J53" s="52" t="s">
        <v>28</v>
      </c>
      <c r="K53" s="319" t="str">
        <f>IF(AND(PDRN2!C139="",PDRN2!E139=""),"",IF(AND(PDRN2!C139&gt;0,PDRN2!E139=""),PDRN2!C139&amp;" YEAR(S)",IF(AND(PDRN2!C139="",PDRN2!E139&gt;0),PDRN2!E139&amp;" MONTH(S)",IF(AND(PDRN2!C139&gt;0,PDRN2!E139&gt;0),PDRN2!C139&amp;" YEAR(S) AND"&amp;CHAR(10)&amp;PDRN2!E139&amp;" MONTH(S)"))))</f>
        <v>INPUT||pt=C:139||val= YEAR(S)</v>
      </c>
      <c r="L53" s="319"/>
      <c r="M53" s="319"/>
      <c r="N53" s="319"/>
      <c r="O53" s="8"/>
      <c r="P53" s="8"/>
      <c r="Q53" s="8"/>
      <c r="R53" s="8"/>
      <c r="S53" s="323" t="s">
        <v>97</v>
      </c>
      <c r="T53" s="323"/>
      <c r="U53" s="323"/>
      <c r="V53" s="323"/>
      <c r="W53" s="323"/>
      <c r="X53" s="323"/>
      <c r="Y53" s="323"/>
      <c r="Z53" s="9" t="s">
        <v>28</v>
      </c>
      <c r="AA53" s="326" t="str">
        <f>IF(PDRN2!C142&lt;2,TRIM(UPPER(PDRN2!B105)),"")</f>
        <v/>
      </c>
      <c r="AB53" s="326"/>
      <c r="AC53" s="326"/>
      <c r="AD53" s="326"/>
      <c r="AE53" s="326"/>
      <c r="AF53" s="326"/>
      <c r="AG53" s="326"/>
      <c r="AH53" s="326"/>
    </row>
    <row r="54" spans="1:34" x14ac:dyDescent="0.2">
      <c r="A54" s="2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 t="s">
        <v>98</v>
      </c>
      <c r="AA54" s="27"/>
      <c r="AB54" s="27"/>
      <c r="AC54" s="27"/>
      <c r="AD54" s="27"/>
      <c r="AE54" s="27"/>
      <c r="AF54" s="27"/>
      <c r="AG54" s="27"/>
      <c r="AH54" s="10"/>
    </row>
    <row r="55" spans="1:34" ht="12.75" thickBot="1" x14ac:dyDescent="0.25">
      <c r="A55" s="327" t="s">
        <v>99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27"/>
      <c r="Z55" s="327"/>
      <c r="AA55" s="327"/>
      <c r="AB55" s="327"/>
      <c r="AC55" s="327"/>
      <c r="AD55" s="327"/>
      <c r="AE55" s="327"/>
      <c r="AF55" s="327"/>
      <c r="AG55" s="327"/>
      <c r="AH55" s="327"/>
    </row>
    <row r="56" spans="1:34" ht="18" customHeight="1" x14ac:dyDescent="0.25">
      <c r="A56" s="53" t="s">
        <v>100</v>
      </c>
      <c r="B56" s="54"/>
      <c r="C56" s="54"/>
      <c r="D56" s="54"/>
      <c r="E56" s="54"/>
      <c r="F56" s="54"/>
      <c r="G56" s="332" t="str">
        <f>IF(PDRN2!B81=1,UPPER(PDRN2!B83&amp;", "&amp;PDRN2!B84&amp;" "&amp;PDRN2!B85),UPPER(PDRN2!C30))</f>
        <v>INPUT||PT=C:30||VAL=</v>
      </c>
      <c r="H56" s="333"/>
      <c r="I56" s="333"/>
      <c r="J56" s="333"/>
      <c r="K56" s="333"/>
      <c r="L56" s="333"/>
      <c r="M56" s="333"/>
      <c r="N56" s="333"/>
      <c r="O56" s="333"/>
      <c r="P56" s="333"/>
      <c r="Q56" s="333"/>
      <c r="R56" s="333"/>
      <c r="S56" s="333"/>
      <c r="T56" s="54" t="s">
        <v>101</v>
      </c>
      <c r="U56" s="54"/>
      <c r="V56" s="54"/>
      <c r="W56" s="54"/>
      <c r="X56" s="328" t="str">
        <f>IF(PDRN2!B81=1,"SUBJECT",UPPER(PDRN2!C32))</f>
        <v>INPUT||PT=C:32||VAL=</v>
      </c>
      <c r="Y56" s="328"/>
      <c r="Z56" s="328"/>
      <c r="AA56" s="328"/>
      <c r="AB56" s="328"/>
      <c r="AC56" s="328"/>
      <c r="AD56" s="328"/>
      <c r="AE56" s="328"/>
      <c r="AF56" s="328"/>
      <c r="AG56" s="328"/>
      <c r="AH56" s="328"/>
    </row>
    <row r="57" spans="1:34" x14ac:dyDescent="0.2">
      <c r="A57" s="55" t="s">
        <v>99</v>
      </c>
      <c r="B57" s="56"/>
      <c r="C57" s="56"/>
      <c r="D57" s="56"/>
      <c r="E57" s="56"/>
      <c r="F57" s="56" t="s">
        <v>102</v>
      </c>
      <c r="G57" s="311" t="str">
        <f>IF(PDRN2!B81=1,TRIM(UPPER(PDRN2!B173)),TRIM(UPPER(PDRN2!B173)))</f>
        <v>INPUT||PT=B:173||VAL=</v>
      </c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4"/>
    </row>
    <row r="58" spans="1:34" x14ac:dyDescent="0.2">
      <c r="A58" s="55"/>
      <c r="B58" s="56"/>
      <c r="C58" s="56"/>
      <c r="D58" s="56"/>
      <c r="E58" s="56"/>
      <c r="F58" s="56"/>
      <c r="G58" s="311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  <c r="Z58" s="312"/>
      <c r="AA58" s="312"/>
      <c r="AB58" s="312"/>
      <c r="AC58" s="312"/>
      <c r="AD58" s="312"/>
      <c r="AE58" s="312"/>
      <c r="AF58" s="312"/>
      <c r="AG58" s="312"/>
      <c r="AH58" s="315"/>
    </row>
    <row r="59" spans="1:34" ht="17.25" customHeight="1" x14ac:dyDescent="0.2">
      <c r="A59" s="55"/>
      <c r="B59" s="56"/>
      <c r="C59" s="56"/>
      <c r="D59" s="56"/>
      <c r="E59" s="56"/>
      <c r="F59" s="56"/>
      <c r="G59" s="329"/>
      <c r="H59" s="330"/>
      <c r="I59" s="330"/>
      <c r="J59" s="330"/>
      <c r="K59" s="330"/>
      <c r="L59" s="330"/>
      <c r="M59" s="330"/>
      <c r="N59" s="330"/>
      <c r="O59" s="330"/>
      <c r="P59" s="330"/>
      <c r="Q59" s="330"/>
      <c r="R59" s="330"/>
      <c r="S59" s="330"/>
      <c r="T59" s="330"/>
      <c r="U59" s="330"/>
      <c r="V59" s="330"/>
      <c r="W59" s="330"/>
      <c r="X59" s="330"/>
      <c r="Y59" s="330"/>
      <c r="Z59" s="330"/>
      <c r="AA59" s="330"/>
      <c r="AB59" s="330"/>
      <c r="AC59" s="330"/>
      <c r="AD59" s="330"/>
      <c r="AE59" s="330"/>
      <c r="AF59" s="330"/>
      <c r="AG59" s="330"/>
      <c r="AH59" s="331"/>
    </row>
    <row r="60" spans="1:34" ht="18" customHeight="1" x14ac:dyDescent="0.25">
      <c r="A60" s="55" t="s">
        <v>103</v>
      </c>
      <c r="B60" s="56"/>
      <c r="C60" s="56"/>
      <c r="D60" s="56"/>
      <c r="E60" s="56"/>
      <c r="F60" s="56"/>
      <c r="G60" s="293" t="str">
        <f>IF(PDRN2!B81=1,UPPER(PDRN2!C30),UPPER(PDRN2!C47))</f>
        <v>INPUT||PT=C:47||VAL=</v>
      </c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56" t="s">
        <v>101</v>
      </c>
      <c r="U60" s="56"/>
      <c r="V60" s="56"/>
      <c r="W60" s="56"/>
      <c r="X60" s="325" t="str">
        <f>IF(PDRN2!B81=1,TRIM(PDRN2!C32),TRIM(PDRN2!C49))</f>
        <v>INPUT||pt=C:49||val=</v>
      </c>
      <c r="Y60" s="325"/>
      <c r="Z60" s="325"/>
      <c r="AA60" s="325"/>
      <c r="AB60" s="325"/>
      <c r="AC60" s="325"/>
      <c r="AD60" s="325"/>
      <c r="AE60" s="325"/>
      <c r="AF60" s="325"/>
      <c r="AG60" s="325"/>
      <c r="AH60" s="325"/>
    </row>
    <row r="61" spans="1:34" ht="12.75" x14ac:dyDescent="0.25">
      <c r="A61" s="55"/>
      <c r="B61" s="56"/>
      <c r="C61" s="56"/>
      <c r="D61" s="56"/>
      <c r="E61" s="56"/>
      <c r="F61" s="56"/>
      <c r="G61" s="306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8"/>
    </row>
    <row r="62" spans="1:34" ht="12.75" customHeight="1" x14ac:dyDescent="0.2">
      <c r="A62" s="55" t="s">
        <v>99</v>
      </c>
      <c r="B62" s="56"/>
      <c r="C62" s="56"/>
      <c r="D62" s="56"/>
      <c r="E62" s="56"/>
      <c r="F62" s="56" t="s">
        <v>102</v>
      </c>
      <c r="G62" s="296" t="str">
        <f>IF(PDRN2!B81=1,TRIM(UPPER('DROPDOWN LIST'!D35)),TRIM(UPPER('DROPDOWN LIST'!D36)))</f>
        <v>INFORMANT 2 / INPUT||PT=B:48||VAL= / SELECT||PT=C:50||VAL=WELL-KNOWN - GOOD / KNOWN SOI</v>
      </c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/>
      <c r="S62" s="297"/>
      <c r="T62" s="297"/>
      <c r="U62" s="297"/>
      <c r="V62" s="297"/>
      <c r="W62" s="297"/>
      <c r="X62" s="297"/>
      <c r="Y62" s="297"/>
      <c r="Z62" s="297"/>
      <c r="AA62" s="297"/>
      <c r="AB62" s="297"/>
      <c r="AC62" s="297"/>
      <c r="AD62" s="297"/>
      <c r="AE62" s="297"/>
      <c r="AF62" s="297"/>
      <c r="AG62" s="297"/>
      <c r="AH62" s="298"/>
    </row>
    <row r="63" spans="1:34" ht="12" customHeight="1" x14ac:dyDescent="0.2">
      <c r="A63" s="55"/>
      <c r="B63" s="56"/>
      <c r="C63" s="56"/>
      <c r="D63" s="56"/>
      <c r="E63" s="56"/>
      <c r="F63" s="56"/>
      <c r="G63" s="299"/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1"/>
    </row>
    <row r="64" spans="1:34" ht="12" customHeight="1" x14ac:dyDescent="0.2">
      <c r="A64" s="55"/>
      <c r="B64" s="56"/>
      <c r="C64" s="56"/>
      <c r="D64" s="56"/>
      <c r="E64" s="56"/>
      <c r="F64" s="56"/>
      <c r="G64" s="302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4"/>
    </row>
    <row r="65" spans="1:34" ht="18" customHeight="1" x14ac:dyDescent="0.25">
      <c r="A65" s="55" t="s">
        <v>104</v>
      </c>
      <c r="B65" s="56"/>
      <c r="C65" s="56"/>
      <c r="D65" s="56"/>
      <c r="E65" s="56"/>
      <c r="F65" s="56"/>
      <c r="G65" s="293" t="str">
        <f>IF(PDRN2!B81=1,UPPER(PDRN2!C49),UPPER(PDRN2!C66))</f>
        <v>INPUT||PT=C:66||VAL=</v>
      </c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56" t="s">
        <v>101</v>
      </c>
      <c r="U65" s="56"/>
      <c r="V65" s="56"/>
      <c r="W65" s="56"/>
      <c r="X65" s="325" t="str">
        <f>IF(PDRN2!B81=1,TRIM(PDRN2!C49),TRIM(PDRN2!C66))</f>
        <v>INPUT||pt=C:66||val=</v>
      </c>
      <c r="Y65" s="325"/>
      <c r="Z65" s="325"/>
      <c r="AA65" s="325"/>
      <c r="AB65" s="325"/>
      <c r="AC65" s="325"/>
      <c r="AD65" s="325"/>
      <c r="AE65" s="325"/>
      <c r="AF65" s="325"/>
      <c r="AG65" s="325"/>
      <c r="AH65" s="325"/>
    </row>
    <row r="66" spans="1:34" ht="12.75" x14ac:dyDescent="0.25">
      <c r="A66" s="55"/>
      <c r="B66" s="56"/>
      <c r="C66" s="56"/>
      <c r="D66" s="56"/>
      <c r="E66" s="56"/>
      <c r="F66" s="56"/>
      <c r="G66" s="306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8"/>
    </row>
    <row r="67" spans="1:34" ht="12.75" customHeight="1" x14ac:dyDescent="0.2">
      <c r="A67" s="55" t="s">
        <v>99</v>
      </c>
      <c r="B67" s="56"/>
      <c r="C67" s="56"/>
      <c r="D67" s="56"/>
      <c r="E67" s="56"/>
      <c r="F67" s="56" t="s">
        <v>102</v>
      </c>
      <c r="G67" s="296" t="str">
        <f>IF(PDRN2!B81=1,TRIM(UPPER('DROPDOWN LIST'!D36)),TRIM(UPPER('DROPDOWN LIST'!D37)))</f>
        <v>INFORMANT 3 / INPUT||PT=B:65||VAL= / SELECT||PT=C:67||VAL=WELL-KNOWN - GOOD / KNOWN SOI</v>
      </c>
      <c r="H67" s="297"/>
      <c r="I67" s="297"/>
      <c r="J67" s="297"/>
      <c r="K67" s="297"/>
      <c r="L67" s="297"/>
      <c r="M67" s="297"/>
      <c r="N67" s="297"/>
      <c r="O67" s="297"/>
      <c r="P67" s="297"/>
      <c r="Q67" s="297"/>
      <c r="R67" s="297"/>
      <c r="S67" s="297"/>
      <c r="T67" s="297"/>
      <c r="U67" s="297"/>
      <c r="V67" s="297"/>
      <c r="W67" s="297"/>
      <c r="X67" s="297"/>
      <c r="Y67" s="297"/>
      <c r="Z67" s="297"/>
      <c r="AA67" s="297"/>
      <c r="AB67" s="297"/>
      <c r="AC67" s="297"/>
      <c r="AD67" s="297"/>
      <c r="AE67" s="297"/>
      <c r="AF67" s="297"/>
      <c r="AG67" s="297"/>
      <c r="AH67" s="298"/>
    </row>
    <row r="68" spans="1:34" ht="12" customHeight="1" x14ac:dyDescent="0.2">
      <c r="A68" s="55"/>
      <c r="B68" s="56"/>
      <c r="C68" s="56"/>
      <c r="D68" s="56"/>
      <c r="E68" s="56"/>
      <c r="F68" s="56"/>
      <c r="G68" s="299"/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1"/>
    </row>
    <row r="69" spans="1:34" ht="12" customHeight="1" x14ac:dyDescent="0.2">
      <c r="A69" s="55"/>
      <c r="B69" s="56"/>
      <c r="C69" s="56"/>
      <c r="D69" s="56"/>
      <c r="E69" s="56"/>
      <c r="F69" s="56"/>
      <c r="G69" s="302"/>
      <c r="H69" s="303"/>
      <c r="I69" s="303"/>
      <c r="J69" s="303"/>
      <c r="K69" s="303"/>
      <c r="L69" s="303"/>
      <c r="M69" s="303"/>
      <c r="N69" s="303"/>
      <c r="O69" s="303"/>
      <c r="P69" s="303"/>
      <c r="Q69" s="303"/>
      <c r="R69" s="303"/>
      <c r="S69" s="303"/>
      <c r="T69" s="303"/>
      <c r="U69" s="303"/>
      <c r="V69" s="303"/>
      <c r="W69" s="303"/>
      <c r="X69" s="303"/>
      <c r="Y69" s="303"/>
      <c r="Z69" s="303"/>
      <c r="AA69" s="303"/>
      <c r="AB69" s="303"/>
      <c r="AC69" s="303"/>
      <c r="AD69" s="303"/>
      <c r="AE69" s="303"/>
      <c r="AF69" s="303"/>
      <c r="AG69" s="303"/>
      <c r="AH69" s="304"/>
    </row>
    <row r="70" spans="1:34" ht="18" customHeight="1" x14ac:dyDescent="0.25">
      <c r="A70" s="55" t="s">
        <v>230</v>
      </c>
      <c r="B70" s="56"/>
      <c r="C70" s="56"/>
      <c r="D70" s="56"/>
      <c r="E70" s="56"/>
      <c r="F70" s="56"/>
      <c r="G70" s="293" t="str">
        <f>IF(PDRN2!B81=1,UPPER(PDRN2!C66),IF(PDRN2!B13=1,TRIM(UPPER(PDRN2!C14)),""))</f>
        <v/>
      </c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56" t="s">
        <v>101</v>
      </c>
      <c r="U70" s="56"/>
      <c r="V70" s="56"/>
      <c r="W70" s="56"/>
      <c r="X70" s="325" t="str">
        <f>IF(PDRN2!B81=1,TRIM(PDRN2!C66),IF(PDRN2!B13=1,TRIM(UPPER("BARANGAY "&amp;PDRN2!E15)),""))</f>
        <v/>
      </c>
      <c r="Y70" s="325"/>
      <c r="Z70" s="325"/>
      <c r="AA70" s="325"/>
      <c r="AB70" s="325"/>
      <c r="AC70" s="325"/>
      <c r="AD70" s="325"/>
      <c r="AE70" s="325"/>
      <c r="AF70" s="325"/>
      <c r="AG70" s="325"/>
      <c r="AH70" s="325"/>
    </row>
    <row r="71" spans="1:34" ht="12.75" x14ac:dyDescent="0.25">
      <c r="A71" s="55"/>
      <c r="B71" s="56"/>
      <c r="C71" s="56"/>
      <c r="D71" s="56"/>
      <c r="E71" s="56"/>
      <c r="F71" s="56"/>
      <c r="G71" s="306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8"/>
    </row>
    <row r="72" spans="1:34" ht="12.75" customHeight="1" x14ac:dyDescent="0.2">
      <c r="A72" s="55" t="s">
        <v>99</v>
      </c>
      <c r="B72" s="56"/>
      <c r="C72" s="56"/>
      <c r="D72" s="56"/>
      <c r="E72" s="56"/>
      <c r="F72" s="56" t="s">
        <v>102</v>
      </c>
      <c r="G72" s="296" t="str">
        <f>IF(PDRN2!B81=1,TRIM(UPPER('DROPDOWN LIST'!D37)),IF(PDRN2!B13=1,TRIM(UPPER('DROPDOWN LIST'!D34)),IF(PDRN2!B13=2,"BARANGAY WAS CLOSED DURING VISIT","")))</f>
        <v/>
      </c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97"/>
      <c r="AB72" s="297"/>
      <c r="AC72" s="297"/>
      <c r="AD72" s="297"/>
      <c r="AE72" s="297"/>
      <c r="AF72" s="297"/>
      <c r="AG72" s="297"/>
      <c r="AH72" s="298"/>
    </row>
    <row r="73" spans="1:34" ht="12" customHeight="1" x14ac:dyDescent="0.2">
      <c r="A73" s="55"/>
      <c r="B73" s="56"/>
      <c r="C73" s="56"/>
      <c r="D73" s="56"/>
      <c r="E73" s="56"/>
      <c r="F73" s="56"/>
      <c r="G73" s="299"/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1"/>
    </row>
    <row r="74" spans="1:34" ht="12" customHeight="1" x14ac:dyDescent="0.2">
      <c r="A74" s="55"/>
      <c r="B74" s="56"/>
      <c r="C74" s="56"/>
      <c r="D74" s="56"/>
      <c r="E74" s="56"/>
      <c r="F74" s="56"/>
      <c r="G74" s="302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303"/>
      <c r="V74" s="303"/>
      <c r="W74" s="303"/>
      <c r="X74" s="303"/>
      <c r="Y74" s="303"/>
      <c r="Z74" s="303"/>
      <c r="AA74" s="303"/>
      <c r="AB74" s="303"/>
      <c r="AC74" s="303"/>
      <c r="AD74" s="303"/>
      <c r="AE74" s="303"/>
      <c r="AF74" s="303"/>
      <c r="AG74" s="303"/>
      <c r="AH74" s="304"/>
    </row>
    <row r="75" spans="1:34" ht="18" customHeight="1" x14ac:dyDescent="0.25">
      <c r="A75" s="55" t="s">
        <v>231</v>
      </c>
      <c r="B75" s="56"/>
      <c r="C75" s="56"/>
      <c r="D75" s="56"/>
      <c r="E75" s="56"/>
      <c r="F75" s="56"/>
      <c r="G75" s="309" t="str">
        <f>IF(PDRN2!F81=1,IF(PDRN2!B13=1,TRIM(UPPER(PDRN2!C14)),IF(PDRN2!B13=2,"","")),"")</f>
        <v/>
      </c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56" t="s">
        <v>101</v>
      </c>
      <c r="U75" s="56"/>
      <c r="V75" s="56"/>
      <c r="W75" s="56"/>
      <c r="X75" s="305" t="str">
        <f>IF(PDRN2!F81=1,IF(PDRN2!B13=1,TRIM(UPPER("BARANGAY "&amp;PDRN2!E15)),IF(PDRN2!B13=2,"","")),"")</f>
        <v/>
      </c>
      <c r="Y75" s="305"/>
      <c r="Z75" s="305"/>
      <c r="AA75" s="305"/>
      <c r="AB75" s="305"/>
      <c r="AC75" s="305"/>
      <c r="AD75" s="305"/>
      <c r="AE75" s="305"/>
      <c r="AF75" s="305"/>
      <c r="AG75" s="305"/>
      <c r="AH75" s="305"/>
    </row>
    <row r="76" spans="1:34" x14ac:dyDescent="0.2">
      <c r="A76" s="55" t="s">
        <v>99</v>
      </c>
      <c r="B76" s="56"/>
      <c r="C76" s="56"/>
      <c r="D76" s="56"/>
      <c r="E76" s="56"/>
      <c r="F76" s="56" t="s">
        <v>102</v>
      </c>
      <c r="G76" s="311" t="str">
        <f>IF(PDRN2!F81=1,IF(PDRN2!B13=1,TRIM(UPPER('DROPDOWN LIST'!D34)),IF(PDRN2!B13=2,"BARANGAY WAS CLOSED DURING VISIT","")),"")</f>
        <v/>
      </c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4"/>
    </row>
    <row r="77" spans="1:34" x14ac:dyDescent="0.2">
      <c r="A77" s="55"/>
      <c r="B77" s="56"/>
      <c r="C77" s="56"/>
      <c r="D77" s="56"/>
      <c r="E77" s="56"/>
      <c r="F77" s="56"/>
      <c r="G77" s="311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  <c r="Z77" s="312"/>
      <c r="AA77" s="312"/>
      <c r="AB77" s="312"/>
      <c r="AC77" s="312"/>
      <c r="AD77" s="312"/>
      <c r="AE77" s="312"/>
      <c r="AF77" s="312"/>
      <c r="AG77" s="312"/>
      <c r="AH77" s="315"/>
    </row>
    <row r="78" spans="1:34" x14ac:dyDescent="0.2">
      <c r="A78" s="55"/>
      <c r="B78" s="56"/>
      <c r="C78" s="56"/>
      <c r="D78" s="56"/>
      <c r="E78" s="56"/>
      <c r="F78" s="56"/>
      <c r="G78" s="316"/>
      <c r="H78" s="317"/>
      <c r="I78" s="317"/>
      <c r="J78" s="317"/>
      <c r="K78" s="317"/>
      <c r="L78" s="317"/>
      <c r="M78" s="317"/>
      <c r="N78" s="317"/>
      <c r="O78" s="317"/>
      <c r="P78" s="317"/>
      <c r="Q78" s="317"/>
      <c r="R78" s="317"/>
      <c r="S78" s="317"/>
      <c r="T78" s="317"/>
      <c r="U78" s="317"/>
      <c r="V78" s="317"/>
      <c r="W78" s="317"/>
      <c r="X78" s="317"/>
      <c r="Y78" s="317"/>
      <c r="Z78" s="317"/>
      <c r="AA78" s="317"/>
      <c r="AB78" s="317"/>
      <c r="AC78" s="317"/>
      <c r="AD78" s="317"/>
      <c r="AE78" s="317"/>
      <c r="AF78" s="317"/>
      <c r="AG78" s="317"/>
      <c r="AH78" s="318"/>
    </row>
    <row r="79" spans="1:34" ht="12.75" x14ac:dyDescent="0.2">
      <c r="A79" s="55"/>
      <c r="B79" s="56"/>
      <c r="C79" s="56"/>
      <c r="D79" s="56"/>
      <c r="E79" s="56"/>
      <c r="F79" s="56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8"/>
    </row>
    <row r="80" spans="1:34" x14ac:dyDescent="0.2">
      <c r="A80" s="55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9"/>
    </row>
    <row r="81" spans="1:34" ht="14.25" x14ac:dyDescent="0.3">
      <c r="A81" s="23"/>
      <c r="B81" s="319" t="str">
        <f>TRIM(UPPER(PDRN2!B177))</f>
        <v>INPUT||PT=B:177||VAL=</v>
      </c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60"/>
      <c r="P81" s="60" t="s">
        <v>28</v>
      </c>
      <c r="Q81" s="324" t="str">
        <f>TRIM(PDRN2!B178)</f>
        <v>INPUT||pt=B:178||val=</v>
      </c>
      <c r="R81" s="324"/>
      <c r="S81" s="324"/>
      <c r="T81" s="324"/>
      <c r="U81" s="324"/>
      <c r="V81" s="60"/>
      <c r="W81" s="56"/>
      <c r="X81" s="56"/>
      <c r="Y81" s="320"/>
      <c r="Z81" s="320"/>
      <c r="AA81" s="320"/>
      <c r="AB81" s="320"/>
      <c r="AC81" s="320"/>
      <c r="AD81" s="320"/>
      <c r="AE81" s="320"/>
      <c r="AF81" s="320"/>
      <c r="AG81" s="320"/>
      <c r="AH81" s="10"/>
    </row>
    <row r="82" spans="1:34" x14ac:dyDescent="0.2">
      <c r="A82" s="23"/>
      <c r="B82" s="295" t="s">
        <v>105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8"/>
      <c r="P82" s="8"/>
      <c r="Q82" s="295" t="s">
        <v>106</v>
      </c>
      <c r="R82" s="295"/>
      <c r="S82" s="295"/>
      <c r="T82" s="295"/>
      <c r="U82" s="295"/>
      <c r="V82" s="8"/>
      <c r="W82" s="9"/>
      <c r="X82" s="9"/>
      <c r="Y82" s="9"/>
      <c r="Z82" s="295" t="s">
        <v>107</v>
      </c>
      <c r="AA82" s="295"/>
      <c r="AB82" s="295"/>
      <c r="AC82" s="295"/>
      <c r="AD82" s="295"/>
      <c r="AE82" s="295"/>
      <c r="AF82" s="295"/>
      <c r="AG82" s="8"/>
      <c r="AH82" s="10"/>
    </row>
    <row r="83" spans="1:34" x14ac:dyDescent="0.2">
      <c r="A83" s="23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ht="15.75" x14ac:dyDescent="0.25">
      <c r="A84" s="61" t="s">
        <v>108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41"/>
    </row>
  </sheetData>
  <sheetProtection selectLockedCells="1" selectUnlockedCells="1"/>
  <mergeCells count="176">
    <mergeCell ref="A2:AH2"/>
    <mergeCell ref="A3:AH3"/>
    <mergeCell ref="A4:G4"/>
    <mergeCell ref="H4:N4"/>
    <mergeCell ref="P4:V4"/>
    <mergeCell ref="W4:AH4"/>
    <mergeCell ref="A5:AH5"/>
    <mergeCell ref="A6:E6"/>
    <mergeCell ref="F6:N6"/>
    <mergeCell ref="O6:R6"/>
    <mergeCell ref="S6:V6"/>
    <mergeCell ref="W6:Y6"/>
    <mergeCell ref="Z6:AH6"/>
    <mergeCell ref="A7:F7"/>
    <mergeCell ref="G7:N7"/>
    <mergeCell ref="R7:V7"/>
    <mergeCell ref="A8:N8"/>
    <mergeCell ref="R8:V8"/>
    <mergeCell ref="A9:G9"/>
    <mergeCell ref="H9:J9"/>
    <mergeCell ref="L9:O9"/>
    <mergeCell ref="P9:U9"/>
    <mergeCell ref="V9:W9"/>
    <mergeCell ref="X9:AH9"/>
    <mergeCell ref="A10:N10"/>
    <mergeCell ref="O10:Q10"/>
    <mergeCell ref="A11:N11"/>
    <mergeCell ref="O11:Q11"/>
    <mergeCell ref="R11:AD11"/>
    <mergeCell ref="AE11:AH11"/>
    <mergeCell ref="A12:N12"/>
    <mergeCell ref="O12:Q12"/>
    <mergeCell ref="R12:AD12"/>
    <mergeCell ref="AE12:AH12"/>
    <mergeCell ref="A13:N13"/>
    <mergeCell ref="O13:Q13"/>
    <mergeCell ref="R13:AD13"/>
    <mergeCell ref="AE13:AH13"/>
    <mergeCell ref="A14:N14"/>
    <mergeCell ref="O14:Q14"/>
    <mergeCell ref="R14:AD14"/>
    <mergeCell ref="AE14:AH14"/>
    <mergeCell ref="A15:N15"/>
    <mergeCell ref="O15:Q15"/>
    <mergeCell ref="R15:AD15"/>
    <mergeCell ref="AE15:AH15"/>
    <mergeCell ref="A16:N16"/>
    <mergeCell ref="R16:AD16"/>
    <mergeCell ref="AE16:AH16"/>
    <mergeCell ref="A17:AH17"/>
    <mergeCell ref="N18:T18"/>
    <mergeCell ref="V18:Z18"/>
    <mergeCell ref="N19:P19"/>
    <mergeCell ref="Q19:V19"/>
    <mergeCell ref="W19:AA19"/>
    <mergeCell ref="AB19:AG19"/>
    <mergeCell ref="P21:T21"/>
    <mergeCell ref="V21:Y21"/>
    <mergeCell ref="Z21:AG21"/>
    <mergeCell ref="U22:V22"/>
    <mergeCell ref="AF22:AG22"/>
    <mergeCell ref="N23:V23"/>
    <mergeCell ref="W23:AC23"/>
    <mergeCell ref="Y25:AH25"/>
    <mergeCell ref="A27:F27"/>
    <mergeCell ref="H27:J27"/>
    <mergeCell ref="L27:N27"/>
    <mergeCell ref="P27:R27"/>
    <mergeCell ref="T27:W27"/>
    <mergeCell ref="Y27:AA27"/>
    <mergeCell ref="AC27:AH27"/>
    <mergeCell ref="F28:M28"/>
    <mergeCell ref="Q28:W28"/>
    <mergeCell ref="AA28:AF28"/>
    <mergeCell ref="F29:M29"/>
    <mergeCell ref="Q29:W29"/>
    <mergeCell ref="AA29:AF29"/>
    <mergeCell ref="F30:M30"/>
    <mergeCell ref="Q30:W30"/>
    <mergeCell ref="A31:H31"/>
    <mergeCell ref="I31:P31"/>
    <mergeCell ref="Q31:Y31"/>
    <mergeCell ref="Z31:AH31"/>
    <mergeCell ref="F32:H32"/>
    <mergeCell ref="N32:P32"/>
    <mergeCell ref="V32:Y32"/>
    <mergeCell ref="AD32:AH32"/>
    <mergeCell ref="F33:H33"/>
    <mergeCell ref="N33:P33"/>
    <mergeCell ref="V33:Y33"/>
    <mergeCell ref="AD33:AF33"/>
    <mergeCell ref="F34:H34"/>
    <mergeCell ref="N34:P34"/>
    <mergeCell ref="V34:Y34"/>
    <mergeCell ref="AD34:AF34"/>
    <mergeCell ref="F35:H35"/>
    <mergeCell ref="N35:P35"/>
    <mergeCell ref="V35:Y35"/>
    <mergeCell ref="AD35:AF35"/>
    <mergeCell ref="A36:F36"/>
    <mergeCell ref="R36:X36"/>
    <mergeCell ref="AB36:AF36"/>
    <mergeCell ref="J37:N37"/>
    <mergeCell ref="R37:X37"/>
    <mergeCell ref="A38:H38"/>
    <mergeCell ref="R38:V38"/>
    <mergeCell ref="AB38:AE38"/>
    <mergeCell ref="A39:AH39"/>
    <mergeCell ref="A40:M40"/>
    <mergeCell ref="N40:V40"/>
    <mergeCell ref="W40:AH40"/>
    <mergeCell ref="A41:M41"/>
    <mergeCell ref="N41:V41"/>
    <mergeCell ref="W41:AH41"/>
    <mergeCell ref="A42:M42"/>
    <mergeCell ref="N42:V42"/>
    <mergeCell ref="W42:AH42"/>
    <mergeCell ref="A43:M43"/>
    <mergeCell ref="N43:V43"/>
    <mergeCell ref="W43:AH43"/>
    <mergeCell ref="A44:M44"/>
    <mergeCell ref="N44:V44"/>
    <mergeCell ref="W44:AH44"/>
    <mergeCell ref="A45:E45"/>
    <mergeCell ref="I45:P45"/>
    <mergeCell ref="T45:X45"/>
    <mergeCell ref="AC45:AH45"/>
    <mergeCell ref="F46:H46"/>
    <mergeCell ref="N46:O46"/>
    <mergeCell ref="T46:X46"/>
    <mergeCell ref="AC46:AH46"/>
    <mergeCell ref="A47:AH47"/>
    <mergeCell ref="A48:G48"/>
    <mergeCell ref="N48:R48"/>
    <mergeCell ref="V48:X48"/>
    <mergeCell ref="AC48:AH48"/>
    <mergeCell ref="A49:G49"/>
    <mergeCell ref="N49:R49"/>
    <mergeCell ref="V49:Y49"/>
    <mergeCell ref="N50:R50"/>
    <mergeCell ref="V50:Y50"/>
    <mergeCell ref="A51:G51"/>
    <mergeCell ref="N51:R51"/>
    <mergeCell ref="V51:Y51"/>
    <mergeCell ref="Q81:U81"/>
    <mergeCell ref="A52:G52"/>
    <mergeCell ref="N52:R52"/>
    <mergeCell ref="V52:Y52"/>
    <mergeCell ref="A53:H53"/>
    <mergeCell ref="K53:N53"/>
    <mergeCell ref="S53:Y53"/>
    <mergeCell ref="G70:S70"/>
    <mergeCell ref="X70:AH70"/>
    <mergeCell ref="G71:AH71"/>
    <mergeCell ref="G72:AH74"/>
    <mergeCell ref="G65:S65"/>
    <mergeCell ref="X65:AH65"/>
    <mergeCell ref="G66:AH66"/>
    <mergeCell ref="G67:AH69"/>
    <mergeCell ref="AA53:AH53"/>
    <mergeCell ref="A55:AH55"/>
    <mergeCell ref="X56:AH56"/>
    <mergeCell ref="G57:AH59"/>
    <mergeCell ref="X60:AH60"/>
    <mergeCell ref="G56:S56"/>
    <mergeCell ref="G60:S60"/>
    <mergeCell ref="B82:N82"/>
    <mergeCell ref="Q82:U82"/>
    <mergeCell ref="Z82:AF82"/>
    <mergeCell ref="G62:AH64"/>
    <mergeCell ref="X75:AH75"/>
    <mergeCell ref="G61:AH61"/>
    <mergeCell ref="G75:S75"/>
    <mergeCell ref="G76:AH78"/>
    <mergeCell ref="B81:N81"/>
    <mergeCell ref="Y81:AG81"/>
  </mergeCells>
  <printOptions horizontalCentered="1"/>
  <pageMargins left="0.4" right="0.19652777777777777" top="0.84027777777777779" bottom="0.25" header="0.51180555555555551" footer="0.51180555555555551"/>
  <pageSetup paperSize="5" scale="82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2"/>
  <sheetViews>
    <sheetView showGridLines="0" workbookViewId="0">
      <selection activeCell="F14" sqref="F14"/>
    </sheetView>
  </sheetViews>
  <sheetFormatPr defaultRowHeight="12.75" x14ac:dyDescent="0.2"/>
  <cols>
    <col min="1" max="1" width="22.7109375" customWidth="1"/>
    <col min="2" max="2" width="0.85546875" customWidth="1"/>
    <col min="3" max="3" width="1.7109375" style="62" customWidth="1"/>
    <col min="4" max="4" width="1.28515625" customWidth="1"/>
    <col min="5" max="5" width="16.5703125" customWidth="1"/>
    <col min="6" max="6" width="1.7109375" customWidth="1"/>
    <col min="7" max="7" width="0.85546875" customWidth="1"/>
    <col min="8" max="8" width="1.7109375" style="62" customWidth="1"/>
    <col min="9" max="9" width="0.85546875" customWidth="1"/>
    <col min="10" max="10" width="13.85546875" customWidth="1"/>
    <col min="11" max="11" width="2" customWidth="1"/>
    <col min="12" max="12" width="0.85546875" customWidth="1"/>
    <col min="13" max="13" width="1.7109375" style="62" customWidth="1"/>
    <col min="14" max="14" width="0.85546875" customWidth="1"/>
    <col min="15" max="15" width="16" customWidth="1"/>
    <col min="16" max="16" width="1.7109375" customWidth="1"/>
    <col min="17" max="17" width="0.85546875" customWidth="1"/>
    <col min="18" max="18" width="1.7109375" style="62" customWidth="1"/>
    <col min="19" max="19" width="0.85546875" customWidth="1"/>
    <col min="20" max="20" width="17" customWidth="1"/>
    <col min="21" max="21" width="1" customWidth="1"/>
  </cols>
  <sheetData>
    <row r="1" spans="1:256" s="63" customFormat="1" x14ac:dyDescent="0.2">
      <c r="A1"/>
      <c r="B1"/>
      <c r="C1" s="62"/>
      <c r="D1"/>
      <c r="E1"/>
      <c r="F1"/>
      <c r="G1"/>
      <c r="H1" s="62"/>
      <c r="I1"/>
      <c r="J1"/>
      <c r="K1"/>
      <c r="L1"/>
      <c r="M1" s="62"/>
      <c r="N1"/>
      <c r="O1"/>
      <c r="P1"/>
      <c r="Q1"/>
      <c r="R1" s="62"/>
      <c r="S1"/>
      <c r="T1" t="s">
        <v>109</v>
      </c>
      <c r="U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3" customFormat="1" ht="20.25" x14ac:dyDescent="0.3">
      <c r="A2" s="441" t="s">
        <v>1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63" customFormat="1" x14ac:dyDescent="0.2">
      <c r="A3" s="442" t="s">
        <v>110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63" customFormat="1" x14ac:dyDescent="0.2">
      <c r="A4" s="443" t="s">
        <v>111</v>
      </c>
      <c r="B4" s="443"/>
      <c r="C4" s="443"/>
      <c r="D4" s="443"/>
      <c r="E4" s="443"/>
      <c r="F4" s="443"/>
      <c r="G4" s="443"/>
      <c r="H4" s="443"/>
      <c r="I4" s="443"/>
      <c r="J4" s="443"/>
      <c r="K4" s="444" t="s">
        <v>112</v>
      </c>
      <c r="L4" s="444"/>
      <c r="M4" s="444"/>
      <c r="N4" s="444"/>
      <c r="O4" s="444"/>
      <c r="P4" s="444"/>
      <c r="Q4" s="445"/>
      <c r="R4" s="445"/>
      <c r="S4" s="445"/>
      <c r="T4" s="445"/>
      <c r="U4" s="445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63" customFormat="1" x14ac:dyDescent="0.2">
      <c r="A5" s="446" t="s">
        <v>113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63" customFormat="1" x14ac:dyDescent="0.2">
      <c r="A6" s="418" t="s">
        <v>114</v>
      </c>
      <c r="B6" s="418"/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47" t="s">
        <v>115</v>
      </c>
      <c r="Q6" s="447"/>
      <c r="R6" s="447"/>
      <c r="S6" s="447"/>
      <c r="T6" s="421"/>
      <c r="U6" s="421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63" customFormat="1" x14ac:dyDescent="0.2">
      <c r="A7" s="65" t="s">
        <v>116</v>
      </c>
      <c r="B7" s="66" t="s">
        <v>10</v>
      </c>
      <c r="C7" s="67"/>
      <c r="D7" s="66" t="s">
        <v>11</v>
      </c>
      <c r="E7" s="438" t="s">
        <v>117</v>
      </c>
      <c r="F7" s="438"/>
      <c r="G7" s="66" t="s">
        <v>10</v>
      </c>
      <c r="H7" s="67"/>
      <c r="I7" s="66" t="s">
        <v>11</v>
      </c>
      <c r="J7" s="438" t="s">
        <v>118</v>
      </c>
      <c r="K7" s="438"/>
      <c r="L7" s="66" t="s">
        <v>10</v>
      </c>
      <c r="M7" s="67"/>
      <c r="N7" s="66" t="s">
        <v>11</v>
      </c>
      <c r="O7" s="438" t="s">
        <v>119</v>
      </c>
      <c r="P7" s="438"/>
      <c r="Q7" s="439"/>
      <c r="R7" s="439"/>
      <c r="S7" s="439"/>
      <c r="T7" s="439"/>
      <c r="U7" s="439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63" customFormat="1" x14ac:dyDescent="0.2">
      <c r="A8" s="68"/>
      <c r="B8" s="69" t="s">
        <v>10</v>
      </c>
      <c r="C8" s="70"/>
      <c r="D8" s="69" t="s">
        <v>11</v>
      </c>
      <c r="E8" s="409" t="s">
        <v>120</v>
      </c>
      <c r="F8" s="409"/>
      <c r="G8" s="69" t="s">
        <v>10</v>
      </c>
      <c r="H8" s="70"/>
      <c r="I8" s="69" t="s">
        <v>11</v>
      </c>
      <c r="J8" s="409" t="s">
        <v>121</v>
      </c>
      <c r="K8" s="409"/>
      <c r="L8" s="69" t="s">
        <v>10</v>
      </c>
      <c r="M8" s="70"/>
      <c r="N8" s="69" t="s">
        <v>11</v>
      </c>
      <c r="O8" s="409" t="s">
        <v>122</v>
      </c>
      <c r="P8" s="409"/>
      <c r="Q8" s="440"/>
      <c r="R8" s="440"/>
      <c r="S8" s="440"/>
      <c r="T8" s="440"/>
      <c r="U8" s="440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63" customFormat="1" x14ac:dyDescent="0.2">
      <c r="A9" s="404" t="s">
        <v>123</v>
      </c>
      <c r="B9" s="404"/>
      <c r="C9" s="404"/>
      <c r="D9" s="404"/>
      <c r="E9" s="404"/>
      <c r="F9" s="404"/>
      <c r="G9" s="404"/>
      <c r="H9" s="404"/>
      <c r="I9" s="404"/>
      <c r="J9" s="404"/>
      <c r="K9" s="404"/>
      <c r="L9" s="404"/>
      <c r="M9" s="404"/>
      <c r="N9" s="404"/>
      <c r="O9" s="404"/>
      <c r="P9" s="404"/>
      <c r="Q9" s="404"/>
      <c r="R9" s="404"/>
      <c r="S9" s="404"/>
      <c r="T9" s="404"/>
      <c r="U9" s="404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63" customFormat="1" x14ac:dyDescent="0.2">
      <c r="A10" s="71" t="s">
        <v>124</v>
      </c>
      <c r="B10" s="72" t="s">
        <v>10</v>
      </c>
      <c r="C10" s="72"/>
      <c r="D10" s="72" t="s">
        <v>11</v>
      </c>
      <c r="E10" s="435" t="s">
        <v>125</v>
      </c>
      <c r="F10" s="435"/>
      <c r="G10" s="74" t="s">
        <v>10</v>
      </c>
      <c r="H10" s="73"/>
      <c r="I10" s="74" t="s">
        <v>11</v>
      </c>
      <c r="J10" s="435" t="s">
        <v>126</v>
      </c>
      <c r="K10" s="435"/>
      <c r="L10" s="74" t="s">
        <v>10</v>
      </c>
      <c r="M10" s="74"/>
      <c r="N10" s="74" t="s">
        <v>11</v>
      </c>
      <c r="O10" s="435" t="s">
        <v>127</v>
      </c>
      <c r="P10" s="435"/>
      <c r="Q10" s="435"/>
      <c r="R10" s="435"/>
      <c r="S10" s="435"/>
      <c r="T10" s="73"/>
      <c r="U10" s="75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63" customFormat="1" x14ac:dyDescent="0.2">
      <c r="A11" s="76" t="s">
        <v>128</v>
      </c>
      <c r="B11" s="77" t="s">
        <v>10</v>
      </c>
      <c r="C11" s="78"/>
      <c r="D11" s="77" t="s">
        <v>11</v>
      </c>
      <c r="E11" s="436" t="s">
        <v>129</v>
      </c>
      <c r="F11" s="436"/>
      <c r="G11" s="77" t="s">
        <v>10</v>
      </c>
      <c r="H11" s="78"/>
      <c r="I11" s="77" t="s">
        <v>11</v>
      </c>
      <c r="J11" s="436" t="s">
        <v>130</v>
      </c>
      <c r="K11" s="436"/>
      <c r="L11" s="77" t="s">
        <v>10</v>
      </c>
      <c r="M11" s="78"/>
      <c r="N11" s="77" t="s">
        <v>11</v>
      </c>
      <c r="O11" s="436" t="s">
        <v>131</v>
      </c>
      <c r="P11" s="436"/>
      <c r="Q11" s="77" t="s">
        <v>10</v>
      </c>
      <c r="R11" s="78"/>
      <c r="S11" s="77" t="s">
        <v>11</v>
      </c>
      <c r="T11" s="437" t="s">
        <v>132</v>
      </c>
      <c r="U11" s="437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63" customFormat="1" x14ac:dyDescent="0.2">
      <c r="A12" s="76" t="s">
        <v>133</v>
      </c>
      <c r="B12" s="77" t="s">
        <v>10</v>
      </c>
      <c r="C12" s="78"/>
      <c r="D12" s="77" t="s">
        <v>11</v>
      </c>
      <c r="E12" s="436" t="s">
        <v>134</v>
      </c>
      <c r="F12" s="436"/>
      <c r="G12" s="77" t="s">
        <v>10</v>
      </c>
      <c r="H12" s="78"/>
      <c r="I12" s="77" t="s">
        <v>11</v>
      </c>
      <c r="J12" s="436" t="s">
        <v>135</v>
      </c>
      <c r="K12" s="436"/>
      <c r="L12" s="77" t="s">
        <v>10</v>
      </c>
      <c r="M12" s="78"/>
      <c r="N12" s="77" t="s">
        <v>11</v>
      </c>
      <c r="O12" s="436" t="s">
        <v>136</v>
      </c>
      <c r="P12" s="436"/>
      <c r="Q12" s="77" t="s">
        <v>10</v>
      </c>
      <c r="R12" s="78"/>
      <c r="S12" s="77" t="s">
        <v>11</v>
      </c>
      <c r="T12" s="437" t="s">
        <v>137</v>
      </c>
      <c r="U12" s="437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63" customFormat="1" x14ac:dyDescent="0.2">
      <c r="A13" s="418" t="s">
        <v>138</v>
      </c>
      <c r="B13" s="418"/>
      <c r="C13" s="418"/>
      <c r="D13" s="418"/>
      <c r="E13" s="418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63" customFormat="1" x14ac:dyDescent="0.2">
      <c r="A14" s="418" t="s">
        <v>139</v>
      </c>
      <c r="B14" s="418"/>
      <c r="C14" s="418"/>
      <c r="D14" s="418"/>
      <c r="E14" s="418"/>
      <c r="F14" s="421"/>
      <c r="G14" s="421"/>
      <c r="H14" s="421"/>
      <c r="I14" s="421"/>
      <c r="J14" s="421"/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63" customFormat="1" x14ac:dyDescent="0.2">
      <c r="A15" s="416" t="s">
        <v>140</v>
      </c>
      <c r="B15" s="416"/>
      <c r="C15" s="416"/>
      <c r="D15" s="416"/>
      <c r="E15" s="416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63" customFormat="1" x14ac:dyDescent="0.2">
      <c r="A16" s="431" t="s">
        <v>141</v>
      </c>
      <c r="B16" s="431"/>
      <c r="C16" s="431"/>
      <c r="D16" s="431"/>
      <c r="E16" s="395" t="s">
        <v>142</v>
      </c>
      <c r="F16" s="395"/>
      <c r="G16" s="395"/>
      <c r="H16" s="395"/>
      <c r="I16" s="66"/>
      <c r="J16" s="395" t="s">
        <v>143</v>
      </c>
      <c r="K16" s="395"/>
      <c r="L16" s="395"/>
      <c r="M16" s="395"/>
      <c r="N16" s="66"/>
      <c r="O16" s="395" t="s">
        <v>144</v>
      </c>
      <c r="P16" s="395"/>
      <c r="Q16" s="395"/>
      <c r="R16" s="395"/>
      <c r="S16" s="395"/>
      <c r="T16" s="406"/>
      <c r="U16" s="40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63" customFormat="1" x14ac:dyDescent="0.2">
      <c r="A17" s="407"/>
      <c r="B17" s="407"/>
      <c r="C17" s="407"/>
      <c r="D17" s="407"/>
      <c r="E17" s="433"/>
      <c r="F17" s="433"/>
      <c r="G17" s="433"/>
      <c r="H17" s="433"/>
      <c r="I17" s="79"/>
      <c r="J17" s="394"/>
      <c r="K17" s="394"/>
      <c r="L17" s="394"/>
      <c r="M17" s="394"/>
      <c r="N17" s="79"/>
      <c r="O17" s="426"/>
      <c r="P17" s="426"/>
      <c r="Q17" s="426"/>
      <c r="R17" s="426"/>
      <c r="S17" s="426"/>
      <c r="T17" s="403"/>
      <c r="U17" s="403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63" customFormat="1" x14ac:dyDescent="0.2">
      <c r="A18" s="407"/>
      <c r="B18" s="407"/>
      <c r="C18" s="407"/>
      <c r="D18" s="407"/>
      <c r="E18" s="430"/>
      <c r="F18" s="430"/>
      <c r="G18" s="430"/>
      <c r="H18" s="430"/>
      <c r="I18" s="79"/>
      <c r="J18" s="394"/>
      <c r="K18" s="394"/>
      <c r="L18" s="394"/>
      <c r="M18" s="394"/>
      <c r="N18" s="79"/>
      <c r="O18" s="426"/>
      <c r="P18" s="426"/>
      <c r="Q18" s="426"/>
      <c r="R18" s="426"/>
      <c r="S18" s="426"/>
      <c r="T18" s="403"/>
      <c r="U18" s="403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63" customFormat="1" x14ac:dyDescent="0.2">
      <c r="A19" s="407"/>
      <c r="B19" s="407"/>
      <c r="C19" s="407"/>
      <c r="D19" s="407"/>
      <c r="E19" s="425"/>
      <c r="F19" s="425"/>
      <c r="G19" s="425"/>
      <c r="H19" s="425"/>
      <c r="I19" s="79"/>
      <c r="J19" s="394"/>
      <c r="K19" s="394"/>
      <c r="L19" s="394"/>
      <c r="M19" s="394"/>
      <c r="N19" s="79"/>
      <c r="O19" s="426"/>
      <c r="P19" s="426"/>
      <c r="Q19" s="426"/>
      <c r="R19" s="426"/>
      <c r="S19" s="426"/>
      <c r="T19" s="403"/>
      <c r="U19" s="403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63" customFormat="1" x14ac:dyDescent="0.2">
      <c r="A20" s="408"/>
      <c r="B20" s="408"/>
      <c r="C20" s="408"/>
      <c r="D20" s="408"/>
      <c r="E20" s="425"/>
      <c r="F20" s="425"/>
      <c r="G20" s="425"/>
      <c r="H20" s="425"/>
      <c r="I20" s="69"/>
      <c r="J20" s="394"/>
      <c r="K20" s="394"/>
      <c r="L20" s="394"/>
      <c r="M20" s="394"/>
      <c r="N20" s="69"/>
      <c r="O20" s="426"/>
      <c r="P20" s="426"/>
      <c r="Q20" s="426"/>
      <c r="R20" s="426"/>
      <c r="S20" s="426"/>
      <c r="T20" s="403"/>
      <c r="U20" s="403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63" customFormat="1" x14ac:dyDescent="0.2">
      <c r="A21" s="431" t="s">
        <v>145</v>
      </c>
      <c r="B21" s="431"/>
      <c r="C21" s="431"/>
      <c r="D21" s="431"/>
      <c r="E21" s="432" t="s">
        <v>142</v>
      </c>
      <c r="F21" s="432"/>
      <c r="G21" s="432"/>
      <c r="H21" s="432"/>
      <c r="I21" s="66"/>
      <c r="J21" s="395" t="s">
        <v>143</v>
      </c>
      <c r="K21" s="395"/>
      <c r="L21" s="395"/>
      <c r="M21" s="395"/>
      <c r="N21" s="66"/>
      <c r="O21" s="395" t="s">
        <v>144</v>
      </c>
      <c r="P21" s="395"/>
      <c r="Q21" s="395"/>
      <c r="R21" s="395"/>
      <c r="S21" s="395"/>
      <c r="T21" s="403"/>
      <c r="U21" s="403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63" customFormat="1" x14ac:dyDescent="0.2">
      <c r="A22" s="407"/>
      <c r="B22" s="407"/>
      <c r="C22" s="407"/>
      <c r="D22" s="407"/>
      <c r="E22" s="433"/>
      <c r="F22" s="433"/>
      <c r="G22" s="433"/>
      <c r="H22" s="433"/>
      <c r="I22" s="79"/>
      <c r="J22" s="394"/>
      <c r="K22" s="394"/>
      <c r="L22" s="394"/>
      <c r="M22" s="394"/>
      <c r="N22" s="79"/>
      <c r="O22" s="426"/>
      <c r="P22" s="426"/>
      <c r="Q22" s="426"/>
      <c r="R22" s="426"/>
      <c r="S22" s="426"/>
      <c r="T22" s="403"/>
      <c r="U22" s="403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63" customFormat="1" x14ac:dyDescent="0.2">
      <c r="A23" s="407"/>
      <c r="B23" s="407"/>
      <c r="C23" s="407"/>
      <c r="D23" s="407"/>
      <c r="E23" s="430"/>
      <c r="F23" s="430"/>
      <c r="G23" s="430"/>
      <c r="H23" s="430"/>
      <c r="I23" s="79"/>
      <c r="J23" s="394"/>
      <c r="K23" s="394"/>
      <c r="L23" s="394"/>
      <c r="M23" s="394"/>
      <c r="N23" s="79"/>
      <c r="O23" s="426"/>
      <c r="P23" s="426"/>
      <c r="Q23" s="426"/>
      <c r="R23" s="426"/>
      <c r="S23" s="426"/>
      <c r="T23" s="403"/>
      <c r="U23" s="40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63" customFormat="1" x14ac:dyDescent="0.2">
      <c r="A24" s="407"/>
      <c r="B24" s="407"/>
      <c r="C24" s="407"/>
      <c r="D24" s="407"/>
      <c r="E24" s="425"/>
      <c r="F24" s="425"/>
      <c r="G24" s="425"/>
      <c r="H24" s="425"/>
      <c r="I24" s="79"/>
      <c r="J24" s="394"/>
      <c r="K24" s="394"/>
      <c r="L24" s="394"/>
      <c r="M24" s="394"/>
      <c r="N24" s="79"/>
      <c r="O24" s="426"/>
      <c r="P24" s="426"/>
      <c r="Q24" s="426"/>
      <c r="R24" s="426"/>
      <c r="S24" s="426"/>
      <c r="T24" s="403"/>
      <c r="U24" s="403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63" customFormat="1" x14ac:dyDescent="0.2">
      <c r="A25" s="408"/>
      <c r="B25" s="408"/>
      <c r="C25" s="408"/>
      <c r="D25" s="408"/>
      <c r="E25" s="425"/>
      <c r="F25" s="425"/>
      <c r="G25" s="425"/>
      <c r="H25" s="425"/>
      <c r="I25" s="69"/>
      <c r="J25" s="394"/>
      <c r="K25" s="394"/>
      <c r="L25" s="394"/>
      <c r="M25" s="394"/>
      <c r="N25" s="69"/>
      <c r="O25" s="426"/>
      <c r="P25" s="426"/>
      <c r="Q25" s="426"/>
      <c r="R25" s="426"/>
      <c r="S25" s="426"/>
      <c r="T25" s="427"/>
      <c r="U25" s="427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63" customFormat="1" x14ac:dyDescent="0.2">
      <c r="A26" s="418" t="s">
        <v>146</v>
      </c>
      <c r="B26" s="418"/>
      <c r="C26" s="418"/>
      <c r="D26" s="418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421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63" customFormat="1" x14ac:dyDescent="0.2">
      <c r="A27" s="428" t="s">
        <v>147</v>
      </c>
      <c r="B27" s="428"/>
      <c r="C27" s="428"/>
      <c r="D27" s="428"/>
      <c r="E27" s="64" t="s">
        <v>148</v>
      </c>
      <c r="F27" s="425"/>
      <c r="G27" s="425"/>
      <c r="H27" s="425"/>
      <c r="I27" s="425"/>
      <c r="J27" s="80" t="s">
        <v>149</v>
      </c>
      <c r="K27" s="419"/>
      <c r="L27" s="419"/>
      <c r="M27" s="419"/>
      <c r="N27" s="419"/>
      <c r="O27" s="77" t="s">
        <v>150</v>
      </c>
      <c r="P27" s="425"/>
      <c r="Q27" s="425"/>
      <c r="R27" s="425"/>
      <c r="S27" s="425"/>
      <c r="T27" s="429"/>
      <c r="U27" s="429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63" customFormat="1" x14ac:dyDescent="0.2">
      <c r="A28" s="404" t="s">
        <v>151</v>
      </c>
      <c r="B28" s="404"/>
      <c r="C28" s="404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4"/>
      <c r="R28" s="404"/>
      <c r="S28" s="404"/>
      <c r="T28" s="404"/>
      <c r="U28" s="404"/>
      <c r="V28" s="81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63" customFormat="1" x14ac:dyDescent="0.2">
      <c r="A29" s="82" t="s">
        <v>152</v>
      </c>
      <c r="B29" s="79" t="s">
        <v>10</v>
      </c>
      <c r="C29" s="83"/>
      <c r="D29" s="79" t="s">
        <v>11</v>
      </c>
      <c r="E29" s="79" t="s">
        <v>32</v>
      </c>
      <c r="F29" s="79"/>
      <c r="G29" s="79" t="s">
        <v>10</v>
      </c>
      <c r="H29" s="83"/>
      <c r="I29" s="79" t="s">
        <v>11</v>
      </c>
      <c r="J29" s="79" t="s">
        <v>27</v>
      </c>
      <c r="K29" s="79"/>
      <c r="L29" s="79" t="s">
        <v>10</v>
      </c>
      <c r="M29" s="83"/>
      <c r="N29" s="79" t="s">
        <v>11</v>
      </c>
      <c r="O29" s="79" t="s">
        <v>153</v>
      </c>
      <c r="P29" s="79"/>
      <c r="Q29" s="79" t="s">
        <v>10</v>
      </c>
      <c r="R29" s="83"/>
      <c r="S29" s="79" t="s">
        <v>11</v>
      </c>
      <c r="T29" s="79" t="s">
        <v>154</v>
      </c>
      <c r="U29" s="84"/>
      <c r="V29" s="81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63" customFormat="1" x14ac:dyDescent="0.2">
      <c r="A30" s="82"/>
      <c r="B30" s="79"/>
      <c r="C30" s="83"/>
      <c r="D30" s="79" t="s">
        <v>28</v>
      </c>
      <c r="E30" s="79" t="s">
        <v>155</v>
      </c>
      <c r="F30" s="79"/>
      <c r="G30" s="79"/>
      <c r="H30" s="83"/>
      <c r="I30" s="69"/>
      <c r="J30" s="85"/>
      <c r="K30" s="69"/>
      <c r="L30" s="69"/>
      <c r="M30" s="70"/>
      <c r="N30" s="79"/>
      <c r="O30" s="79"/>
      <c r="P30" s="69"/>
      <c r="Q30" s="69"/>
      <c r="R30" s="70"/>
      <c r="S30" s="69"/>
      <c r="T30" s="69"/>
      <c r="U30" s="84"/>
      <c r="V30" s="81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63" customFormat="1" x14ac:dyDescent="0.2">
      <c r="A31" s="416" t="s">
        <v>156</v>
      </c>
      <c r="B31" s="416"/>
      <c r="C31" s="416"/>
      <c r="D31" s="69"/>
      <c r="E31" s="417" t="s">
        <v>28</v>
      </c>
      <c r="F31" s="417"/>
      <c r="G31" s="417"/>
      <c r="H31" s="417"/>
      <c r="I31" s="417"/>
      <c r="J31" s="417"/>
      <c r="K31" s="417"/>
      <c r="L31" s="417"/>
      <c r="M31" s="417"/>
      <c r="N31" s="417"/>
      <c r="O31" s="417"/>
      <c r="P31" s="417"/>
      <c r="Q31" s="417"/>
      <c r="R31" s="417"/>
      <c r="S31" s="417"/>
      <c r="T31" s="417"/>
      <c r="U31" s="417"/>
      <c r="V31" s="8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63" customFormat="1" x14ac:dyDescent="0.2">
      <c r="A32" s="82" t="s">
        <v>157</v>
      </c>
      <c r="B32" s="79" t="s">
        <v>10</v>
      </c>
      <c r="C32" s="83"/>
      <c r="D32" s="79" t="s">
        <v>11</v>
      </c>
      <c r="E32" s="79" t="s">
        <v>158</v>
      </c>
      <c r="F32" s="79"/>
      <c r="G32" s="79" t="s">
        <v>10</v>
      </c>
      <c r="H32" s="83"/>
      <c r="I32" s="79" t="s">
        <v>11</v>
      </c>
      <c r="J32" s="79" t="s">
        <v>50</v>
      </c>
      <c r="K32" s="79"/>
      <c r="L32" s="79" t="s">
        <v>10</v>
      </c>
      <c r="M32" s="83"/>
      <c r="N32" s="79" t="s">
        <v>11</v>
      </c>
      <c r="O32" s="79" t="s">
        <v>159</v>
      </c>
      <c r="P32" s="79"/>
      <c r="Q32" s="79" t="s">
        <v>10</v>
      </c>
      <c r="R32" s="83"/>
      <c r="S32" s="79" t="s">
        <v>11</v>
      </c>
      <c r="T32" s="79" t="s">
        <v>160</v>
      </c>
      <c r="U32" s="84"/>
      <c r="V32" s="81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63" customFormat="1" x14ac:dyDescent="0.2">
      <c r="A33" s="82" t="s">
        <v>161</v>
      </c>
      <c r="B33" s="79" t="s">
        <v>10</v>
      </c>
      <c r="C33" s="83"/>
      <c r="D33" s="79" t="s">
        <v>11</v>
      </c>
      <c r="E33" s="79" t="s">
        <v>162</v>
      </c>
      <c r="F33" s="79"/>
      <c r="G33" s="79" t="s">
        <v>10</v>
      </c>
      <c r="H33" s="83"/>
      <c r="I33" s="79" t="s">
        <v>11</v>
      </c>
      <c r="J33" s="79" t="s">
        <v>163</v>
      </c>
      <c r="K33" s="79"/>
      <c r="L33" s="79" t="s">
        <v>10</v>
      </c>
      <c r="M33" s="83"/>
      <c r="N33" s="79" t="s">
        <v>11</v>
      </c>
      <c r="O33" s="79" t="s">
        <v>164</v>
      </c>
      <c r="P33" s="79"/>
      <c r="Q33" s="79" t="s">
        <v>10</v>
      </c>
      <c r="R33" s="83"/>
      <c r="S33" s="79" t="s">
        <v>11</v>
      </c>
      <c r="T33" s="79" t="s">
        <v>165</v>
      </c>
      <c r="U33" s="84"/>
      <c r="V33" s="81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63" customFormat="1" x14ac:dyDescent="0.2">
      <c r="A34" s="68"/>
      <c r="B34" s="69" t="s">
        <v>10</v>
      </c>
      <c r="C34" s="70"/>
      <c r="D34" s="69" t="s">
        <v>11</v>
      </c>
      <c r="E34" s="69" t="s">
        <v>166</v>
      </c>
      <c r="F34" s="69"/>
      <c r="G34" s="69" t="s">
        <v>10</v>
      </c>
      <c r="H34" s="70"/>
      <c r="I34" s="69" t="s">
        <v>11</v>
      </c>
      <c r="J34" s="69" t="s">
        <v>167</v>
      </c>
      <c r="K34" s="69"/>
      <c r="L34" s="69" t="s">
        <v>10</v>
      </c>
      <c r="M34" s="70"/>
      <c r="N34" s="69" t="s">
        <v>11</v>
      </c>
      <c r="O34" s="69" t="s">
        <v>168</v>
      </c>
      <c r="P34" s="69"/>
      <c r="Q34" s="69" t="s">
        <v>10</v>
      </c>
      <c r="R34" s="70"/>
      <c r="S34" s="69" t="s">
        <v>11</v>
      </c>
      <c r="T34" s="69" t="s">
        <v>169</v>
      </c>
      <c r="U34" s="86"/>
      <c r="V34" s="81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63" customFormat="1" x14ac:dyDescent="0.2">
      <c r="A35" s="404" t="s">
        <v>72</v>
      </c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63" customFormat="1" x14ac:dyDescent="0.2">
      <c r="A36" s="418" t="s">
        <v>170</v>
      </c>
      <c r="B36" s="418"/>
      <c r="C36" s="418"/>
      <c r="D36" s="419"/>
      <c r="E36" s="419"/>
      <c r="F36" s="419"/>
      <c r="G36" s="419"/>
      <c r="H36" s="420" t="s">
        <v>171</v>
      </c>
      <c r="I36" s="420"/>
      <c r="J36" s="420"/>
      <c r="K36" s="420"/>
      <c r="L36" s="420"/>
      <c r="M36" s="420"/>
      <c r="N36" s="420"/>
      <c r="O36" s="421"/>
      <c r="P36" s="421"/>
      <c r="Q36" s="421"/>
      <c r="R36" s="421"/>
      <c r="S36" s="421"/>
      <c r="T36" s="421"/>
      <c r="U36" s="421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63" customFormat="1" x14ac:dyDescent="0.2">
      <c r="A37" s="422" t="s">
        <v>172</v>
      </c>
      <c r="B37" s="422"/>
      <c r="C37" s="422"/>
      <c r="D37" s="422"/>
      <c r="E37" s="422"/>
      <c r="F37" s="423" t="s">
        <v>173</v>
      </c>
      <c r="G37" s="423"/>
      <c r="H37" s="423"/>
      <c r="I37" s="423"/>
      <c r="J37" s="423"/>
      <c r="K37" s="424" t="s">
        <v>174</v>
      </c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63" customFormat="1" x14ac:dyDescent="0.2">
      <c r="A38" s="413"/>
      <c r="B38" s="413"/>
      <c r="C38" s="413"/>
      <c r="D38" s="413"/>
      <c r="E38" s="413"/>
      <c r="F38" s="414"/>
      <c r="G38" s="414"/>
      <c r="H38" s="414"/>
      <c r="I38" s="414"/>
      <c r="J38" s="414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63" customFormat="1" x14ac:dyDescent="0.2">
      <c r="A39" s="410"/>
      <c r="B39" s="410"/>
      <c r="C39" s="410"/>
      <c r="D39" s="410"/>
      <c r="E39" s="410"/>
      <c r="F39" s="411"/>
      <c r="G39" s="411"/>
      <c r="H39" s="411"/>
      <c r="I39" s="411"/>
      <c r="J39" s="411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63" customFormat="1" x14ac:dyDescent="0.2">
      <c r="A40" s="413"/>
      <c r="B40" s="413"/>
      <c r="C40" s="413"/>
      <c r="D40" s="413"/>
      <c r="E40" s="413"/>
      <c r="F40" s="411"/>
      <c r="G40" s="411"/>
      <c r="H40" s="411"/>
      <c r="I40" s="411"/>
      <c r="J40" s="411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63" customFormat="1" x14ac:dyDescent="0.2">
      <c r="A41" s="410"/>
      <c r="B41" s="410"/>
      <c r="C41" s="410"/>
      <c r="D41" s="410"/>
      <c r="E41" s="410"/>
      <c r="F41" s="411"/>
      <c r="G41" s="411"/>
      <c r="H41" s="411"/>
      <c r="I41" s="411"/>
      <c r="J41" s="411"/>
      <c r="K41" s="412"/>
      <c r="L41" s="412"/>
      <c r="M41" s="412"/>
      <c r="N41" s="412"/>
      <c r="O41" s="412"/>
      <c r="P41" s="412"/>
      <c r="Q41" s="412"/>
      <c r="R41" s="412"/>
      <c r="S41" s="412"/>
      <c r="T41" s="412"/>
      <c r="U41" s="412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63" customFormat="1" x14ac:dyDescent="0.2">
      <c r="A42" s="404" t="s">
        <v>175</v>
      </c>
      <c r="B42" s="404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63" customFormat="1" x14ac:dyDescent="0.2">
      <c r="A43" s="65" t="s">
        <v>176</v>
      </c>
      <c r="B43" s="66" t="s">
        <v>10</v>
      </c>
      <c r="C43" s="67"/>
      <c r="D43" s="66" t="s">
        <v>11</v>
      </c>
      <c r="E43" s="405" t="s">
        <v>177</v>
      </c>
      <c r="F43" s="405"/>
      <c r="G43" s="405"/>
      <c r="H43" s="405"/>
      <c r="I43" s="405"/>
      <c r="J43" s="405"/>
      <c r="K43" s="66"/>
      <c r="L43" s="66" t="s">
        <v>10</v>
      </c>
      <c r="M43" s="67"/>
      <c r="N43" s="66" t="s">
        <v>11</v>
      </c>
      <c r="O43" s="405" t="s">
        <v>178</v>
      </c>
      <c r="P43" s="405"/>
      <c r="Q43" s="66" t="s">
        <v>10</v>
      </c>
      <c r="R43" s="67"/>
      <c r="S43" s="66" t="s">
        <v>11</v>
      </c>
      <c r="T43" s="406" t="s">
        <v>179</v>
      </c>
      <c r="U43" s="406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s="63" customFormat="1" x14ac:dyDescent="0.2">
      <c r="A44" s="407" t="s">
        <v>180</v>
      </c>
      <c r="B44" s="407"/>
      <c r="C44" s="407"/>
      <c r="D44" s="407"/>
      <c r="E44" s="394"/>
      <c r="F44" s="394"/>
      <c r="G44" s="394"/>
      <c r="H44" s="394"/>
      <c r="I44" s="394"/>
      <c r="J44" s="79" t="s">
        <v>181</v>
      </c>
      <c r="K44" s="402" t="s">
        <v>182</v>
      </c>
      <c r="L44" s="402"/>
      <c r="M44" s="402"/>
      <c r="N44" s="402"/>
      <c r="O44" s="402"/>
      <c r="P44" s="402"/>
      <c r="Q44" s="394"/>
      <c r="R44" s="394"/>
      <c r="S44" s="394"/>
      <c r="T44" s="394"/>
      <c r="U44" s="8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63" customFormat="1" x14ac:dyDescent="0.2">
      <c r="A45" s="407" t="s">
        <v>183</v>
      </c>
      <c r="B45" s="407"/>
      <c r="C45" s="407"/>
      <c r="D45" s="407"/>
      <c r="E45" s="394"/>
      <c r="F45" s="394"/>
      <c r="G45" s="394"/>
      <c r="H45" s="394"/>
      <c r="I45" s="394"/>
      <c r="J45" s="79"/>
      <c r="K45" s="402" t="s">
        <v>184</v>
      </c>
      <c r="L45" s="402"/>
      <c r="M45" s="402"/>
      <c r="N45" s="402"/>
      <c r="O45" s="402"/>
      <c r="P45" s="402"/>
      <c r="Q45" s="394"/>
      <c r="R45" s="394"/>
      <c r="S45" s="394"/>
      <c r="T45" s="394"/>
      <c r="U45" s="84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63" customFormat="1" x14ac:dyDescent="0.2">
      <c r="A46" s="407" t="s">
        <v>185</v>
      </c>
      <c r="B46" s="407"/>
      <c r="C46" s="407"/>
      <c r="D46" s="407"/>
      <c r="E46" s="394"/>
      <c r="F46" s="394"/>
      <c r="G46" s="394"/>
      <c r="H46" s="394"/>
      <c r="I46" s="394"/>
      <c r="J46" s="79"/>
      <c r="K46" s="402" t="s">
        <v>186</v>
      </c>
      <c r="L46" s="402"/>
      <c r="M46" s="402"/>
      <c r="N46" s="402"/>
      <c r="O46" s="402"/>
      <c r="P46" s="402"/>
      <c r="Q46" s="394"/>
      <c r="R46" s="394"/>
      <c r="S46" s="394"/>
      <c r="T46" s="394"/>
      <c r="U46" s="84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63" customFormat="1" x14ac:dyDescent="0.2">
      <c r="A47" s="408" t="s">
        <v>187</v>
      </c>
      <c r="B47" s="408"/>
      <c r="C47" s="408"/>
      <c r="D47" s="408"/>
      <c r="E47" s="70"/>
      <c r="F47" s="70"/>
      <c r="G47" s="70"/>
      <c r="H47" s="70"/>
      <c r="I47" s="70"/>
      <c r="J47" s="69"/>
      <c r="K47" s="409" t="s">
        <v>188</v>
      </c>
      <c r="L47" s="409"/>
      <c r="M47" s="409"/>
      <c r="N47" s="409"/>
      <c r="O47" s="409"/>
      <c r="P47" s="409"/>
      <c r="Q47" s="394"/>
      <c r="R47" s="394"/>
      <c r="S47" s="394"/>
      <c r="T47" s="394"/>
      <c r="U47" s="86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63" customFormat="1" x14ac:dyDescent="0.2">
      <c r="A48" s="404" t="s">
        <v>189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63" customFormat="1" x14ac:dyDescent="0.2">
      <c r="A49" s="89" t="s">
        <v>190</v>
      </c>
      <c r="B49" s="66" t="s">
        <v>10</v>
      </c>
      <c r="C49" s="67"/>
      <c r="D49" s="66" t="s">
        <v>11</v>
      </c>
      <c r="E49" s="87" t="s">
        <v>191</v>
      </c>
      <c r="F49" s="87"/>
      <c r="G49" s="66" t="s">
        <v>10</v>
      </c>
      <c r="H49" s="67"/>
      <c r="I49" s="66" t="s">
        <v>11</v>
      </c>
      <c r="J49" s="405" t="s">
        <v>192</v>
      </c>
      <c r="K49" s="405"/>
      <c r="L49" s="66" t="s">
        <v>10</v>
      </c>
      <c r="M49" s="67"/>
      <c r="N49" s="66" t="s">
        <v>11</v>
      </c>
      <c r="O49" s="405" t="s">
        <v>193</v>
      </c>
      <c r="P49" s="405"/>
      <c r="Q49" s="66"/>
      <c r="R49" s="67"/>
      <c r="S49" s="66"/>
      <c r="T49" s="406"/>
      <c r="U49" s="406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63" customFormat="1" x14ac:dyDescent="0.2">
      <c r="A50" s="90" t="s">
        <v>194</v>
      </c>
      <c r="B50" s="79" t="s">
        <v>10</v>
      </c>
      <c r="C50" s="83"/>
      <c r="D50" s="79" t="s">
        <v>11</v>
      </c>
      <c r="E50" s="88" t="s">
        <v>60</v>
      </c>
      <c r="F50" s="88"/>
      <c r="G50" s="79" t="s">
        <v>10</v>
      </c>
      <c r="H50" s="83"/>
      <c r="I50" s="79" t="s">
        <v>11</v>
      </c>
      <c r="J50" s="402" t="s">
        <v>61</v>
      </c>
      <c r="K50" s="402"/>
      <c r="L50" s="79" t="s">
        <v>10</v>
      </c>
      <c r="M50" s="83"/>
      <c r="N50" s="79" t="s">
        <v>11</v>
      </c>
      <c r="O50" s="402" t="s">
        <v>62</v>
      </c>
      <c r="P50" s="402"/>
      <c r="Q50" s="79"/>
      <c r="R50" s="83"/>
      <c r="S50" s="79"/>
      <c r="T50" s="403"/>
      <c r="U50" s="403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s="63" customFormat="1" x14ac:dyDescent="0.2">
      <c r="A51" s="90" t="s">
        <v>195</v>
      </c>
      <c r="B51" s="79" t="s">
        <v>10</v>
      </c>
      <c r="C51" s="83"/>
      <c r="D51" s="79" t="s">
        <v>11</v>
      </c>
      <c r="E51" s="88" t="s">
        <v>196</v>
      </c>
      <c r="F51" s="88"/>
      <c r="G51" s="79" t="s">
        <v>10</v>
      </c>
      <c r="H51" s="83"/>
      <c r="I51" s="79" t="s">
        <v>11</v>
      </c>
      <c r="J51" s="402" t="s">
        <v>197</v>
      </c>
      <c r="K51" s="402"/>
      <c r="L51" s="79"/>
      <c r="M51" s="83"/>
      <c r="N51" s="79"/>
      <c r="O51" s="402"/>
      <c r="P51" s="402"/>
      <c r="Q51" s="79"/>
      <c r="R51" s="83"/>
      <c r="S51" s="79"/>
      <c r="T51" s="403"/>
      <c r="U51" s="403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63" customFormat="1" x14ac:dyDescent="0.2">
      <c r="A52" s="90" t="s">
        <v>198</v>
      </c>
      <c r="B52" s="79" t="s">
        <v>10</v>
      </c>
      <c r="C52" s="83"/>
      <c r="D52" s="79" t="s">
        <v>11</v>
      </c>
      <c r="E52" s="88" t="s">
        <v>199</v>
      </c>
      <c r="F52" s="88"/>
      <c r="G52" s="79" t="s">
        <v>10</v>
      </c>
      <c r="H52" s="83"/>
      <c r="I52" s="79" t="s">
        <v>11</v>
      </c>
      <c r="J52" s="402" t="s">
        <v>200</v>
      </c>
      <c r="K52" s="402"/>
      <c r="L52" s="79" t="s">
        <v>10</v>
      </c>
      <c r="M52" s="83"/>
      <c r="N52" s="79" t="s">
        <v>11</v>
      </c>
      <c r="O52" s="402" t="s">
        <v>201</v>
      </c>
      <c r="P52" s="402"/>
      <c r="Q52" s="79"/>
      <c r="R52" s="83"/>
      <c r="S52" s="79"/>
      <c r="T52" s="403"/>
      <c r="U52" s="403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63" customFormat="1" x14ac:dyDescent="0.2">
      <c r="A53" s="90" t="s">
        <v>202</v>
      </c>
      <c r="B53" s="79" t="s">
        <v>10</v>
      </c>
      <c r="C53" s="83"/>
      <c r="D53" s="79" t="s">
        <v>11</v>
      </c>
      <c r="E53" s="88" t="s">
        <v>203</v>
      </c>
      <c r="F53" s="88"/>
      <c r="G53" s="79" t="s">
        <v>10</v>
      </c>
      <c r="H53" s="83"/>
      <c r="I53" s="79" t="s">
        <v>11</v>
      </c>
      <c r="J53" s="402" t="s">
        <v>204</v>
      </c>
      <c r="K53" s="402"/>
      <c r="L53" s="79"/>
      <c r="M53" s="83"/>
      <c r="N53" s="79"/>
      <c r="O53" s="402"/>
      <c r="P53" s="402"/>
      <c r="Q53" s="79"/>
      <c r="R53" s="83"/>
      <c r="S53" s="79"/>
      <c r="T53" s="403"/>
      <c r="U53" s="40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63" customFormat="1" x14ac:dyDescent="0.2">
      <c r="A54" s="90" t="s">
        <v>205</v>
      </c>
      <c r="B54" s="79" t="s">
        <v>10</v>
      </c>
      <c r="C54" s="83"/>
      <c r="D54" s="79" t="s">
        <v>11</v>
      </c>
      <c r="E54" s="88" t="s">
        <v>86</v>
      </c>
      <c r="F54" s="88"/>
      <c r="G54" s="79" t="s">
        <v>10</v>
      </c>
      <c r="H54" s="83"/>
      <c r="I54" s="79" t="s">
        <v>11</v>
      </c>
      <c r="J54" s="402" t="s">
        <v>87</v>
      </c>
      <c r="K54" s="402"/>
      <c r="L54" s="79" t="s">
        <v>10</v>
      </c>
      <c r="M54" s="83"/>
      <c r="N54" s="79" t="s">
        <v>11</v>
      </c>
      <c r="O54" s="402" t="s">
        <v>88</v>
      </c>
      <c r="P54" s="402"/>
      <c r="Q54" s="79"/>
      <c r="R54" s="83"/>
      <c r="S54" s="79"/>
      <c r="T54" s="403"/>
      <c r="U54" s="403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63" customFormat="1" x14ac:dyDescent="0.2">
      <c r="A55" s="396" t="s">
        <v>99</v>
      </c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93" customFormat="1" x14ac:dyDescent="0.2">
      <c r="A56" s="397" t="s">
        <v>100</v>
      </c>
      <c r="B56" s="397"/>
      <c r="C56" s="397"/>
      <c r="D56" s="397"/>
      <c r="E56" s="397"/>
      <c r="F56" s="397"/>
      <c r="G56" s="397"/>
      <c r="H56" s="397"/>
      <c r="I56" s="397"/>
      <c r="J56" s="397"/>
      <c r="K56" s="398" t="s">
        <v>206</v>
      </c>
      <c r="L56" s="398"/>
      <c r="M56" s="398"/>
      <c r="N56" s="398"/>
      <c r="O56" s="398"/>
      <c r="P56" s="398"/>
      <c r="Q56" s="398"/>
      <c r="R56" s="398"/>
      <c r="S56" s="398"/>
      <c r="T56" s="398"/>
      <c r="U56" s="92"/>
      <c r="FR56" s="94"/>
      <c r="FS56" s="94"/>
      <c r="FT56" s="94"/>
      <c r="FU56" s="94"/>
      <c r="FV56" s="94"/>
      <c r="FW56" s="94"/>
      <c r="FX56" s="94"/>
      <c r="FY56" s="94"/>
      <c r="FZ56" s="94"/>
      <c r="GA56" s="94"/>
      <c r="GB56" s="94"/>
      <c r="GC56" s="94"/>
      <c r="GD56" s="94"/>
      <c r="GE56" s="94"/>
      <c r="GF56" s="94"/>
      <c r="GG56" s="94"/>
      <c r="GH56" s="94"/>
      <c r="GI56" s="94"/>
      <c r="GJ56" s="94"/>
      <c r="GK56" s="94"/>
      <c r="GL56" s="94"/>
      <c r="GM56" s="94"/>
      <c r="GN56" s="94"/>
      <c r="GO56" s="94"/>
      <c r="GP56" s="94"/>
      <c r="GQ56" s="94"/>
      <c r="GR56" s="94"/>
      <c r="GS56" s="94"/>
      <c r="GT56" s="94"/>
      <c r="GU56" s="94"/>
      <c r="GV56" s="94"/>
      <c r="GW56" s="94"/>
      <c r="GX56" s="94"/>
      <c r="GY56" s="94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4"/>
      <c r="HK56" s="94"/>
      <c r="HL56" s="94"/>
      <c r="HM56" s="94"/>
      <c r="HN56" s="94"/>
      <c r="HO56" s="94"/>
      <c r="HP56" s="94"/>
      <c r="HQ56" s="94"/>
      <c r="HR56" s="94"/>
      <c r="HS56" s="94"/>
      <c r="HT56" s="94"/>
      <c r="HU56" s="94"/>
      <c r="HV56" s="94"/>
      <c r="HW56" s="94"/>
      <c r="HX56" s="94"/>
      <c r="HY56" s="94"/>
      <c r="HZ56" s="94"/>
      <c r="IA56" s="94"/>
      <c r="IB56" s="94"/>
      <c r="IC56" s="94"/>
      <c r="ID56" s="94"/>
      <c r="IE56" s="94"/>
      <c r="IF56" s="94"/>
      <c r="IG56" s="94"/>
      <c r="IH56" s="94"/>
      <c r="II56" s="94"/>
      <c r="IJ56" s="94"/>
      <c r="IK56" s="94"/>
      <c r="IL56" s="94"/>
      <c r="IM56" s="94"/>
      <c r="IN56" s="94"/>
      <c r="IO56" s="94"/>
      <c r="IP56" s="94"/>
      <c r="IQ56" s="94"/>
      <c r="IR56" s="94"/>
      <c r="IS56" s="94"/>
      <c r="IT56" s="94"/>
      <c r="IU56" s="94"/>
      <c r="IV56" s="94"/>
    </row>
    <row r="57" spans="1:256" s="93" customFormat="1" x14ac:dyDescent="0.2">
      <c r="A57" s="399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399"/>
      <c r="O57" s="399"/>
      <c r="P57" s="399"/>
      <c r="Q57" s="399"/>
      <c r="R57" s="399"/>
      <c r="S57" s="399"/>
      <c r="T57" s="399"/>
      <c r="U57" s="95"/>
      <c r="FR57" s="94"/>
      <c r="FS57" s="94"/>
      <c r="FT57" s="94"/>
      <c r="FU57" s="94"/>
      <c r="FV57" s="94"/>
      <c r="FW57" s="94"/>
      <c r="FX57" s="94"/>
      <c r="FY57" s="94"/>
      <c r="FZ57" s="94"/>
      <c r="GA57" s="94"/>
      <c r="GB57" s="94"/>
      <c r="GC57" s="94"/>
      <c r="GD57" s="94"/>
      <c r="GE57" s="94"/>
      <c r="GF57" s="94"/>
      <c r="GG57" s="94"/>
      <c r="GH57" s="94"/>
      <c r="GI57" s="94"/>
      <c r="GJ57" s="94"/>
      <c r="GK57" s="94"/>
      <c r="GL57" s="94"/>
      <c r="GM57" s="94"/>
      <c r="GN57" s="94"/>
      <c r="GO57" s="94"/>
      <c r="GP57" s="94"/>
      <c r="GQ57" s="94"/>
      <c r="GR57" s="94"/>
      <c r="GS57" s="94"/>
      <c r="GT57" s="94"/>
      <c r="GU57" s="94"/>
      <c r="GV57" s="94"/>
      <c r="GW57" s="94"/>
      <c r="GX57" s="94"/>
      <c r="GY57" s="94"/>
      <c r="GZ57" s="94"/>
      <c r="HA57" s="94"/>
      <c r="HB57" s="94"/>
      <c r="HC57" s="94"/>
      <c r="HD57" s="94"/>
      <c r="HE57" s="94"/>
      <c r="HF57" s="94"/>
      <c r="HG57" s="94"/>
      <c r="HH57" s="94"/>
      <c r="HI57" s="94"/>
      <c r="HJ57" s="94"/>
      <c r="HK57" s="94"/>
      <c r="HL57" s="94"/>
      <c r="HM57" s="94"/>
      <c r="HN57" s="94"/>
      <c r="HO57" s="94"/>
      <c r="HP57" s="94"/>
      <c r="HQ57" s="94"/>
      <c r="HR57" s="94"/>
      <c r="HS57" s="94"/>
      <c r="HT57" s="94"/>
      <c r="HU57" s="94"/>
      <c r="HV57" s="94"/>
      <c r="HW57" s="94"/>
      <c r="HX57" s="94"/>
      <c r="HY57" s="94"/>
      <c r="HZ57" s="94"/>
      <c r="IA57" s="94"/>
      <c r="IB57" s="94"/>
      <c r="IC57" s="94"/>
      <c r="ID57" s="94"/>
      <c r="IE57" s="94"/>
      <c r="IF57" s="94"/>
      <c r="IG57" s="94"/>
      <c r="IH57" s="94"/>
      <c r="II57" s="94"/>
      <c r="IJ57" s="94"/>
      <c r="IK57" s="94"/>
      <c r="IL57" s="94"/>
      <c r="IM57" s="94"/>
      <c r="IN57" s="94"/>
      <c r="IO57" s="94"/>
      <c r="IP57" s="94"/>
      <c r="IQ57" s="94"/>
      <c r="IR57" s="94"/>
      <c r="IS57" s="94"/>
      <c r="IT57" s="94"/>
      <c r="IU57" s="94"/>
      <c r="IV57" s="94"/>
    </row>
    <row r="58" spans="1:256" s="93" customFormat="1" x14ac:dyDescent="0.2">
      <c r="A58" s="400"/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0"/>
      <c r="P58" s="400"/>
      <c r="Q58" s="400"/>
      <c r="R58" s="400"/>
      <c r="S58" s="400"/>
      <c r="T58" s="400"/>
      <c r="U58" s="95"/>
      <c r="FR58" s="94"/>
      <c r="FS58" s="94"/>
      <c r="FT58" s="94"/>
      <c r="FU58" s="94"/>
      <c r="FV58" s="94"/>
      <c r="FW58" s="94"/>
      <c r="FX58" s="94"/>
      <c r="FY58" s="94"/>
      <c r="FZ58" s="94"/>
      <c r="GA58" s="94"/>
      <c r="GB58" s="94"/>
      <c r="GC58" s="94"/>
      <c r="GD58" s="94"/>
      <c r="GE58" s="94"/>
      <c r="GF58" s="94"/>
      <c r="GG58" s="94"/>
      <c r="GH58" s="94"/>
      <c r="GI58" s="94"/>
      <c r="GJ58" s="94"/>
      <c r="GK58" s="94"/>
      <c r="GL58" s="94"/>
      <c r="GM58" s="94"/>
      <c r="GN58" s="94"/>
      <c r="GO58" s="94"/>
      <c r="GP58" s="94"/>
      <c r="GQ58" s="94"/>
      <c r="GR58" s="94"/>
      <c r="GS58" s="94"/>
      <c r="GT58" s="94"/>
      <c r="GU58" s="94"/>
      <c r="GV58" s="94"/>
      <c r="GW58" s="94"/>
      <c r="GX58" s="94"/>
      <c r="GY58" s="94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4"/>
      <c r="HK58" s="94"/>
      <c r="HL58" s="94"/>
      <c r="HM58" s="94"/>
      <c r="HN58" s="94"/>
      <c r="HO58" s="94"/>
      <c r="HP58" s="94"/>
      <c r="HQ58" s="94"/>
      <c r="HR58" s="94"/>
      <c r="HS58" s="94"/>
      <c r="HT58" s="94"/>
      <c r="HU58" s="94"/>
      <c r="HV58" s="94"/>
      <c r="HW58" s="94"/>
      <c r="HX58" s="94"/>
      <c r="HY58" s="94"/>
      <c r="HZ58" s="94"/>
      <c r="IA58" s="94"/>
      <c r="IB58" s="94"/>
      <c r="IC58" s="94"/>
      <c r="ID58" s="94"/>
      <c r="IE58" s="94"/>
      <c r="IF58" s="94"/>
      <c r="IG58" s="94"/>
      <c r="IH58" s="94"/>
      <c r="II58" s="94"/>
      <c r="IJ58" s="94"/>
      <c r="IK58" s="94"/>
      <c r="IL58" s="94"/>
      <c r="IM58" s="94"/>
      <c r="IN58" s="94"/>
      <c r="IO58" s="94"/>
      <c r="IP58" s="94"/>
      <c r="IQ58" s="94"/>
      <c r="IR58" s="94"/>
      <c r="IS58" s="94"/>
      <c r="IT58" s="94"/>
      <c r="IU58" s="94"/>
      <c r="IV58" s="94"/>
    </row>
    <row r="59" spans="1:256" s="93" customFormat="1" x14ac:dyDescent="0.2">
      <c r="A59" s="400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0"/>
      <c r="P59" s="400"/>
      <c r="Q59" s="400"/>
      <c r="R59" s="400"/>
      <c r="S59" s="400"/>
      <c r="T59" s="400"/>
      <c r="U59" s="95"/>
      <c r="FR59" s="94"/>
      <c r="FS59" s="94"/>
      <c r="FT59" s="94"/>
      <c r="FU59" s="94"/>
      <c r="FV59" s="94"/>
      <c r="FW59" s="94"/>
      <c r="FX59" s="94"/>
      <c r="FY59" s="94"/>
      <c r="FZ59" s="94"/>
      <c r="GA59" s="94"/>
      <c r="GB59" s="94"/>
      <c r="GC59" s="94"/>
      <c r="GD59" s="94"/>
      <c r="GE59" s="94"/>
      <c r="GF59" s="94"/>
      <c r="GG59" s="94"/>
      <c r="GH59" s="94"/>
      <c r="GI59" s="94"/>
      <c r="GJ59" s="94"/>
      <c r="GK59" s="94"/>
      <c r="GL59" s="94"/>
      <c r="GM59" s="94"/>
      <c r="GN59" s="94"/>
      <c r="GO59" s="94"/>
      <c r="GP59" s="94"/>
      <c r="GQ59" s="94"/>
      <c r="GR59" s="94"/>
      <c r="GS59" s="94"/>
      <c r="GT59" s="94"/>
      <c r="GU59" s="94"/>
      <c r="GV59" s="94"/>
      <c r="GW59" s="94"/>
      <c r="GX59" s="94"/>
      <c r="GY59" s="94"/>
      <c r="GZ59" s="94"/>
      <c r="HA59" s="94"/>
      <c r="HB59" s="94"/>
      <c r="HC59" s="94"/>
      <c r="HD59" s="94"/>
      <c r="HE59" s="94"/>
      <c r="HF59" s="94"/>
      <c r="HG59" s="94"/>
      <c r="HH59" s="94"/>
      <c r="HI59" s="94"/>
      <c r="HJ59" s="94"/>
      <c r="HK59" s="94"/>
      <c r="HL59" s="94"/>
      <c r="HM59" s="94"/>
      <c r="HN59" s="94"/>
      <c r="HO59" s="94"/>
      <c r="HP59" s="94"/>
      <c r="HQ59" s="94"/>
      <c r="HR59" s="94"/>
      <c r="HS59" s="94"/>
      <c r="HT59" s="94"/>
      <c r="HU59" s="94"/>
      <c r="HV59" s="94"/>
      <c r="HW59" s="94"/>
      <c r="HX59" s="94"/>
      <c r="HY59" s="94"/>
      <c r="HZ59" s="94"/>
      <c r="IA59" s="94"/>
      <c r="IB59" s="94"/>
      <c r="IC59" s="94"/>
      <c r="ID59" s="94"/>
      <c r="IE59" s="94"/>
      <c r="IF59" s="94"/>
      <c r="IG59" s="94"/>
      <c r="IH59" s="94"/>
      <c r="II59" s="94"/>
      <c r="IJ59" s="94"/>
      <c r="IK59" s="94"/>
      <c r="IL59" s="94"/>
      <c r="IM59" s="94"/>
      <c r="IN59" s="94"/>
      <c r="IO59" s="94"/>
      <c r="IP59" s="94"/>
      <c r="IQ59" s="94"/>
      <c r="IR59" s="94"/>
      <c r="IS59" s="94"/>
      <c r="IT59" s="94"/>
      <c r="IU59" s="94"/>
      <c r="IV59" s="94"/>
    </row>
    <row r="60" spans="1:256" s="93" customFormat="1" x14ac:dyDescent="0.2">
      <c r="A60" s="389" t="s">
        <v>207</v>
      </c>
      <c r="B60" s="389"/>
      <c r="C60" s="389"/>
      <c r="D60" s="389"/>
      <c r="E60" s="389"/>
      <c r="F60" s="389"/>
      <c r="G60" s="389"/>
      <c r="H60" s="389"/>
      <c r="I60" s="389"/>
      <c r="J60" s="389"/>
      <c r="K60" s="401" t="s">
        <v>208</v>
      </c>
      <c r="L60" s="401"/>
      <c r="M60" s="401"/>
      <c r="N60" s="401"/>
      <c r="O60" s="401"/>
      <c r="P60" s="401"/>
      <c r="Q60" s="401"/>
      <c r="R60" s="401"/>
      <c r="S60" s="401"/>
      <c r="T60" s="401"/>
      <c r="U60" s="92"/>
      <c r="FR60" s="94"/>
      <c r="FS60" s="94"/>
      <c r="FT60" s="94"/>
      <c r="FU60" s="94"/>
      <c r="FV60" s="94"/>
      <c r="FW60" s="94"/>
      <c r="FX60" s="94"/>
      <c r="FY60" s="94"/>
      <c r="FZ60" s="94"/>
      <c r="GA60" s="94"/>
      <c r="GB60" s="94"/>
      <c r="GC60" s="94"/>
      <c r="GD60" s="94"/>
      <c r="GE60" s="94"/>
      <c r="GF60" s="94"/>
      <c r="GG60" s="94"/>
      <c r="GH60" s="94"/>
      <c r="GI60" s="94"/>
      <c r="GJ60" s="94"/>
      <c r="GK60" s="94"/>
      <c r="GL60" s="94"/>
      <c r="GM60" s="94"/>
      <c r="GN60" s="94"/>
      <c r="GO60" s="94"/>
      <c r="GP60" s="94"/>
      <c r="GQ60" s="94"/>
      <c r="GR60" s="94"/>
      <c r="GS60" s="94"/>
      <c r="GT60" s="94"/>
      <c r="GU60" s="94"/>
      <c r="GV60" s="94"/>
      <c r="GW60" s="94"/>
      <c r="GX60" s="94"/>
      <c r="GY60" s="94"/>
      <c r="GZ60" s="94"/>
      <c r="HA60" s="94"/>
      <c r="HB60" s="94"/>
      <c r="HC60" s="94"/>
      <c r="HD60" s="94"/>
      <c r="HE60" s="94"/>
      <c r="HF60" s="94"/>
      <c r="HG60" s="94"/>
      <c r="HH60" s="94"/>
      <c r="HI60" s="94"/>
      <c r="HJ60" s="94"/>
      <c r="HK60" s="94"/>
      <c r="HL60" s="94"/>
      <c r="HM60" s="94"/>
      <c r="HN60" s="94"/>
      <c r="HO60" s="94"/>
      <c r="HP60" s="94"/>
      <c r="HQ60" s="94"/>
      <c r="HR60" s="94"/>
      <c r="HS60" s="94"/>
      <c r="HT60" s="94"/>
      <c r="HU60" s="94"/>
      <c r="HV60" s="94"/>
      <c r="HW60" s="94"/>
      <c r="HX60" s="94"/>
      <c r="HY60" s="94"/>
      <c r="HZ60" s="94"/>
      <c r="IA60" s="94"/>
      <c r="IB60" s="94"/>
      <c r="IC60" s="94"/>
      <c r="ID60" s="94"/>
      <c r="IE60" s="94"/>
      <c r="IF60" s="94"/>
      <c r="IG60" s="94"/>
      <c r="IH60" s="94"/>
      <c r="II60" s="94"/>
      <c r="IJ60" s="94"/>
      <c r="IK60" s="94"/>
      <c r="IL60" s="94"/>
      <c r="IM60" s="94"/>
      <c r="IN60" s="94"/>
      <c r="IO60" s="94"/>
      <c r="IP60" s="94"/>
      <c r="IQ60" s="94"/>
      <c r="IR60" s="94"/>
      <c r="IS60" s="94"/>
      <c r="IT60" s="94"/>
      <c r="IU60" s="94"/>
      <c r="IV60" s="94"/>
    </row>
    <row r="61" spans="1:256" s="93" customFormat="1" x14ac:dyDescent="0.2">
      <c r="A61" s="390" t="s">
        <v>209</v>
      </c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95"/>
      <c r="FR61" s="94"/>
      <c r="FS61" s="94"/>
      <c r="FT61" s="94"/>
      <c r="FU61" s="94"/>
      <c r="FV61" s="94"/>
      <c r="FW61" s="94"/>
      <c r="FX61" s="94"/>
      <c r="FY61" s="94"/>
      <c r="FZ61" s="94"/>
      <c r="GA61" s="94"/>
      <c r="GB61" s="94"/>
      <c r="GC61" s="94"/>
      <c r="GD61" s="94"/>
      <c r="GE61" s="94"/>
      <c r="GF61" s="94"/>
      <c r="GG61" s="94"/>
      <c r="GH61" s="94"/>
      <c r="GI61" s="94"/>
      <c r="GJ61" s="94"/>
      <c r="GK61" s="94"/>
      <c r="GL61" s="94"/>
      <c r="GM61" s="94"/>
      <c r="GN61" s="94"/>
      <c r="GO61" s="94"/>
      <c r="GP61" s="94"/>
      <c r="GQ61" s="94"/>
      <c r="GR61" s="94"/>
      <c r="GS61" s="94"/>
      <c r="GT61" s="94"/>
      <c r="GU61" s="94"/>
      <c r="GV61" s="94"/>
      <c r="GW61" s="94"/>
      <c r="GX61" s="94"/>
      <c r="GY61" s="94"/>
      <c r="GZ61" s="94"/>
      <c r="HA61" s="94"/>
      <c r="HB61" s="94"/>
      <c r="HC61" s="94"/>
      <c r="HD61" s="94"/>
      <c r="HE61" s="94"/>
      <c r="HF61" s="94"/>
      <c r="HG61" s="94"/>
      <c r="HH61" s="94"/>
      <c r="HI61" s="94"/>
      <c r="HJ61" s="94"/>
      <c r="HK61" s="94"/>
      <c r="HL61" s="94"/>
      <c r="HM61" s="94"/>
      <c r="HN61" s="94"/>
      <c r="HO61" s="94"/>
      <c r="HP61" s="94"/>
      <c r="HQ61" s="94"/>
      <c r="HR61" s="94"/>
      <c r="HS61" s="94"/>
      <c r="HT61" s="94"/>
      <c r="HU61" s="94"/>
      <c r="HV61" s="94"/>
      <c r="HW61" s="94"/>
      <c r="HX61" s="94"/>
      <c r="HY61" s="94"/>
      <c r="HZ61" s="94"/>
      <c r="IA61" s="94"/>
      <c r="IB61" s="94"/>
      <c r="IC61" s="94"/>
      <c r="ID61" s="94"/>
      <c r="IE61" s="94"/>
      <c r="IF61" s="94"/>
      <c r="IG61" s="94"/>
      <c r="IH61" s="94"/>
      <c r="II61" s="94"/>
      <c r="IJ61" s="94"/>
      <c r="IK61" s="94"/>
      <c r="IL61" s="94"/>
      <c r="IM61" s="94"/>
      <c r="IN61" s="94"/>
      <c r="IO61" s="94"/>
      <c r="IP61" s="94"/>
      <c r="IQ61" s="94"/>
      <c r="IR61" s="94"/>
      <c r="IS61" s="94"/>
      <c r="IT61" s="94"/>
      <c r="IU61" s="94"/>
      <c r="IV61" s="94"/>
    </row>
    <row r="62" spans="1:256" s="93" customFormat="1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95"/>
      <c r="FR62" s="94"/>
      <c r="FS62" s="94"/>
      <c r="FT62" s="94"/>
      <c r="FU62" s="94"/>
      <c r="FV62" s="94"/>
      <c r="FW62" s="94"/>
      <c r="FX62" s="94"/>
      <c r="FY62" s="94"/>
      <c r="FZ62" s="94"/>
      <c r="GA62" s="94"/>
      <c r="GB62" s="94"/>
      <c r="GC62" s="94"/>
      <c r="GD62" s="94"/>
      <c r="GE62" s="94"/>
      <c r="GF62" s="94"/>
      <c r="GG62" s="94"/>
      <c r="GH62" s="94"/>
      <c r="GI62" s="94"/>
      <c r="GJ62" s="94"/>
      <c r="GK62" s="94"/>
      <c r="GL62" s="94"/>
      <c r="GM62" s="94"/>
      <c r="GN62" s="94"/>
      <c r="GO62" s="94"/>
      <c r="GP62" s="94"/>
      <c r="GQ62" s="94"/>
      <c r="GR62" s="94"/>
      <c r="GS62" s="94"/>
      <c r="GT62" s="94"/>
      <c r="GU62" s="94"/>
      <c r="GV62" s="94"/>
      <c r="GW62" s="94"/>
      <c r="GX62" s="94"/>
      <c r="GY62" s="94"/>
      <c r="GZ62" s="94"/>
      <c r="HA62" s="94"/>
      <c r="HB62" s="94"/>
      <c r="HC62" s="94"/>
      <c r="HD62" s="94"/>
      <c r="HE62" s="94"/>
      <c r="HF62" s="94"/>
      <c r="HG62" s="94"/>
      <c r="HH62" s="94"/>
      <c r="HI62" s="94"/>
      <c r="HJ62" s="94"/>
      <c r="HK62" s="94"/>
      <c r="HL62" s="94"/>
      <c r="HM62" s="94"/>
      <c r="HN62" s="94"/>
      <c r="HO62" s="94"/>
      <c r="HP62" s="94"/>
      <c r="HQ62" s="94"/>
      <c r="HR62" s="94"/>
      <c r="HS62" s="94"/>
      <c r="HT62" s="94"/>
      <c r="HU62" s="94"/>
      <c r="HV62" s="94"/>
      <c r="HW62" s="94"/>
      <c r="HX62" s="94"/>
      <c r="HY62" s="94"/>
      <c r="HZ62" s="94"/>
      <c r="IA62" s="94"/>
      <c r="IB62" s="94"/>
      <c r="IC62" s="94"/>
      <c r="ID62" s="94"/>
      <c r="IE62" s="94"/>
      <c r="IF62" s="94"/>
      <c r="IG62" s="94"/>
      <c r="IH62" s="94"/>
      <c r="II62" s="94"/>
      <c r="IJ62" s="94"/>
      <c r="IK62" s="94"/>
      <c r="IL62" s="94"/>
      <c r="IM62" s="94"/>
      <c r="IN62" s="94"/>
      <c r="IO62" s="94"/>
      <c r="IP62" s="94"/>
      <c r="IQ62" s="94"/>
      <c r="IR62" s="94"/>
      <c r="IS62" s="94"/>
      <c r="IT62" s="94"/>
      <c r="IU62" s="94"/>
      <c r="IV62" s="94"/>
    </row>
    <row r="63" spans="1:256" s="93" customFormat="1" x14ac:dyDescent="0.2">
      <c r="A63" s="389" t="s">
        <v>210</v>
      </c>
      <c r="B63" s="389"/>
      <c r="C63" s="389"/>
      <c r="D63" s="389"/>
      <c r="E63" s="389"/>
      <c r="F63" s="389"/>
      <c r="G63" s="389"/>
      <c r="H63" s="389"/>
      <c r="I63" s="389"/>
      <c r="J63" s="389"/>
      <c r="K63" s="92" t="s">
        <v>211</v>
      </c>
      <c r="L63" s="92"/>
      <c r="M63" s="92"/>
      <c r="N63" s="92"/>
      <c r="O63" s="92"/>
      <c r="P63" s="92"/>
      <c r="Q63" s="92"/>
      <c r="R63" s="92"/>
      <c r="S63" s="92"/>
      <c r="T63" s="96"/>
      <c r="U63" s="92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94"/>
      <c r="GL63" s="94"/>
      <c r="GM63" s="94"/>
      <c r="GN63" s="94"/>
      <c r="GO63" s="94"/>
      <c r="GP63" s="94"/>
      <c r="GQ63" s="94"/>
      <c r="GR63" s="94"/>
      <c r="GS63" s="94"/>
      <c r="GT63" s="94"/>
      <c r="GU63" s="94"/>
      <c r="GV63" s="94"/>
      <c r="GW63" s="94"/>
      <c r="GX63" s="94"/>
      <c r="GY63" s="94"/>
      <c r="GZ63" s="94"/>
      <c r="HA63" s="94"/>
      <c r="HB63" s="94"/>
      <c r="HC63" s="94"/>
      <c r="HD63" s="94"/>
      <c r="HE63" s="94"/>
      <c r="HF63" s="94"/>
      <c r="HG63" s="94"/>
      <c r="HH63" s="94"/>
      <c r="HI63" s="94"/>
      <c r="HJ63" s="94"/>
      <c r="HK63" s="94"/>
      <c r="HL63" s="94"/>
      <c r="HM63" s="94"/>
      <c r="HN63" s="94"/>
      <c r="HO63" s="94"/>
      <c r="HP63" s="94"/>
      <c r="HQ63" s="94"/>
      <c r="HR63" s="94"/>
      <c r="HS63" s="94"/>
      <c r="HT63" s="94"/>
      <c r="HU63" s="94"/>
      <c r="HV63" s="94"/>
      <c r="HW63" s="94"/>
      <c r="HX63" s="94"/>
      <c r="HY63" s="94"/>
      <c r="HZ63" s="94"/>
      <c r="IA63" s="94"/>
      <c r="IB63" s="94"/>
      <c r="IC63" s="94"/>
      <c r="ID63" s="94"/>
      <c r="IE63" s="94"/>
      <c r="IF63" s="94"/>
      <c r="IG63" s="94"/>
      <c r="IH63" s="94"/>
      <c r="II63" s="94"/>
      <c r="IJ63" s="94"/>
      <c r="IK63" s="94"/>
      <c r="IL63" s="94"/>
      <c r="IM63" s="94"/>
      <c r="IN63" s="94"/>
      <c r="IO63" s="94"/>
      <c r="IP63" s="94"/>
      <c r="IQ63" s="94"/>
      <c r="IR63" s="94"/>
      <c r="IS63" s="94"/>
      <c r="IT63" s="94"/>
      <c r="IU63" s="94"/>
      <c r="IV63" s="94"/>
    </row>
    <row r="64" spans="1:256" s="93" customFormat="1" x14ac:dyDescent="0.2">
      <c r="A64" s="390" t="s">
        <v>212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95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94"/>
      <c r="GL64" s="94"/>
      <c r="GM64" s="94"/>
      <c r="GN64" s="94"/>
      <c r="GO64" s="94"/>
      <c r="GP64" s="94"/>
      <c r="GQ64" s="94"/>
      <c r="GR64" s="94"/>
      <c r="GS64" s="94"/>
      <c r="GT64" s="94"/>
      <c r="GU64" s="94"/>
      <c r="GV64" s="94"/>
      <c r="GW64" s="94"/>
      <c r="GX64" s="94"/>
      <c r="GY64" s="94"/>
      <c r="GZ64" s="94"/>
      <c r="HA64" s="94"/>
      <c r="HB64" s="94"/>
      <c r="HC64" s="94"/>
      <c r="HD64" s="94"/>
      <c r="HE64" s="94"/>
      <c r="HF64" s="94"/>
      <c r="HG64" s="94"/>
      <c r="HH64" s="94"/>
      <c r="HI64" s="94"/>
      <c r="HJ64" s="94"/>
      <c r="HK64" s="94"/>
      <c r="HL64" s="94"/>
      <c r="HM64" s="94"/>
      <c r="HN64" s="94"/>
      <c r="HO64" s="94"/>
      <c r="HP64" s="94"/>
      <c r="HQ64" s="94"/>
      <c r="HR64" s="94"/>
      <c r="HS64" s="94"/>
      <c r="HT64" s="94"/>
      <c r="HU64" s="94"/>
      <c r="HV64" s="94"/>
      <c r="HW64" s="94"/>
      <c r="HX64" s="94"/>
      <c r="HY64" s="94"/>
      <c r="HZ64" s="94"/>
      <c r="IA64" s="94"/>
      <c r="IB64" s="94"/>
      <c r="IC64" s="94"/>
      <c r="ID64" s="94"/>
      <c r="IE64" s="94"/>
      <c r="IF64" s="94"/>
      <c r="IG64" s="94"/>
      <c r="IH64" s="94"/>
      <c r="II64" s="94"/>
      <c r="IJ64" s="94"/>
      <c r="IK64" s="94"/>
      <c r="IL64" s="94"/>
      <c r="IM64" s="94"/>
      <c r="IN64" s="94"/>
      <c r="IO64" s="94"/>
      <c r="IP64" s="94"/>
      <c r="IQ64" s="94"/>
      <c r="IR64" s="94"/>
      <c r="IS64" s="94"/>
      <c r="IT64" s="94"/>
      <c r="IU64" s="94"/>
      <c r="IV64" s="94"/>
    </row>
    <row r="65" spans="1:256" s="93" customFormat="1" ht="16.5" customHeight="1" x14ac:dyDescent="0.2">
      <c r="A65" s="388" t="s">
        <v>213</v>
      </c>
      <c r="B65" s="388"/>
      <c r="C65" s="388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388"/>
      <c r="P65" s="388"/>
      <c r="Q65" s="388"/>
      <c r="R65" s="388"/>
      <c r="S65" s="388"/>
      <c r="T65" s="388"/>
      <c r="U65" s="95"/>
      <c r="FR65" s="94"/>
      <c r="FS65" s="94"/>
      <c r="FT65" s="94"/>
      <c r="FU65" s="94"/>
      <c r="FV65" s="94"/>
      <c r="FW65" s="94"/>
      <c r="FX65" s="94"/>
      <c r="FY65" s="94"/>
      <c r="FZ65" s="94"/>
      <c r="GA65" s="94"/>
      <c r="GB65" s="94"/>
      <c r="GC65" s="94"/>
      <c r="GD65" s="94"/>
      <c r="GE65" s="94"/>
      <c r="GF65" s="94"/>
      <c r="GG65" s="94"/>
      <c r="GH65" s="94"/>
      <c r="GI65" s="94"/>
      <c r="GJ65" s="94"/>
      <c r="GK65" s="94"/>
      <c r="GL65" s="94"/>
      <c r="GM65" s="94"/>
      <c r="GN65" s="94"/>
      <c r="GO65" s="94"/>
      <c r="GP65" s="94"/>
      <c r="GQ65" s="94"/>
      <c r="GR65" s="94"/>
      <c r="GS65" s="94"/>
      <c r="GT65" s="94"/>
      <c r="GU65" s="94"/>
      <c r="GV65" s="94"/>
      <c r="GW65" s="94"/>
      <c r="GX65" s="94"/>
      <c r="GY65" s="94"/>
      <c r="GZ65" s="94"/>
      <c r="HA65" s="94"/>
      <c r="HB65" s="94"/>
      <c r="HC65" s="94"/>
      <c r="HD65" s="94"/>
      <c r="HE65" s="94"/>
      <c r="HF65" s="94"/>
      <c r="HG65" s="94"/>
      <c r="HH65" s="94"/>
      <c r="HI65" s="94"/>
      <c r="HJ65" s="94"/>
      <c r="HK65" s="94"/>
      <c r="HL65" s="94"/>
      <c r="HM65" s="94"/>
      <c r="HN65" s="94"/>
      <c r="HO65" s="94"/>
      <c r="HP65" s="94"/>
      <c r="HQ65" s="94"/>
      <c r="HR65" s="94"/>
      <c r="HS65" s="94"/>
      <c r="HT65" s="94"/>
      <c r="HU65" s="94"/>
      <c r="HV65" s="94"/>
      <c r="HW65" s="94"/>
      <c r="HX65" s="94"/>
      <c r="HY65" s="94"/>
      <c r="HZ65" s="94"/>
      <c r="IA65" s="94"/>
      <c r="IB65" s="94"/>
      <c r="IC65" s="94"/>
      <c r="ID65" s="94"/>
      <c r="IE65" s="94"/>
      <c r="IF65" s="94"/>
      <c r="IG65" s="94"/>
      <c r="IH65" s="94"/>
      <c r="II65" s="94"/>
      <c r="IJ65" s="94"/>
      <c r="IK65" s="94"/>
      <c r="IL65" s="94"/>
      <c r="IM65" s="94"/>
      <c r="IN65" s="94"/>
      <c r="IO65" s="94"/>
      <c r="IP65" s="94"/>
      <c r="IQ65" s="94"/>
      <c r="IR65" s="94"/>
      <c r="IS65" s="94"/>
      <c r="IT65" s="94"/>
      <c r="IU65" s="94"/>
      <c r="IV65" s="94"/>
    </row>
    <row r="66" spans="1:256" s="63" customFormat="1" x14ac:dyDescent="0.2">
      <c r="A66"/>
      <c r="B66"/>
      <c r="C66" s="62"/>
      <c r="D66"/>
      <c r="E66"/>
      <c r="F66"/>
      <c r="G66"/>
      <c r="H66" s="62"/>
      <c r="I66"/>
      <c r="J66"/>
      <c r="K66"/>
      <c r="L66"/>
      <c r="M66" s="62"/>
      <c r="N66"/>
      <c r="O66"/>
      <c r="P66"/>
      <c r="Q66"/>
      <c r="R66" s="62"/>
      <c r="S66"/>
      <c r="T66"/>
      <c r="U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s="63" customFormat="1" x14ac:dyDescent="0.2">
      <c r="A67"/>
      <c r="B67"/>
      <c r="C67" s="62"/>
      <c r="D67"/>
      <c r="E67"/>
      <c r="F67"/>
      <c r="G67"/>
      <c r="H67" s="62"/>
      <c r="I67"/>
      <c r="J67"/>
      <c r="K67"/>
      <c r="L67"/>
      <c r="M67" s="62"/>
      <c r="N67"/>
      <c r="O67"/>
      <c r="P67"/>
      <c r="Q67"/>
      <c r="R67" s="62"/>
      <c r="S67"/>
      <c r="T67"/>
      <c r="U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63" customFormat="1" x14ac:dyDescent="0.2">
      <c r="A68"/>
      <c r="B68"/>
      <c r="C68" s="62"/>
      <c r="D68"/>
      <c r="E68"/>
      <c r="F68"/>
      <c r="G68"/>
      <c r="H68" s="62"/>
      <c r="I68"/>
      <c r="J68"/>
      <c r="K68"/>
      <c r="L68"/>
      <c r="M68" s="62"/>
      <c r="N68"/>
      <c r="O68"/>
      <c r="P68"/>
      <c r="Q68"/>
      <c r="R68" s="62"/>
      <c r="S68"/>
      <c r="T68"/>
      <c r="U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63" customFormat="1" ht="12.75" customHeight="1" x14ac:dyDescent="0.2">
      <c r="A69" s="391" t="s">
        <v>214</v>
      </c>
      <c r="B69" s="391"/>
      <c r="C69" s="391"/>
      <c r="D69" s="391"/>
      <c r="E69" s="391"/>
      <c r="F69" s="392" t="s">
        <v>28</v>
      </c>
      <c r="G69" s="392"/>
      <c r="H69" s="392"/>
      <c r="I69" s="392"/>
      <c r="J69" s="97"/>
      <c r="K69" s="393"/>
      <c r="L69" s="393"/>
      <c r="M69" s="393"/>
      <c r="N69" s="393"/>
      <c r="O69" s="394"/>
      <c r="P69" s="394"/>
      <c r="Q69" s="394"/>
      <c r="R69" s="394"/>
      <c r="S69" s="394"/>
      <c r="T69" s="394"/>
      <c r="U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63" customFormat="1" ht="12.75" customHeight="1" x14ac:dyDescent="0.2">
      <c r="A70" s="395" t="s">
        <v>105</v>
      </c>
      <c r="B70" s="395"/>
      <c r="C70" s="395"/>
      <c r="D70" s="395"/>
      <c r="E70" s="395"/>
      <c r="F70"/>
      <c r="G70"/>
      <c r="H70" s="62"/>
      <c r="I70"/>
      <c r="J70" s="98" t="s">
        <v>106</v>
      </c>
      <c r="K70"/>
      <c r="L70"/>
      <c r="M70" s="62"/>
      <c r="N70"/>
      <c r="O70" s="395" t="s">
        <v>107</v>
      </c>
      <c r="P70" s="395"/>
      <c r="Q70" s="395"/>
      <c r="R70" s="395"/>
      <c r="S70" s="395"/>
      <c r="T70" s="395"/>
      <c r="U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63" customFormat="1" x14ac:dyDescent="0.2">
      <c r="A71"/>
      <c r="B71"/>
      <c r="C71" s="62"/>
      <c r="D71"/>
      <c r="E71"/>
      <c r="F71"/>
      <c r="G71"/>
      <c r="H71" s="62"/>
      <c r="I71"/>
      <c r="J71"/>
      <c r="K71"/>
      <c r="L71"/>
      <c r="M71" s="62"/>
      <c r="N71"/>
      <c r="O71"/>
      <c r="P71"/>
      <c r="Q71"/>
      <c r="R71" s="62"/>
      <c r="S71"/>
      <c r="T71"/>
      <c r="U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63" customFormat="1" ht="15.75" x14ac:dyDescent="0.25">
      <c r="A72" s="99" t="s">
        <v>108</v>
      </c>
      <c r="B72"/>
      <c r="C72" s="62"/>
      <c r="D72"/>
      <c r="E72"/>
      <c r="F72"/>
      <c r="G72"/>
      <c r="H72" s="62"/>
      <c r="I72"/>
      <c r="J72"/>
      <c r="K72"/>
      <c r="L72"/>
      <c r="M72" s="62"/>
      <c r="N72"/>
      <c r="O72"/>
      <c r="P72"/>
      <c r="Q72"/>
      <c r="R72" s="62"/>
      <c r="S72"/>
      <c r="T72"/>
      <c r="U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63" customFormat="1" x14ac:dyDescent="0.2">
      <c r="A73"/>
      <c r="B73"/>
      <c r="C73" s="62"/>
      <c r="D73"/>
      <c r="E73"/>
      <c r="F73"/>
      <c r="G73"/>
      <c r="H73" s="62"/>
      <c r="I73"/>
      <c r="J73"/>
      <c r="K73"/>
      <c r="L73"/>
      <c r="M73" s="62"/>
      <c r="N73"/>
      <c r="O73"/>
      <c r="P73"/>
      <c r="Q73"/>
      <c r="R73" s="62"/>
      <c r="S73"/>
      <c r="T73"/>
      <c r="U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63" customFormat="1" x14ac:dyDescent="0.2">
      <c r="A74"/>
      <c r="B74"/>
      <c r="C74" s="62"/>
      <c r="D74"/>
      <c r="E74"/>
      <c r="F74"/>
      <c r="G74"/>
      <c r="H74" s="62"/>
      <c r="I74"/>
      <c r="J74"/>
      <c r="K74"/>
      <c r="L74"/>
      <c r="M74" s="62"/>
      <c r="N74"/>
      <c r="O74"/>
      <c r="P74"/>
      <c r="Q74"/>
      <c r="R74" s="62"/>
      <c r="S74"/>
      <c r="T74"/>
      <c r="U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s="63" customFormat="1" x14ac:dyDescent="0.2">
      <c r="A75"/>
      <c r="B75"/>
      <c r="C75" s="62"/>
      <c r="D75"/>
      <c r="E75"/>
      <c r="F75"/>
      <c r="G75"/>
      <c r="H75" s="62"/>
      <c r="I75"/>
      <c r="J75"/>
      <c r="K75"/>
      <c r="L75"/>
      <c r="M75" s="62"/>
      <c r="N75"/>
      <c r="O75"/>
      <c r="P75"/>
      <c r="Q75"/>
      <c r="R75" s="62"/>
      <c r="S75"/>
      <c r="T75"/>
      <c r="U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s="63" customFormat="1" x14ac:dyDescent="0.2">
      <c r="C76" s="100"/>
      <c r="H76" s="100"/>
      <c r="M76" s="100"/>
      <c r="R76" s="100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63" customFormat="1" x14ac:dyDescent="0.2">
      <c r="C77" s="100"/>
      <c r="H77" s="100"/>
      <c r="M77" s="100"/>
      <c r="R77" s="100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63" customFormat="1" x14ac:dyDescent="0.2">
      <c r="C78" s="100"/>
      <c r="H78" s="100"/>
      <c r="M78" s="100"/>
      <c r="R78" s="100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63" customFormat="1" x14ac:dyDescent="0.2">
      <c r="C79" s="100"/>
      <c r="H79" s="100"/>
      <c r="M79" s="100"/>
      <c r="R79" s="100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s="63" customFormat="1" x14ac:dyDescent="0.2">
      <c r="C80" s="100"/>
      <c r="H80" s="100"/>
      <c r="M80" s="100"/>
      <c r="R80" s="10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3:256" s="63" customFormat="1" x14ac:dyDescent="0.2">
      <c r="C81" s="100"/>
      <c r="H81" s="100"/>
      <c r="M81" s="100"/>
      <c r="R81" s="100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3:256" s="63" customFormat="1" x14ac:dyDescent="0.2">
      <c r="C82" s="100"/>
      <c r="H82" s="100"/>
      <c r="M82" s="100"/>
      <c r="R82" s="100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3:256" s="63" customFormat="1" x14ac:dyDescent="0.2">
      <c r="C83" s="100"/>
      <c r="H83" s="100"/>
      <c r="M83" s="100"/>
      <c r="R83" s="100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3:256" s="63" customFormat="1" x14ac:dyDescent="0.2">
      <c r="C84" s="100"/>
      <c r="H84" s="100"/>
      <c r="M84" s="100"/>
      <c r="R84" s="100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3:256" s="63" customFormat="1" x14ac:dyDescent="0.2">
      <c r="C85" s="100"/>
      <c r="H85" s="100"/>
      <c r="M85" s="100"/>
      <c r="R85" s="100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3:256" s="63" customFormat="1" x14ac:dyDescent="0.2">
      <c r="C86" s="100"/>
      <c r="H86" s="100"/>
      <c r="M86" s="100"/>
      <c r="R86" s="100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3:256" s="63" customFormat="1" x14ac:dyDescent="0.2">
      <c r="C87" s="100"/>
      <c r="H87" s="100"/>
      <c r="M87" s="100"/>
      <c r="R87" s="100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3:256" s="63" customFormat="1" x14ac:dyDescent="0.2">
      <c r="C88" s="100"/>
      <c r="H88" s="100"/>
      <c r="M88" s="100"/>
      <c r="R88" s="100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3:256" s="63" customFormat="1" x14ac:dyDescent="0.2">
      <c r="C89" s="100"/>
      <c r="H89" s="100"/>
      <c r="M89" s="100"/>
      <c r="R89" s="100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3:256" s="63" customFormat="1" x14ac:dyDescent="0.2">
      <c r="C90" s="100"/>
      <c r="H90" s="100"/>
      <c r="M90" s="100"/>
      <c r="R90" s="10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3:256" s="63" customFormat="1" x14ac:dyDescent="0.2">
      <c r="C91" s="100"/>
      <c r="H91" s="100"/>
      <c r="M91" s="100"/>
      <c r="R91" s="100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3:256" s="63" customFormat="1" x14ac:dyDescent="0.2">
      <c r="C92" s="100"/>
      <c r="H92" s="100"/>
      <c r="M92" s="100"/>
      <c r="R92" s="100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3:256" s="63" customFormat="1" x14ac:dyDescent="0.2">
      <c r="C93" s="100"/>
      <c r="H93" s="100"/>
      <c r="M93" s="100"/>
      <c r="R93" s="100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3:256" s="63" customFormat="1" x14ac:dyDescent="0.2">
      <c r="C94" s="100"/>
      <c r="H94" s="100"/>
      <c r="M94" s="100"/>
      <c r="R94" s="100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3:256" s="63" customFormat="1" x14ac:dyDescent="0.2">
      <c r="C95" s="100"/>
      <c r="H95" s="100"/>
      <c r="M95" s="100"/>
      <c r="R95" s="100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3:256" s="63" customFormat="1" x14ac:dyDescent="0.2">
      <c r="C96" s="100"/>
      <c r="H96" s="100"/>
      <c r="M96" s="100"/>
      <c r="R96" s="100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3:256" s="63" customFormat="1" x14ac:dyDescent="0.2">
      <c r="C97" s="100"/>
      <c r="H97" s="100"/>
      <c r="M97" s="100"/>
      <c r="R97" s="100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3:256" s="63" customFormat="1" x14ac:dyDescent="0.2">
      <c r="C98" s="100"/>
      <c r="H98" s="100"/>
      <c r="M98" s="100"/>
      <c r="R98" s="100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3:256" s="63" customFormat="1" x14ac:dyDescent="0.2">
      <c r="C99" s="100"/>
      <c r="H99" s="100"/>
      <c r="M99" s="100"/>
      <c r="R99" s="100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3:256" s="63" customFormat="1" x14ac:dyDescent="0.2">
      <c r="C100" s="100"/>
      <c r="H100" s="100"/>
      <c r="M100" s="100"/>
      <c r="R100" s="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3:256" s="63" customFormat="1" x14ac:dyDescent="0.2">
      <c r="C101" s="100"/>
      <c r="H101" s="100"/>
      <c r="M101" s="100"/>
      <c r="R101" s="100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3:256" s="63" customFormat="1" x14ac:dyDescent="0.2">
      <c r="C102" s="100"/>
      <c r="H102" s="100"/>
      <c r="M102" s="100"/>
      <c r="R102" s="100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3:256" s="63" customFormat="1" x14ac:dyDescent="0.2">
      <c r="C103" s="100"/>
      <c r="H103" s="100"/>
      <c r="M103" s="100"/>
      <c r="R103" s="100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3:256" s="63" customFormat="1" x14ac:dyDescent="0.2">
      <c r="C104" s="100"/>
      <c r="H104" s="100"/>
      <c r="M104" s="100"/>
      <c r="R104" s="100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3:256" s="63" customFormat="1" x14ac:dyDescent="0.2">
      <c r="C105" s="100"/>
      <c r="H105" s="100"/>
      <c r="M105" s="100"/>
      <c r="R105" s="100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3:256" s="63" customFormat="1" x14ac:dyDescent="0.2">
      <c r="C106" s="100"/>
      <c r="H106" s="100"/>
      <c r="M106" s="100"/>
      <c r="R106" s="100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3:256" s="63" customFormat="1" x14ac:dyDescent="0.2">
      <c r="C107" s="100"/>
      <c r="H107" s="100"/>
      <c r="M107" s="100"/>
      <c r="R107" s="100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3:256" s="63" customFormat="1" x14ac:dyDescent="0.2">
      <c r="C108" s="100"/>
      <c r="H108" s="100"/>
      <c r="M108" s="100"/>
      <c r="R108" s="100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3:256" s="63" customFormat="1" x14ac:dyDescent="0.2">
      <c r="C109" s="100"/>
      <c r="H109" s="100"/>
      <c r="M109" s="100"/>
      <c r="R109" s="100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3:256" s="63" customFormat="1" x14ac:dyDescent="0.2">
      <c r="C110" s="100"/>
      <c r="H110" s="100"/>
      <c r="M110" s="100"/>
      <c r="R110" s="10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3:256" s="63" customFormat="1" x14ac:dyDescent="0.2">
      <c r="C111" s="100"/>
      <c r="H111" s="100"/>
      <c r="M111" s="100"/>
      <c r="R111" s="100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3:256" s="63" customFormat="1" x14ac:dyDescent="0.2">
      <c r="C112" s="100"/>
      <c r="H112" s="100"/>
      <c r="M112" s="100"/>
      <c r="R112" s="100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3:256" s="63" customFormat="1" x14ac:dyDescent="0.2">
      <c r="C113" s="100"/>
      <c r="H113" s="100"/>
      <c r="M113" s="100"/>
      <c r="R113" s="100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3:256" s="63" customFormat="1" x14ac:dyDescent="0.2">
      <c r="C114" s="100"/>
      <c r="H114" s="100"/>
      <c r="M114" s="100"/>
      <c r="R114" s="100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3:256" s="63" customFormat="1" x14ac:dyDescent="0.2">
      <c r="C115" s="100"/>
      <c r="H115" s="100"/>
      <c r="M115" s="100"/>
      <c r="R115" s="100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3:256" s="63" customFormat="1" x14ac:dyDescent="0.2">
      <c r="C116" s="100"/>
      <c r="H116" s="100"/>
      <c r="M116" s="100"/>
      <c r="R116" s="100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3:256" s="63" customFormat="1" x14ac:dyDescent="0.2">
      <c r="C117" s="100"/>
      <c r="H117" s="100"/>
      <c r="M117" s="100"/>
      <c r="R117" s="100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3:256" s="63" customFormat="1" x14ac:dyDescent="0.2">
      <c r="C118" s="100"/>
      <c r="H118" s="100"/>
      <c r="M118" s="100"/>
      <c r="R118" s="100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3:256" s="63" customFormat="1" x14ac:dyDescent="0.2">
      <c r="C119" s="100"/>
      <c r="H119" s="100"/>
      <c r="M119" s="100"/>
      <c r="R119" s="100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3:256" s="63" customFormat="1" x14ac:dyDescent="0.2">
      <c r="C120" s="100"/>
      <c r="H120" s="100"/>
      <c r="M120" s="100"/>
      <c r="R120" s="10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3:256" s="63" customFormat="1" x14ac:dyDescent="0.2">
      <c r="C121" s="100"/>
      <c r="H121" s="100"/>
      <c r="M121" s="100"/>
      <c r="R121" s="100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3:256" s="63" customFormat="1" x14ac:dyDescent="0.2">
      <c r="C122" s="100"/>
      <c r="H122" s="100"/>
      <c r="M122" s="100"/>
      <c r="R122" s="100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3:256" s="63" customFormat="1" x14ac:dyDescent="0.2">
      <c r="C123" s="100"/>
      <c r="H123" s="100"/>
      <c r="M123" s="100"/>
      <c r="R123" s="100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3:256" s="63" customFormat="1" x14ac:dyDescent="0.2">
      <c r="C124" s="100"/>
      <c r="H124" s="100"/>
      <c r="M124" s="100"/>
      <c r="R124" s="100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3:256" s="63" customFormat="1" x14ac:dyDescent="0.2">
      <c r="C125" s="100"/>
      <c r="H125" s="100"/>
      <c r="M125" s="100"/>
      <c r="R125" s="100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3:256" s="63" customFormat="1" x14ac:dyDescent="0.2">
      <c r="C126" s="100"/>
      <c r="H126" s="100"/>
      <c r="M126" s="100"/>
      <c r="R126" s="100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3:256" s="63" customFormat="1" x14ac:dyDescent="0.2">
      <c r="C127" s="100"/>
      <c r="H127" s="100"/>
      <c r="M127" s="100"/>
      <c r="R127" s="100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3:256" s="63" customFormat="1" x14ac:dyDescent="0.2">
      <c r="C128" s="100"/>
      <c r="H128" s="100"/>
      <c r="M128" s="100"/>
      <c r="R128" s="100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63" customFormat="1" x14ac:dyDescent="0.2">
      <c r="C129" s="100"/>
      <c r="H129" s="100"/>
      <c r="M129" s="100"/>
      <c r="R129" s="100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63" customFormat="1" x14ac:dyDescent="0.2">
      <c r="C130" s="100"/>
      <c r="H130" s="100"/>
      <c r="M130" s="100"/>
      <c r="R130" s="10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63" customFormat="1" x14ac:dyDescent="0.2">
      <c r="C131" s="100"/>
      <c r="H131" s="100"/>
      <c r="M131" s="100"/>
      <c r="R131" s="100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63" customFormat="1" x14ac:dyDescent="0.2">
      <c r="C132" s="100"/>
      <c r="H132" s="100"/>
      <c r="M132" s="100"/>
      <c r="R132" s="100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63" customFormat="1" x14ac:dyDescent="0.2">
      <c r="C133" s="100"/>
      <c r="H133" s="100"/>
      <c r="M133" s="100"/>
      <c r="R133" s="100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63" customFormat="1" x14ac:dyDescent="0.2">
      <c r="C134" s="100"/>
      <c r="H134" s="100"/>
      <c r="M134" s="100"/>
      <c r="R134" s="100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63" customFormat="1" x14ac:dyDescent="0.2">
      <c r="A135"/>
      <c r="B135"/>
      <c r="C135" s="62"/>
      <c r="D135"/>
      <c r="E135"/>
      <c r="F135"/>
      <c r="G135"/>
      <c r="H135" s="62"/>
      <c r="I135"/>
      <c r="J135"/>
      <c r="K135"/>
      <c r="L135"/>
      <c r="M135" s="62"/>
      <c r="N135"/>
      <c r="O135"/>
      <c r="P135"/>
      <c r="Q135"/>
      <c r="R135" s="62"/>
      <c r="S135"/>
      <c r="T135"/>
      <c r="U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63" customFormat="1" x14ac:dyDescent="0.2">
      <c r="A136"/>
      <c r="B136"/>
      <c r="C136" s="62"/>
      <c r="D136"/>
      <c r="E136"/>
      <c r="F136"/>
      <c r="G136"/>
      <c r="H136" s="62"/>
      <c r="I136"/>
      <c r="J136"/>
      <c r="K136"/>
      <c r="L136"/>
      <c r="M136" s="62"/>
      <c r="N136"/>
      <c r="O136"/>
      <c r="P136"/>
      <c r="Q136"/>
      <c r="R136" s="62"/>
      <c r="S136"/>
      <c r="T136"/>
      <c r="U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63" customFormat="1" x14ac:dyDescent="0.2">
      <c r="A137"/>
      <c r="B137"/>
      <c r="C137" s="62"/>
      <c r="D137"/>
      <c r="E137"/>
      <c r="F137"/>
      <c r="G137"/>
      <c r="H137" s="62"/>
      <c r="I137"/>
      <c r="J137"/>
      <c r="K137"/>
      <c r="L137"/>
      <c r="M137" s="62"/>
      <c r="N137"/>
      <c r="O137"/>
      <c r="P137"/>
      <c r="Q137"/>
      <c r="R137" s="62"/>
      <c r="S137"/>
      <c r="T137"/>
      <c r="U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63" customFormat="1" x14ac:dyDescent="0.2">
      <c r="A138"/>
      <c r="B138"/>
      <c r="C138" s="62"/>
      <c r="D138"/>
      <c r="E138"/>
      <c r="F138"/>
      <c r="G138"/>
      <c r="H138" s="62"/>
      <c r="I138"/>
      <c r="J138"/>
      <c r="K138"/>
      <c r="L138"/>
      <c r="M138" s="62"/>
      <c r="N138"/>
      <c r="O138"/>
      <c r="P138"/>
      <c r="Q138"/>
      <c r="R138" s="62"/>
      <c r="S138"/>
      <c r="T138"/>
      <c r="U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63" customFormat="1" x14ac:dyDescent="0.2">
      <c r="A139"/>
      <c r="B139"/>
      <c r="C139" s="62"/>
      <c r="D139"/>
      <c r="E139"/>
      <c r="F139"/>
      <c r="G139"/>
      <c r="H139" s="62"/>
      <c r="I139"/>
      <c r="J139"/>
      <c r="K139"/>
      <c r="L139"/>
      <c r="M139" s="62"/>
      <c r="N139"/>
      <c r="O139"/>
      <c r="P139"/>
      <c r="Q139"/>
      <c r="R139" s="62"/>
      <c r="S139"/>
      <c r="T139"/>
      <c r="U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63" customFormat="1" x14ac:dyDescent="0.2">
      <c r="A140"/>
      <c r="B140"/>
      <c r="C140" s="62"/>
      <c r="D140"/>
      <c r="E140"/>
      <c r="F140"/>
      <c r="G140"/>
      <c r="H140" s="62"/>
      <c r="I140"/>
      <c r="J140"/>
      <c r="K140"/>
      <c r="L140"/>
      <c r="M140" s="62"/>
      <c r="N140"/>
      <c r="O140"/>
      <c r="P140"/>
      <c r="Q140"/>
      <c r="R140" s="62"/>
      <c r="S140"/>
      <c r="T140"/>
      <c r="U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63" customFormat="1" x14ac:dyDescent="0.2">
      <c r="A141"/>
      <c r="B141"/>
      <c r="C141" s="62"/>
      <c r="D141"/>
      <c r="E141"/>
      <c r="F141"/>
      <c r="G141"/>
      <c r="H141" s="62"/>
      <c r="I141"/>
      <c r="J141"/>
      <c r="K141"/>
      <c r="L141"/>
      <c r="M141" s="62"/>
      <c r="N141"/>
      <c r="O141"/>
      <c r="P141"/>
      <c r="Q141"/>
      <c r="R141" s="62"/>
      <c r="S141"/>
      <c r="T141"/>
      <c r="U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63" customFormat="1" x14ac:dyDescent="0.2">
      <c r="A142"/>
      <c r="B142"/>
      <c r="C142" s="62"/>
      <c r="D142"/>
      <c r="E142"/>
      <c r="F142"/>
      <c r="G142"/>
      <c r="H142" s="62"/>
      <c r="I142"/>
      <c r="J142"/>
      <c r="K142"/>
      <c r="L142"/>
      <c r="M142" s="62"/>
      <c r="N142"/>
      <c r="O142"/>
      <c r="P142"/>
      <c r="Q142"/>
      <c r="R142" s="62"/>
      <c r="S142"/>
      <c r="T142"/>
      <c r="U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63" customFormat="1" x14ac:dyDescent="0.2">
      <c r="A143"/>
      <c r="B143"/>
      <c r="C143" s="62"/>
      <c r="D143"/>
      <c r="E143"/>
      <c r="F143"/>
      <c r="G143"/>
      <c r="H143" s="62"/>
      <c r="I143"/>
      <c r="J143"/>
      <c r="K143"/>
      <c r="L143"/>
      <c r="M143" s="62"/>
      <c r="N143"/>
      <c r="O143"/>
      <c r="P143"/>
      <c r="Q143"/>
      <c r="R143" s="62"/>
      <c r="S143"/>
      <c r="T143"/>
      <c r="U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63" customFormat="1" x14ac:dyDescent="0.2">
      <c r="A144"/>
      <c r="B144"/>
      <c r="C144" s="62"/>
      <c r="D144"/>
      <c r="E144"/>
      <c r="F144"/>
      <c r="G144"/>
      <c r="H144" s="62"/>
      <c r="I144"/>
      <c r="J144"/>
      <c r="K144"/>
      <c r="L144"/>
      <c r="M144" s="62"/>
      <c r="N144"/>
      <c r="O144"/>
      <c r="P144"/>
      <c r="Q144"/>
      <c r="R144" s="62"/>
      <c r="S144"/>
      <c r="T144"/>
      <c r="U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s="63" customFormat="1" x14ac:dyDescent="0.2">
      <c r="A145"/>
      <c r="B145"/>
      <c r="C145" s="62"/>
      <c r="D145"/>
      <c r="E145"/>
      <c r="F145"/>
      <c r="G145"/>
      <c r="H145" s="62"/>
      <c r="I145"/>
      <c r="J145"/>
      <c r="K145"/>
      <c r="L145"/>
      <c r="M145" s="62"/>
      <c r="N145"/>
      <c r="O145"/>
      <c r="P145"/>
      <c r="Q145"/>
      <c r="R145" s="62"/>
      <c r="S145"/>
      <c r="T145"/>
      <c r="U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s="63" customFormat="1" x14ac:dyDescent="0.2">
      <c r="A146"/>
      <c r="B146"/>
      <c r="C146" s="62"/>
      <c r="D146"/>
      <c r="E146"/>
      <c r="F146"/>
      <c r="G146"/>
      <c r="H146" s="62"/>
      <c r="I146"/>
      <c r="J146"/>
      <c r="K146"/>
      <c r="L146"/>
      <c r="M146" s="62"/>
      <c r="N146"/>
      <c r="O146"/>
      <c r="P146"/>
      <c r="Q146"/>
      <c r="R146" s="62"/>
      <c r="S146"/>
      <c r="T146"/>
      <c r="U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s="63" customFormat="1" x14ac:dyDescent="0.2">
      <c r="A147"/>
      <c r="B147"/>
      <c r="C147" s="62"/>
      <c r="D147"/>
      <c r="E147"/>
      <c r="F147"/>
      <c r="G147"/>
      <c r="H147" s="62"/>
      <c r="I147"/>
      <c r="J147"/>
      <c r="K147"/>
      <c r="L147"/>
      <c r="M147" s="62"/>
      <c r="N147"/>
      <c r="O147"/>
      <c r="P147"/>
      <c r="Q147"/>
      <c r="R147" s="62"/>
      <c r="S147"/>
      <c r="T147"/>
      <c r="U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s="63" customFormat="1" x14ac:dyDescent="0.2">
      <c r="A148"/>
      <c r="B148"/>
      <c r="C148" s="62"/>
      <c r="D148"/>
      <c r="E148"/>
      <c r="F148"/>
      <c r="G148"/>
      <c r="H148" s="62"/>
      <c r="I148"/>
      <c r="J148"/>
      <c r="K148"/>
      <c r="L148"/>
      <c r="M148" s="62"/>
      <c r="N148"/>
      <c r="O148"/>
      <c r="P148"/>
      <c r="Q148"/>
      <c r="R148" s="62"/>
      <c r="S148"/>
      <c r="T148"/>
      <c r="U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s="63" customFormat="1" x14ac:dyDescent="0.2">
      <c r="A149"/>
      <c r="B149"/>
      <c r="C149" s="62"/>
      <c r="D149"/>
      <c r="E149"/>
      <c r="F149"/>
      <c r="G149"/>
      <c r="H149" s="62"/>
      <c r="I149"/>
      <c r="J149"/>
      <c r="K149"/>
      <c r="L149"/>
      <c r="M149" s="62"/>
      <c r="N149"/>
      <c r="O149"/>
      <c r="P149"/>
      <c r="Q149"/>
      <c r="R149" s="62"/>
      <c r="S149"/>
      <c r="T149"/>
      <c r="U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s="63" customFormat="1" x14ac:dyDescent="0.2">
      <c r="A150"/>
      <c r="B150"/>
      <c r="C150" s="62"/>
      <c r="D150"/>
      <c r="E150"/>
      <c r="F150"/>
      <c r="G150"/>
      <c r="H150" s="62"/>
      <c r="I150"/>
      <c r="J150"/>
      <c r="K150"/>
      <c r="L150"/>
      <c r="M150" s="62"/>
      <c r="N150"/>
      <c r="O150"/>
      <c r="P150"/>
      <c r="Q150"/>
      <c r="R150" s="62"/>
      <c r="S150"/>
      <c r="T150"/>
      <c r="U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s="63" customFormat="1" x14ac:dyDescent="0.2">
      <c r="A151"/>
      <c r="B151"/>
      <c r="C151" s="62"/>
      <c r="D151"/>
      <c r="E151"/>
      <c r="F151"/>
      <c r="G151"/>
      <c r="H151" s="62"/>
      <c r="I151"/>
      <c r="J151"/>
      <c r="K151"/>
      <c r="L151"/>
      <c r="M151" s="62"/>
      <c r="N151"/>
      <c r="O151"/>
      <c r="P151"/>
      <c r="Q151"/>
      <c r="R151" s="62"/>
      <c r="S151"/>
      <c r="T151"/>
      <c r="U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s="63" customFormat="1" x14ac:dyDescent="0.2">
      <c r="A152"/>
      <c r="B152"/>
      <c r="C152" s="62"/>
      <c r="D152"/>
      <c r="E152"/>
      <c r="F152"/>
      <c r="G152"/>
      <c r="H152" s="62"/>
      <c r="I152"/>
      <c r="J152"/>
      <c r="K152"/>
      <c r="L152"/>
      <c r="M152" s="62"/>
      <c r="N152"/>
      <c r="O152"/>
      <c r="P152"/>
      <c r="Q152"/>
      <c r="R152" s="62"/>
      <c r="S152"/>
      <c r="T152"/>
      <c r="U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s="63" customFormat="1" x14ac:dyDescent="0.2">
      <c r="A153"/>
      <c r="B153"/>
      <c r="C153" s="62"/>
      <c r="D153"/>
      <c r="E153"/>
      <c r="F153"/>
      <c r="G153"/>
      <c r="H153" s="62"/>
      <c r="I153"/>
      <c r="J153"/>
      <c r="K153"/>
      <c r="L153"/>
      <c r="M153" s="62"/>
      <c r="N153"/>
      <c r="O153"/>
      <c r="P153"/>
      <c r="Q153"/>
      <c r="R153" s="62"/>
      <c r="S153"/>
      <c r="T153"/>
      <c r="U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s="63" customFormat="1" x14ac:dyDescent="0.2">
      <c r="A154"/>
      <c r="B154"/>
      <c r="C154" s="62"/>
      <c r="D154"/>
      <c r="E154"/>
      <c r="F154"/>
      <c r="G154"/>
      <c r="H154" s="62"/>
      <c r="I154"/>
      <c r="J154"/>
      <c r="K154"/>
      <c r="L154"/>
      <c r="M154" s="62"/>
      <c r="N154"/>
      <c r="O154"/>
      <c r="P154"/>
      <c r="Q154"/>
      <c r="R154" s="62"/>
      <c r="S154"/>
      <c r="T154"/>
      <c r="U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s="63" customFormat="1" x14ac:dyDescent="0.2">
      <c r="A155"/>
      <c r="B155"/>
      <c r="C155" s="62"/>
      <c r="D155"/>
      <c r="E155"/>
      <c r="F155"/>
      <c r="G155"/>
      <c r="H155" s="62"/>
      <c r="I155"/>
      <c r="J155"/>
      <c r="K155"/>
      <c r="L155"/>
      <c r="M155" s="62"/>
      <c r="N155"/>
      <c r="O155"/>
      <c r="P155"/>
      <c r="Q155"/>
      <c r="R155" s="62"/>
      <c r="S155"/>
      <c r="T155"/>
      <c r="U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s="63" customFormat="1" x14ac:dyDescent="0.2">
      <c r="A156"/>
      <c r="B156"/>
      <c r="C156" s="62"/>
      <c r="D156"/>
      <c r="E156"/>
      <c r="F156"/>
      <c r="G156"/>
      <c r="H156" s="62"/>
      <c r="I156"/>
      <c r="J156"/>
      <c r="K156"/>
      <c r="L156"/>
      <c r="M156" s="62"/>
      <c r="N156"/>
      <c r="O156"/>
      <c r="P156"/>
      <c r="Q156"/>
      <c r="R156" s="62"/>
      <c r="S156"/>
      <c r="T156"/>
      <c r="U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s="63" customFormat="1" x14ac:dyDescent="0.2">
      <c r="A157"/>
      <c r="B157"/>
      <c r="C157" s="62"/>
      <c r="D157"/>
      <c r="E157"/>
      <c r="F157"/>
      <c r="G157"/>
      <c r="H157" s="62"/>
      <c r="I157"/>
      <c r="J157"/>
      <c r="K157"/>
      <c r="L157"/>
      <c r="M157" s="62"/>
      <c r="N157"/>
      <c r="O157"/>
      <c r="P157"/>
      <c r="Q157"/>
      <c r="R157" s="62"/>
      <c r="S157"/>
      <c r="T157"/>
      <c r="U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s="63" customFormat="1" x14ac:dyDescent="0.2">
      <c r="A158"/>
      <c r="B158"/>
      <c r="C158" s="62"/>
      <c r="D158"/>
      <c r="E158"/>
      <c r="F158"/>
      <c r="G158"/>
      <c r="H158" s="62"/>
      <c r="I158"/>
      <c r="J158"/>
      <c r="K158"/>
      <c r="L158"/>
      <c r="M158" s="62"/>
      <c r="N158"/>
      <c r="O158"/>
      <c r="P158"/>
      <c r="Q158"/>
      <c r="R158" s="62"/>
      <c r="S158"/>
      <c r="T158"/>
      <c r="U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s="63" customFormat="1" x14ac:dyDescent="0.2">
      <c r="A159"/>
      <c r="B159"/>
      <c r="C159" s="62"/>
      <c r="D159"/>
      <c r="E159"/>
      <c r="F159"/>
      <c r="G159"/>
      <c r="H159" s="62"/>
      <c r="I159"/>
      <c r="J159"/>
      <c r="K159"/>
      <c r="L159"/>
      <c r="M159" s="62"/>
      <c r="N159"/>
      <c r="O159"/>
      <c r="P159"/>
      <c r="Q159"/>
      <c r="R159" s="62"/>
      <c r="S159"/>
      <c r="T159"/>
      <c r="U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s="63" customFormat="1" x14ac:dyDescent="0.2">
      <c r="A160"/>
      <c r="B160"/>
      <c r="C160" s="62"/>
      <c r="D160"/>
      <c r="E160"/>
      <c r="F160"/>
      <c r="G160"/>
      <c r="H160" s="62"/>
      <c r="I160"/>
      <c r="J160"/>
      <c r="K160"/>
      <c r="L160"/>
      <c r="M160" s="62"/>
      <c r="N160"/>
      <c r="O160"/>
      <c r="P160"/>
      <c r="Q160"/>
      <c r="R160" s="62"/>
      <c r="S160"/>
      <c r="T160"/>
      <c r="U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s="63" customFormat="1" x14ac:dyDescent="0.2">
      <c r="A161"/>
      <c r="B161"/>
      <c r="C161" s="62"/>
      <c r="D161"/>
      <c r="E161"/>
      <c r="F161"/>
      <c r="G161"/>
      <c r="H161" s="62"/>
      <c r="I161"/>
      <c r="J161"/>
      <c r="K161"/>
      <c r="L161"/>
      <c r="M161" s="62"/>
      <c r="N161"/>
      <c r="O161"/>
      <c r="P161"/>
      <c r="Q161"/>
      <c r="R161" s="62"/>
      <c r="S161"/>
      <c r="T161"/>
      <c r="U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s="63" customFormat="1" x14ac:dyDescent="0.2">
      <c r="A162"/>
      <c r="B162"/>
      <c r="C162" s="62"/>
      <c r="D162"/>
      <c r="E162"/>
      <c r="F162"/>
      <c r="G162"/>
      <c r="H162" s="62"/>
      <c r="I162"/>
      <c r="J162"/>
      <c r="K162"/>
      <c r="L162"/>
      <c r="M162" s="62"/>
      <c r="N162"/>
      <c r="O162"/>
      <c r="P162"/>
      <c r="Q162"/>
      <c r="R162" s="62"/>
      <c r="S162"/>
      <c r="T162"/>
      <c r="U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s="63" customFormat="1" x14ac:dyDescent="0.2">
      <c r="A163"/>
      <c r="B163"/>
      <c r="C163" s="62"/>
      <c r="D163"/>
      <c r="E163"/>
      <c r="F163"/>
      <c r="G163"/>
      <c r="H163" s="62"/>
      <c r="I163"/>
      <c r="J163"/>
      <c r="K163"/>
      <c r="L163"/>
      <c r="M163" s="62"/>
      <c r="N163"/>
      <c r="O163"/>
      <c r="P163"/>
      <c r="Q163"/>
      <c r="R163" s="62"/>
      <c r="S163"/>
      <c r="T163"/>
      <c r="U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s="63" customFormat="1" x14ac:dyDescent="0.2">
      <c r="A164"/>
      <c r="B164"/>
      <c r="C164" s="62"/>
      <c r="D164"/>
      <c r="E164"/>
      <c r="F164"/>
      <c r="G164"/>
      <c r="H164" s="62"/>
      <c r="I164"/>
      <c r="J164"/>
      <c r="K164"/>
      <c r="L164"/>
      <c r="M164" s="62"/>
      <c r="N164"/>
      <c r="O164"/>
      <c r="P164"/>
      <c r="Q164"/>
      <c r="R164" s="62"/>
      <c r="S164"/>
      <c r="T164"/>
      <c r="U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s="63" customFormat="1" x14ac:dyDescent="0.2">
      <c r="A165"/>
      <c r="B165"/>
      <c r="C165" s="62"/>
      <c r="D165"/>
      <c r="E165"/>
      <c r="F165"/>
      <c r="G165"/>
      <c r="H165" s="62"/>
      <c r="I165"/>
      <c r="J165"/>
      <c r="K165"/>
      <c r="L165"/>
      <c r="M165" s="62"/>
      <c r="N165"/>
      <c r="O165"/>
      <c r="P165"/>
      <c r="Q165"/>
      <c r="R165" s="62"/>
      <c r="S165"/>
      <c r="T165"/>
      <c r="U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s="63" customFormat="1" x14ac:dyDescent="0.2">
      <c r="A166"/>
      <c r="B166"/>
      <c r="C166" s="62"/>
      <c r="D166"/>
      <c r="E166"/>
      <c r="F166"/>
      <c r="G166"/>
      <c r="H166" s="62"/>
      <c r="I166"/>
      <c r="J166"/>
      <c r="K166"/>
      <c r="L166"/>
      <c r="M166" s="62"/>
      <c r="N166"/>
      <c r="O166"/>
      <c r="P166"/>
      <c r="Q166"/>
      <c r="R166" s="62"/>
      <c r="S166"/>
      <c r="T166"/>
      <c r="U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s="63" customFormat="1" x14ac:dyDescent="0.2">
      <c r="A167"/>
      <c r="B167"/>
      <c r="C167" s="62"/>
      <c r="D167"/>
      <c r="E167"/>
      <c r="F167"/>
      <c r="G167"/>
      <c r="H167" s="62"/>
      <c r="I167"/>
      <c r="J167"/>
      <c r="K167"/>
      <c r="L167"/>
      <c r="M167" s="62"/>
      <c r="N167"/>
      <c r="O167"/>
      <c r="P167"/>
      <c r="Q167"/>
      <c r="R167" s="62"/>
      <c r="S167"/>
      <c r="T167"/>
      <c r="U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s="63" customFormat="1" x14ac:dyDescent="0.2">
      <c r="A168"/>
      <c r="B168"/>
      <c r="C168" s="62"/>
      <c r="D168"/>
      <c r="E168"/>
      <c r="F168"/>
      <c r="G168"/>
      <c r="H168" s="62"/>
      <c r="I168"/>
      <c r="J168"/>
      <c r="K168"/>
      <c r="L168"/>
      <c r="M168" s="62"/>
      <c r="N168"/>
      <c r="O168"/>
      <c r="P168"/>
      <c r="Q168"/>
      <c r="R168" s="62"/>
      <c r="S168"/>
      <c r="T168"/>
      <c r="U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s="63" customFormat="1" x14ac:dyDescent="0.2">
      <c r="A169"/>
      <c r="B169"/>
      <c r="C169" s="62"/>
      <c r="D169"/>
      <c r="E169"/>
      <c r="F169"/>
      <c r="G169"/>
      <c r="H169" s="62"/>
      <c r="I169"/>
      <c r="J169"/>
      <c r="K169"/>
      <c r="L169"/>
      <c r="M169" s="62"/>
      <c r="N169"/>
      <c r="O169"/>
      <c r="P169"/>
      <c r="Q169"/>
      <c r="R169" s="62"/>
      <c r="S169"/>
      <c r="T169"/>
      <c r="U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s="63" customFormat="1" x14ac:dyDescent="0.2">
      <c r="A170"/>
      <c r="B170"/>
      <c r="C170" s="62"/>
      <c r="D170"/>
      <c r="E170"/>
      <c r="F170"/>
      <c r="G170"/>
      <c r="H170" s="62"/>
      <c r="I170"/>
      <c r="J170"/>
      <c r="K170"/>
      <c r="L170"/>
      <c r="M170" s="62"/>
      <c r="N170"/>
      <c r="O170"/>
      <c r="P170"/>
      <c r="Q170"/>
      <c r="R170" s="62"/>
      <c r="S170"/>
      <c r="T170"/>
      <c r="U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s="63" customFormat="1" x14ac:dyDescent="0.2">
      <c r="A171"/>
      <c r="B171"/>
      <c r="C171" s="62"/>
      <c r="D171"/>
      <c r="E171"/>
      <c r="F171"/>
      <c r="G171"/>
      <c r="H171" s="62"/>
      <c r="I171"/>
      <c r="J171"/>
      <c r="K171"/>
      <c r="L171"/>
      <c r="M171" s="62"/>
      <c r="N171"/>
      <c r="O171"/>
      <c r="P171"/>
      <c r="Q171"/>
      <c r="R171" s="62"/>
      <c r="S171"/>
      <c r="T171"/>
      <c r="U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s="63" customFormat="1" x14ac:dyDescent="0.2">
      <c r="A172"/>
      <c r="B172"/>
      <c r="C172" s="62"/>
      <c r="D172"/>
      <c r="E172"/>
      <c r="F172"/>
      <c r="G172"/>
      <c r="H172" s="62"/>
      <c r="I172"/>
      <c r="J172"/>
      <c r="K172"/>
      <c r="L172"/>
      <c r="M172" s="62"/>
      <c r="N172"/>
      <c r="O172"/>
      <c r="P172"/>
      <c r="Q172"/>
      <c r="R172" s="62"/>
      <c r="S172"/>
      <c r="T172"/>
      <c r="U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s="63" customFormat="1" x14ac:dyDescent="0.2">
      <c r="A173"/>
      <c r="B173"/>
      <c r="C173" s="62"/>
      <c r="D173"/>
      <c r="E173"/>
      <c r="F173"/>
      <c r="G173"/>
      <c r="H173" s="62"/>
      <c r="I173"/>
      <c r="J173"/>
      <c r="K173"/>
      <c r="L173"/>
      <c r="M173" s="62"/>
      <c r="N173"/>
      <c r="O173"/>
      <c r="P173"/>
      <c r="Q173"/>
      <c r="R173" s="62"/>
      <c r="S173"/>
      <c r="T173"/>
      <c r="U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s="63" customFormat="1" x14ac:dyDescent="0.2">
      <c r="A174"/>
      <c r="B174"/>
      <c r="C174" s="62"/>
      <c r="D174"/>
      <c r="E174"/>
      <c r="F174"/>
      <c r="G174"/>
      <c r="H174" s="62"/>
      <c r="I174"/>
      <c r="J174"/>
      <c r="K174"/>
      <c r="L174"/>
      <c r="M174" s="62"/>
      <c r="N174"/>
      <c r="O174"/>
      <c r="P174"/>
      <c r="Q174"/>
      <c r="R174" s="62"/>
      <c r="S174"/>
      <c r="T174"/>
      <c r="U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s="63" customFormat="1" x14ac:dyDescent="0.2">
      <c r="A175"/>
      <c r="B175"/>
      <c r="C175" s="62"/>
      <c r="D175"/>
      <c r="E175"/>
      <c r="F175"/>
      <c r="G175"/>
      <c r="H175" s="62"/>
      <c r="I175"/>
      <c r="J175"/>
      <c r="K175"/>
      <c r="L175"/>
      <c r="M175" s="62"/>
      <c r="N175"/>
      <c r="O175"/>
      <c r="P175"/>
      <c r="Q175"/>
      <c r="R175" s="62"/>
      <c r="S175"/>
      <c r="T175"/>
      <c r="U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s="63" customFormat="1" x14ac:dyDescent="0.2">
      <c r="A176"/>
      <c r="B176"/>
      <c r="C176" s="62"/>
      <c r="D176"/>
      <c r="E176"/>
      <c r="F176"/>
      <c r="G176"/>
      <c r="H176" s="62"/>
      <c r="I176"/>
      <c r="J176"/>
      <c r="K176"/>
      <c r="L176"/>
      <c r="M176" s="62"/>
      <c r="N176"/>
      <c r="O176"/>
      <c r="P176"/>
      <c r="Q176"/>
      <c r="R176" s="62"/>
      <c r="S176"/>
      <c r="T176"/>
      <c r="U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s="63" customFormat="1" x14ac:dyDescent="0.2">
      <c r="A177"/>
      <c r="B177"/>
      <c r="C177" s="62"/>
      <c r="D177"/>
      <c r="E177"/>
      <c r="F177"/>
      <c r="G177"/>
      <c r="H177" s="62"/>
      <c r="I177"/>
      <c r="J177"/>
      <c r="K177"/>
      <c r="L177"/>
      <c r="M177" s="62"/>
      <c r="N177"/>
      <c r="O177"/>
      <c r="P177"/>
      <c r="Q177"/>
      <c r="R177" s="62"/>
      <c r="S177"/>
      <c r="T177"/>
      <c r="U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s="63" customFormat="1" x14ac:dyDescent="0.2">
      <c r="A178"/>
      <c r="B178"/>
      <c r="C178" s="62"/>
      <c r="D178"/>
      <c r="E178"/>
      <c r="F178"/>
      <c r="G178"/>
      <c r="H178" s="62"/>
      <c r="I178"/>
      <c r="J178"/>
      <c r="K178"/>
      <c r="L178"/>
      <c r="M178" s="62"/>
      <c r="N178"/>
      <c r="O178"/>
      <c r="P178"/>
      <c r="Q178"/>
      <c r="R178" s="62"/>
      <c r="S178"/>
      <c r="T178"/>
      <c r="U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s="63" customFormat="1" x14ac:dyDescent="0.2">
      <c r="A179"/>
      <c r="B179"/>
      <c r="C179" s="62"/>
      <c r="D179"/>
      <c r="E179"/>
      <c r="F179"/>
      <c r="G179"/>
      <c r="H179" s="62"/>
      <c r="I179"/>
      <c r="J179"/>
      <c r="K179"/>
      <c r="L179"/>
      <c r="M179" s="62"/>
      <c r="N179"/>
      <c r="O179"/>
      <c r="P179"/>
      <c r="Q179"/>
      <c r="R179" s="62"/>
      <c r="S179"/>
      <c r="T179"/>
      <c r="U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s="63" customFormat="1" x14ac:dyDescent="0.2">
      <c r="A180"/>
      <c r="B180"/>
      <c r="C180" s="62"/>
      <c r="D180"/>
      <c r="E180"/>
      <c r="F180"/>
      <c r="G180"/>
      <c r="H180" s="62"/>
      <c r="I180"/>
      <c r="J180"/>
      <c r="K180"/>
      <c r="L180"/>
      <c r="M180" s="62"/>
      <c r="N180"/>
      <c r="O180"/>
      <c r="P180"/>
      <c r="Q180"/>
      <c r="R180" s="62"/>
      <c r="S180"/>
      <c r="T180"/>
      <c r="U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s="63" customFormat="1" x14ac:dyDescent="0.2">
      <c r="A181"/>
      <c r="B181"/>
      <c r="C181" s="62"/>
      <c r="D181"/>
      <c r="E181"/>
      <c r="F181"/>
      <c r="G181"/>
      <c r="H181" s="62"/>
      <c r="I181"/>
      <c r="J181"/>
      <c r="K181"/>
      <c r="L181"/>
      <c r="M181" s="62"/>
      <c r="N181"/>
      <c r="O181"/>
      <c r="P181"/>
      <c r="Q181"/>
      <c r="R181" s="62"/>
      <c r="S181"/>
      <c r="T181"/>
      <c r="U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  <row r="182" spans="1:256" s="63" customFormat="1" x14ac:dyDescent="0.2">
      <c r="A182"/>
      <c r="B182"/>
      <c r="C182" s="62"/>
      <c r="D182"/>
      <c r="E182"/>
      <c r="F182"/>
      <c r="G182"/>
      <c r="H182" s="62"/>
      <c r="I182"/>
      <c r="J182"/>
      <c r="K182"/>
      <c r="L182"/>
      <c r="M182" s="62"/>
      <c r="N182"/>
      <c r="O182"/>
      <c r="P182"/>
      <c r="Q182"/>
      <c r="R182" s="62"/>
      <c r="S182"/>
      <c r="T182"/>
      <c r="U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</row>
    <row r="183" spans="1:256" s="63" customFormat="1" x14ac:dyDescent="0.2">
      <c r="A183"/>
      <c r="B183"/>
      <c r="C183" s="62"/>
      <c r="D183"/>
      <c r="E183"/>
      <c r="F183"/>
      <c r="G183"/>
      <c r="H183" s="62"/>
      <c r="I183"/>
      <c r="J183"/>
      <c r="K183"/>
      <c r="L183"/>
      <c r="M183" s="62"/>
      <c r="N183"/>
      <c r="O183"/>
      <c r="P183"/>
      <c r="Q183"/>
      <c r="R183" s="62"/>
      <c r="S183"/>
      <c r="T183"/>
      <c r="U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</row>
    <row r="184" spans="1:256" s="63" customFormat="1" x14ac:dyDescent="0.2">
      <c r="A184"/>
      <c r="B184"/>
      <c r="C184" s="62"/>
      <c r="D184"/>
      <c r="E184"/>
      <c r="F184"/>
      <c r="G184"/>
      <c r="H184" s="62"/>
      <c r="I184"/>
      <c r="J184"/>
      <c r="K184"/>
      <c r="L184"/>
      <c r="M184" s="62"/>
      <c r="N184"/>
      <c r="O184"/>
      <c r="P184"/>
      <c r="Q184"/>
      <c r="R184" s="62"/>
      <c r="S184"/>
      <c r="T184"/>
      <c r="U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</row>
    <row r="185" spans="1:256" s="63" customFormat="1" x14ac:dyDescent="0.2">
      <c r="A185"/>
      <c r="B185"/>
      <c r="C185" s="62"/>
      <c r="D185"/>
      <c r="E185"/>
      <c r="F185"/>
      <c r="G185"/>
      <c r="H185" s="62"/>
      <c r="I185"/>
      <c r="J185"/>
      <c r="K185"/>
      <c r="L185"/>
      <c r="M185" s="62"/>
      <c r="N185"/>
      <c r="O185"/>
      <c r="P185"/>
      <c r="Q185"/>
      <c r="R185" s="62"/>
      <c r="S185"/>
      <c r="T185"/>
      <c r="U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63" customFormat="1" x14ac:dyDescent="0.2">
      <c r="A186"/>
      <c r="B186"/>
      <c r="C186" s="62"/>
      <c r="D186"/>
      <c r="E186"/>
      <c r="F186"/>
      <c r="G186"/>
      <c r="H186" s="62"/>
      <c r="I186"/>
      <c r="J186"/>
      <c r="K186"/>
      <c r="L186"/>
      <c r="M186" s="62"/>
      <c r="N186"/>
      <c r="O186"/>
      <c r="P186"/>
      <c r="Q186"/>
      <c r="R186" s="62"/>
      <c r="S186"/>
      <c r="T186"/>
      <c r="U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</row>
    <row r="187" spans="1:256" s="63" customFormat="1" x14ac:dyDescent="0.2">
      <c r="A187"/>
      <c r="B187"/>
      <c r="C187" s="62"/>
      <c r="D187"/>
      <c r="E187"/>
      <c r="F187"/>
      <c r="G187"/>
      <c r="H187" s="62"/>
      <c r="I187"/>
      <c r="J187"/>
      <c r="K187"/>
      <c r="L187"/>
      <c r="M187" s="62"/>
      <c r="N187"/>
      <c r="O187"/>
      <c r="P187"/>
      <c r="Q187"/>
      <c r="R187" s="62"/>
      <c r="S187"/>
      <c r="T187"/>
      <c r="U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s="63" customFormat="1" x14ac:dyDescent="0.2">
      <c r="A188"/>
      <c r="B188"/>
      <c r="C188" s="62"/>
      <c r="D188"/>
      <c r="E188"/>
      <c r="F188"/>
      <c r="G188"/>
      <c r="H188" s="62"/>
      <c r="I188"/>
      <c r="J188"/>
      <c r="K188"/>
      <c r="L188"/>
      <c r="M188" s="62"/>
      <c r="N188"/>
      <c r="O188"/>
      <c r="P188"/>
      <c r="Q188"/>
      <c r="R188" s="62"/>
      <c r="S188"/>
      <c r="T188"/>
      <c r="U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</row>
    <row r="189" spans="1:256" s="63" customFormat="1" x14ac:dyDescent="0.2">
      <c r="A189"/>
      <c r="B189"/>
      <c r="C189" s="62"/>
      <c r="D189"/>
      <c r="E189"/>
      <c r="F189"/>
      <c r="G189"/>
      <c r="H189" s="62"/>
      <c r="I189"/>
      <c r="J189"/>
      <c r="K189"/>
      <c r="L189"/>
      <c r="M189" s="62"/>
      <c r="N189"/>
      <c r="O189"/>
      <c r="P189"/>
      <c r="Q189"/>
      <c r="R189" s="62"/>
      <c r="S189"/>
      <c r="T189"/>
      <c r="U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s="63" customFormat="1" x14ac:dyDescent="0.2">
      <c r="A190"/>
      <c r="B190"/>
      <c r="C190" s="62"/>
      <c r="D190"/>
      <c r="E190"/>
      <c r="F190"/>
      <c r="G190"/>
      <c r="H190" s="62"/>
      <c r="I190"/>
      <c r="J190"/>
      <c r="K190"/>
      <c r="L190"/>
      <c r="M190" s="62"/>
      <c r="N190"/>
      <c r="O190"/>
      <c r="P190"/>
      <c r="Q190"/>
      <c r="R190" s="62"/>
      <c r="S190"/>
      <c r="T190"/>
      <c r="U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</row>
    <row r="191" spans="1:256" s="63" customFormat="1" x14ac:dyDescent="0.2">
      <c r="A191"/>
      <c r="B191"/>
      <c r="C191" s="62"/>
      <c r="D191"/>
      <c r="E191"/>
      <c r="F191"/>
      <c r="G191"/>
      <c r="H191" s="62"/>
      <c r="I191"/>
      <c r="J191"/>
      <c r="K191"/>
      <c r="L191"/>
      <c r="M191" s="62"/>
      <c r="N191"/>
      <c r="O191"/>
      <c r="P191"/>
      <c r="Q191"/>
      <c r="R191" s="62"/>
      <c r="S191"/>
      <c r="T191"/>
      <c r="U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</row>
    <row r="192" spans="1:256" s="63" customFormat="1" x14ac:dyDescent="0.2">
      <c r="A192"/>
      <c r="B192"/>
      <c r="C192" s="62"/>
      <c r="D192"/>
      <c r="E192"/>
      <c r="F192"/>
      <c r="G192"/>
      <c r="H192" s="62"/>
      <c r="I192"/>
      <c r="J192"/>
      <c r="K192"/>
      <c r="L192"/>
      <c r="M192" s="62"/>
      <c r="N192"/>
      <c r="O192"/>
      <c r="P192"/>
      <c r="Q192"/>
      <c r="R192" s="62"/>
      <c r="S192"/>
      <c r="T192"/>
      <c r="U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</row>
    <row r="193" spans="1:256" s="63" customFormat="1" x14ac:dyDescent="0.2">
      <c r="A193"/>
      <c r="B193"/>
      <c r="C193" s="62"/>
      <c r="D193"/>
      <c r="E193"/>
      <c r="F193"/>
      <c r="G193"/>
      <c r="H193" s="62"/>
      <c r="I193"/>
      <c r="J193"/>
      <c r="K193"/>
      <c r="L193"/>
      <c r="M193" s="62"/>
      <c r="N193"/>
      <c r="O193"/>
      <c r="P193"/>
      <c r="Q193"/>
      <c r="R193" s="62"/>
      <c r="S193"/>
      <c r="T193"/>
      <c r="U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</row>
    <row r="194" spans="1:256" s="63" customFormat="1" x14ac:dyDescent="0.2">
      <c r="A194"/>
      <c r="B194"/>
      <c r="C194" s="62"/>
      <c r="D194"/>
      <c r="E194"/>
      <c r="F194"/>
      <c r="G194"/>
      <c r="H194" s="62"/>
      <c r="I194"/>
      <c r="J194"/>
      <c r="K194"/>
      <c r="L194"/>
      <c r="M194" s="62"/>
      <c r="N194"/>
      <c r="O194"/>
      <c r="P194"/>
      <c r="Q194"/>
      <c r="R194" s="62"/>
      <c r="S194"/>
      <c r="T194"/>
      <c r="U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</row>
    <row r="195" spans="1:256" s="63" customFormat="1" x14ac:dyDescent="0.2">
      <c r="A195"/>
      <c r="B195"/>
      <c r="C195" s="62"/>
      <c r="D195"/>
      <c r="E195"/>
      <c r="F195"/>
      <c r="G195"/>
      <c r="H195" s="62"/>
      <c r="I195"/>
      <c r="J195"/>
      <c r="K195"/>
      <c r="L195"/>
      <c r="M195" s="62"/>
      <c r="N195"/>
      <c r="O195"/>
      <c r="P195"/>
      <c r="Q195"/>
      <c r="R195" s="62"/>
      <c r="S195"/>
      <c r="T195"/>
      <c r="U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 s="63" customFormat="1" x14ac:dyDescent="0.2">
      <c r="A196"/>
      <c r="B196"/>
      <c r="C196" s="62"/>
      <c r="D196"/>
      <c r="E196"/>
      <c r="F196"/>
      <c r="G196"/>
      <c r="H196" s="62"/>
      <c r="I196"/>
      <c r="J196"/>
      <c r="K196"/>
      <c r="L196"/>
      <c r="M196" s="62"/>
      <c r="N196"/>
      <c r="O196"/>
      <c r="P196"/>
      <c r="Q196"/>
      <c r="R196" s="62"/>
      <c r="S196"/>
      <c r="T196"/>
      <c r="U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</row>
    <row r="197" spans="1:256" s="63" customFormat="1" x14ac:dyDescent="0.2">
      <c r="A197"/>
      <c r="B197"/>
      <c r="C197" s="62"/>
      <c r="D197"/>
      <c r="E197"/>
      <c r="F197"/>
      <c r="G197"/>
      <c r="H197" s="62"/>
      <c r="I197"/>
      <c r="J197"/>
      <c r="K197"/>
      <c r="L197"/>
      <c r="M197" s="62"/>
      <c r="N197"/>
      <c r="O197"/>
      <c r="P197"/>
      <c r="Q197"/>
      <c r="R197" s="62"/>
      <c r="S197"/>
      <c r="T197"/>
      <c r="U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</row>
    <row r="198" spans="1:256" s="63" customFormat="1" x14ac:dyDescent="0.2">
      <c r="A198"/>
      <c r="B198"/>
      <c r="C198" s="62"/>
      <c r="D198"/>
      <c r="E198"/>
      <c r="F198"/>
      <c r="G198"/>
      <c r="H198" s="62"/>
      <c r="I198"/>
      <c r="J198"/>
      <c r="K198"/>
      <c r="L198"/>
      <c r="M198" s="62"/>
      <c r="N198"/>
      <c r="O198"/>
      <c r="P198"/>
      <c r="Q198"/>
      <c r="R198" s="62"/>
      <c r="S198"/>
      <c r="T198"/>
      <c r="U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</row>
    <row r="199" spans="1:256" s="63" customFormat="1" x14ac:dyDescent="0.2">
      <c r="A199"/>
      <c r="B199"/>
      <c r="C199" s="62"/>
      <c r="D199"/>
      <c r="E199"/>
      <c r="F199"/>
      <c r="G199"/>
      <c r="H199" s="62"/>
      <c r="I199"/>
      <c r="J199"/>
      <c r="K199"/>
      <c r="L199"/>
      <c r="M199" s="62"/>
      <c r="N199"/>
      <c r="O199"/>
      <c r="P199"/>
      <c r="Q199"/>
      <c r="R199" s="62"/>
      <c r="S199"/>
      <c r="T199"/>
      <c r="U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</row>
    <row r="200" spans="1:256" s="63" customFormat="1" x14ac:dyDescent="0.2">
      <c r="A200"/>
      <c r="B200"/>
      <c r="C200" s="62"/>
      <c r="D200"/>
      <c r="E200"/>
      <c r="F200"/>
      <c r="G200"/>
      <c r="H200" s="62"/>
      <c r="I200"/>
      <c r="J200"/>
      <c r="K200"/>
      <c r="L200"/>
      <c r="M200" s="62"/>
      <c r="N200"/>
      <c r="O200"/>
      <c r="P200"/>
      <c r="Q200"/>
      <c r="R200" s="62"/>
      <c r="S200"/>
      <c r="T200"/>
      <c r="U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</row>
    <row r="201" spans="1:256" s="63" customFormat="1" x14ac:dyDescent="0.2">
      <c r="A201"/>
      <c r="B201"/>
      <c r="C201" s="62"/>
      <c r="D201"/>
      <c r="E201"/>
      <c r="F201"/>
      <c r="G201"/>
      <c r="H201" s="62"/>
      <c r="I201"/>
      <c r="J201"/>
      <c r="K201"/>
      <c r="L201"/>
      <c r="M201" s="62"/>
      <c r="N201"/>
      <c r="O201"/>
      <c r="P201"/>
      <c r="Q201"/>
      <c r="R201" s="62"/>
      <c r="S201"/>
      <c r="T201"/>
      <c r="U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</row>
    <row r="202" spans="1:256" s="63" customFormat="1" x14ac:dyDescent="0.2">
      <c r="A202"/>
      <c r="B202"/>
      <c r="C202" s="62"/>
      <c r="D202"/>
      <c r="E202"/>
      <c r="F202"/>
      <c r="G202"/>
      <c r="H202" s="62"/>
      <c r="I202"/>
      <c r="J202"/>
      <c r="K202"/>
      <c r="L202"/>
      <c r="M202" s="62"/>
      <c r="N202"/>
      <c r="O202"/>
      <c r="P202"/>
      <c r="Q202"/>
      <c r="R202" s="62"/>
      <c r="S202"/>
      <c r="T202"/>
      <c r="U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</row>
    <row r="203" spans="1:256" s="63" customFormat="1" x14ac:dyDescent="0.2">
      <c r="A203"/>
      <c r="B203"/>
      <c r="C203" s="62"/>
      <c r="D203"/>
      <c r="E203"/>
      <c r="F203"/>
      <c r="G203"/>
      <c r="H203" s="62"/>
      <c r="I203"/>
      <c r="J203"/>
      <c r="K203"/>
      <c r="L203"/>
      <c r="M203" s="62"/>
      <c r="N203"/>
      <c r="O203"/>
      <c r="P203"/>
      <c r="Q203"/>
      <c r="R203" s="62"/>
      <c r="S203"/>
      <c r="T203"/>
      <c r="U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</row>
    <row r="204" spans="1:256" s="63" customFormat="1" x14ac:dyDescent="0.2">
      <c r="A204"/>
      <c r="B204"/>
      <c r="C204" s="62"/>
      <c r="D204"/>
      <c r="E204"/>
      <c r="F204"/>
      <c r="G204"/>
      <c r="H204" s="62"/>
      <c r="I204"/>
      <c r="J204"/>
      <c r="K204"/>
      <c r="L204"/>
      <c r="M204" s="62"/>
      <c r="N204"/>
      <c r="O204"/>
      <c r="P204"/>
      <c r="Q204"/>
      <c r="R204" s="62"/>
      <c r="S204"/>
      <c r="T204"/>
      <c r="U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s="63" customFormat="1" x14ac:dyDescent="0.2">
      <c r="A205"/>
      <c r="B205"/>
      <c r="C205" s="62"/>
      <c r="D205"/>
      <c r="E205"/>
      <c r="F205"/>
      <c r="G205"/>
      <c r="H205" s="62"/>
      <c r="I205"/>
      <c r="J205"/>
      <c r="K205"/>
      <c r="L205"/>
      <c r="M205" s="62"/>
      <c r="N205"/>
      <c r="O205"/>
      <c r="P205"/>
      <c r="Q205"/>
      <c r="R205" s="62"/>
      <c r="S205"/>
      <c r="T205"/>
      <c r="U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63" customFormat="1" x14ac:dyDescent="0.2">
      <c r="A206"/>
      <c r="B206"/>
      <c r="C206" s="62"/>
      <c r="D206"/>
      <c r="E206"/>
      <c r="F206"/>
      <c r="G206"/>
      <c r="H206" s="62"/>
      <c r="I206"/>
      <c r="J206"/>
      <c r="K206"/>
      <c r="L206"/>
      <c r="M206" s="62"/>
      <c r="N206"/>
      <c r="O206"/>
      <c r="P206"/>
      <c r="Q206"/>
      <c r="R206" s="62"/>
      <c r="S206"/>
      <c r="T206"/>
      <c r="U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s="63" customFormat="1" x14ac:dyDescent="0.2">
      <c r="A207"/>
      <c r="B207"/>
      <c r="C207" s="62"/>
      <c r="D207"/>
      <c r="E207"/>
      <c r="F207"/>
      <c r="G207"/>
      <c r="H207" s="62"/>
      <c r="I207"/>
      <c r="J207"/>
      <c r="K207"/>
      <c r="L207"/>
      <c r="M207" s="62"/>
      <c r="N207"/>
      <c r="O207"/>
      <c r="P207"/>
      <c r="Q207"/>
      <c r="R207" s="62"/>
      <c r="S207"/>
      <c r="T207"/>
      <c r="U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s="63" customFormat="1" x14ac:dyDescent="0.2">
      <c r="A208"/>
      <c r="B208"/>
      <c r="C208" s="62"/>
      <c r="D208"/>
      <c r="E208"/>
      <c r="F208"/>
      <c r="G208"/>
      <c r="H208" s="62"/>
      <c r="I208"/>
      <c r="J208"/>
      <c r="K208"/>
      <c r="L208"/>
      <c r="M208" s="62"/>
      <c r="N208"/>
      <c r="O208"/>
      <c r="P208"/>
      <c r="Q208"/>
      <c r="R208" s="62"/>
      <c r="S208"/>
      <c r="T208"/>
      <c r="U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256" s="63" customFormat="1" x14ac:dyDescent="0.2">
      <c r="A209"/>
      <c r="B209"/>
      <c r="C209" s="62"/>
      <c r="D209"/>
      <c r="E209"/>
      <c r="F209"/>
      <c r="G209"/>
      <c r="H209" s="62"/>
      <c r="I209"/>
      <c r="J209"/>
      <c r="K209"/>
      <c r="L209"/>
      <c r="M209" s="62"/>
      <c r="N209"/>
      <c r="O209"/>
      <c r="P209"/>
      <c r="Q209"/>
      <c r="R209" s="62"/>
      <c r="S209"/>
      <c r="T209"/>
      <c r="U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</row>
    <row r="210" spans="1:256" s="63" customFormat="1" x14ac:dyDescent="0.2">
      <c r="A210"/>
      <c r="B210"/>
      <c r="C210" s="62"/>
      <c r="D210"/>
      <c r="E210"/>
      <c r="F210"/>
      <c r="G210"/>
      <c r="H210" s="62"/>
      <c r="I210"/>
      <c r="J210"/>
      <c r="K210"/>
      <c r="L210"/>
      <c r="M210" s="62"/>
      <c r="N210"/>
      <c r="O210"/>
      <c r="P210"/>
      <c r="Q210"/>
      <c r="R210" s="62"/>
      <c r="S210"/>
      <c r="T210"/>
      <c r="U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</row>
    <row r="211" spans="1:256" s="63" customFormat="1" x14ac:dyDescent="0.2">
      <c r="A211"/>
      <c r="B211"/>
      <c r="C211" s="62"/>
      <c r="D211"/>
      <c r="E211"/>
      <c r="F211"/>
      <c r="G211"/>
      <c r="H211" s="62"/>
      <c r="I211"/>
      <c r="J211"/>
      <c r="K211"/>
      <c r="L211"/>
      <c r="M211" s="62"/>
      <c r="N211"/>
      <c r="O211"/>
      <c r="P211"/>
      <c r="Q211"/>
      <c r="R211" s="62"/>
      <c r="S211"/>
      <c r="T211"/>
      <c r="U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</row>
    <row r="212" spans="1:256" s="63" customFormat="1" x14ac:dyDescent="0.2">
      <c r="A212"/>
      <c r="B212"/>
      <c r="C212" s="62"/>
      <c r="D212"/>
      <c r="E212"/>
      <c r="F212"/>
      <c r="G212"/>
      <c r="H212" s="62"/>
      <c r="I212"/>
      <c r="J212"/>
      <c r="K212"/>
      <c r="L212"/>
      <c r="M212" s="62"/>
      <c r="N212"/>
      <c r="O212"/>
      <c r="P212"/>
      <c r="Q212"/>
      <c r="R212" s="62"/>
      <c r="S212"/>
      <c r="T212"/>
      <c r="U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</row>
    <row r="213" spans="1:256" s="63" customFormat="1" x14ac:dyDescent="0.2">
      <c r="A213"/>
      <c r="B213"/>
      <c r="C213" s="62"/>
      <c r="D213"/>
      <c r="E213"/>
      <c r="F213"/>
      <c r="G213"/>
      <c r="H213" s="62"/>
      <c r="I213"/>
      <c r="J213"/>
      <c r="K213"/>
      <c r="L213"/>
      <c r="M213" s="62"/>
      <c r="N213"/>
      <c r="O213"/>
      <c r="P213"/>
      <c r="Q213"/>
      <c r="R213" s="62"/>
      <c r="S213"/>
      <c r="T213"/>
      <c r="U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</row>
    <row r="214" spans="1:256" s="63" customFormat="1" x14ac:dyDescent="0.2">
      <c r="A214"/>
      <c r="B214"/>
      <c r="C214" s="62"/>
      <c r="D214"/>
      <c r="E214"/>
      <c r="F214"/>
      <c r="G214"/>
      <c r="H214" s="62"/>
      <c r="I214"/>
      <c r="J214"/>
      <c r="K214"/>
      <c r="L214"/>
      <c r="M214" s="62"/>
      <c r="N214"/>
      <c r="O214"/>
      <c r="P214"/>
      <c r="Q214"/>
      <c r="R214" s="62"/>
      <c r="S214"/>
      <c r="T214"/>
      <c r="U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</row>
    <row r="215" spans="1:256" s="63" customFormat="1" x14ac:dyDescent="0.2">
      <c r="A215"/>
      <c r="B215"/>
      <c r="C215" s="62"/>
      <c r="D215"/>
      <c r="E215"/>
      <c r="F215"/>
      <c r="G215"/>
      <c r="H215" s="62"/>
      <c r="I215"/>
      <c r="J215"/>
      <c r="K215"/>
      <c r="L215"/>
      <c r="M215" s="62"/>
      <c r="N215"/>
      <c r="O215"/>
      <c r="P215"/>
      <c r="Q215"/>
      <c r="R215" s="62"/>
      <c r="S215"/>
      <c r="T215"/>
      <c r="U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 s="63" customFormat="1" x14ac:dyDescent="0.2">
      <c r="A216"/>
      <c r="B216"/>
      <c r="C216" s="62"/>
      <c r="D216"/>
      <c r="E216"/>
      <c r="F216"/>
      <c r="G216"/>
      <c r="H216" s="62"/>
      <c r="I216"/>
      <c r="J216"/>
      <c r="K216"/>
      <c r="L216"/>
      <c r="M216" s="62"/>
      <c r="N216"/>
      <c r="O216"/>
      <c r="P216"/>
      <c r="Q216"/>
      <c r="R216" s="62"/>
      <c r="S216"/>
      <c r="T216"/>
      <c r="U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</row>
    <row r="217" spans="1:256" s="63" customFormat="1" x14ac:dyDescent="0.2">
      <c r="A217"/>
      <c r="B217"/>
      <c r="C217" s="62"/>
      <c r="D217"/>
      <c r="E217"/>
      <c r="F217"/>
      <c r="G217"/>
      <c r="H217" s="62"/>
      <c r="I217"/>
      <c r="J217"/>
      <c r="K217"/>
      <c r="L217"/>
      <c r="M217" s="62"/>
      <c r="N217"/>
      <c r="O217"/>
      <c r="P217"/>
      <c r="Q217"/>
      <c r="R217" s="62"/>
      <c r="S217"/>
      <c r="T217"/>
      <c r="U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</row>
    <row r="218" spans="1:256" s="63" customFormat="1" x14ac:dyDescent="0.2">
      <c r="A218"/>
      <c r="B218"/>
      <c r="C218" s="62"/>
      <c r="D218"/>
      <c r="E218"/>
      <c r="F218"/>
      <c r="G218"/>
      <c r="H218" s="62"/>
      <c r="I218"/>
      <c r="J218"/>
      <c r="K218"/>
      <c r="L218"/>
      <c r="M218" s="62"/>
      <c r="N218"/>
      <c r="O218"/>
      <c r="P218"/>
      <c r="Q218"/>
      <c r="R218" s="62"/>
      <c r="S218"/>
      <c r="T218"/>
      <c r="U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</row>
    <row r="219" spans="1:256" s="63" customFormat="1" x14ac:dyDescent="0.2">
      <c r="A219"/>
      <c r="B219"/>
      <c r="C219" s="62"/>
      <c r="D219"/>
      <c r="E219"/>
      <c r="F219"/>
      <c r="G219"/>
      <c r="H219" s="62"/>
      <c r="I219"/>
      <c r="J219"/>
      <c r="K219"/>
      <c r="L219"/>
      <c r="M219" s="62"/>
      <c r="N219"/>
      <c r="O219"/>
      <c r="P219"/>
      <c r="Q219"/>
      <c r="R219" s="62"/>
      <c r="S219"/>
      <c r="T219"/>
      <c r="U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</row>
    <row r="220" spans="1:256" s="63" customFormat="1" x14ac:dyDescent="0.2">
      <c r="A220"/>
      <c r="B220"/>
      <c r="C220" s="62"/>
      <c r="D220"/>
      <c r="E220"/>
      <c r="F220"/>
      <c r="G220"/>
      <c r="H220" s="62"/>
      <c r="I220"/>
      <c r="J220"/>
      <c r="K220"/>
      <c r="L220"/>
      <c r="M220" s="62"/>
      <c r="N220"/>
      <c r="O220"/>
      <c r="P220"/>
      <c r="Q220"/>
      <c r="R220" s="62"/>
      <c r="S220"/>
      <c r="T220"/>
      <c r="U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</row>
    <row r="221" spans="1:256" s="63" customFormat="1" x14ac:dyDescent="0.2">
      <c r="A221"/>
      <c r="B221"/>
      <c r="C221" s="62"/>
      <c r="D221"/>
      <c r="E221"/>
      <c r="F221"/>
      <c r="G221"/>
      <c r="H221" s="62"/>
      <c r="I221"/>
      <c r="J221"/>
      <c r="K221"/>
      <c r="L221"/>
      <c r="M221" s="62"/>
      <c r="N221"/>
      <c r="O221"/>
      <c r="P221"/>
      <c r="Q221"/>
      <c r="R221" s="62"/>
      <c r="S221"/>
      <c r="T221"/>
      <c r="U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</row>
    <row r="222" spans="1:256" s="63" customFormat="1" x14ac:dyDescent="0.2">
      <c r="A222"/>
      <c r="B222"/>
      <c r="C222" s="62"/>
      <c r="D222"/>
      <c r="E222"/>
      <c r="F222"/>
      <c r="G222"/>
      <c r="H222" s="62"/>
      <c r="I222"/>
      <c r="J222"/>
      <c r="K222"/>
      <c r="L222"/>
      <c r="M222" s="62"/>
      <c r="N222"/>
      <c r="O222"/>
      <c r="P222"/>
      <c r="Q222"/>
      <c r="R222" s="62"/>
      <c r="S222"/>
      <c r="T222"/>
      <c r="U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</row>
    <row r="223" spans="1:256" s="63" customFormat="1" x14ac:dyDescent="0.2">
      <c r="A223"/>
      <c r="B223"/>
      <c r="C223" s="62"/>
      <c r="D223"/>
      <c r="E223"/>
      <c r="F223"/>
      <c r="G223"/>
      <c r="H223" s="62"/>
      <c r="I223"/>
      <c r="J223"/>
      <c r="K223"/>
      <c r="L223"/>
      <c r="M223" s="62"/>
      <c r="N223"/>
      <c r="O223"/>
      <c r="P223"/>
      <c r="Q223"/>
      <c r="R223" s="62"/>
      <c r="S223"/>
      <c r="T223"/>
      <c r="U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</row>
    <row r="224" spans="1:256" s="63" customFormat="1" x14ac:dyDescent="0.2">
      <c r="A224"/>
      <c r="B224"/>
      <c r="C224" s="62"/>
      <c r="D224"/>
      <c r="E224"/>
      <c r="F224"/>
      <c r="G224"/>
      <c r="H224" s="62"/>
      <c r="I224"/>
      <c r="J224"/>
      <c r="K224"/>
      <c r="L224"/>
      <c r="M224" s="62"/>
      <c r="N224"/>
      <c r="O224"/>
      <c r="P224"/>
      <c r="Q224"/>
      <c r="R224" s="62"/>
      <c r="S224"/>
      <c r="T224"/>
      <c r="U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</row>
    <row r="225" spans="1:256" s="63" customFormat="1" x14ac:dyDescent="0.2">
      <c r="A225"/>
      <c r="B225"/>
      <c r="C225" s="62"/>
      <c r="D225"/>
      <c r="E225"/>
      <c r="F225"/>
      <c r="G225"/>
      <c r="H225" s="62"/>
      <c r="I225"/>
      <c r="J225"/>
      <c r="K225"/>
      <c r="L225"/>
      <c r="M225" s="62"/>
      <c r="N225"/>
      <c r="O225"/>
      <c r="P225"/>
      <c r="Q225"/>
      <c r="R225" s="62"/>
      <c r="S225"/>
      <c r="T225"/>
      <c r="U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</row>
    <row r="226" spans="1:256" s="63" customFormat="1" x14ac:dyDescent="0.2">
      <c r="A226"/>
      <c r="B226"/>
      <c r="C226" s="62"/>
      <c r="D226"/>
      <c r="E226"/>
      <c r="F226"/>
      <c r="G226"/>
      <c r="H226" s="62"/>
      <c r="I226"/>
      <c r="J226"/>
      <c r="K226"/>
      <c r="L226"/>
      <c r="M226" s="62"/>
      <c r="N226"/>
      <c r="O226"/>
      <c r="P226"/>
      <c r="Q226"/>
      <c r="R226" s="62"/>
      <c r="S226"/>
      <c r="T226"/>
      <c r="U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</row>
    <row r="227" spans="1:256" s="63" customFormat="1" x14ac:dyDescent="0.2">
      <c r="A227"/>
      <c r="B227"/>
      <c r="C227" s="62"/>
      <c r="D227"/>
      <c r="E227"/>
      <c r="F227"/>
      <c r="G227"/>
      <c r="H227" s="62"/>
      <c r="I227"/>
      <c r="J227"/>
      <c r="K227"/>
      <c r="L227"/>
      <c r="M227" s="62"/>
      <c r="N227"/>
      <c r="O227"/>
      <c r="P227"/>
      <c r="Q227"/>
      <c r="R227" s="62"/>
      <c r="S227"/>
      <c r="T227"/>
      <c r="U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</row>
    <row r="228" spans="1:256" s="63" customFormat="1" x14ac:dyDescent="0.2">
      <c r="A228"/>
      <c r="B228"/>
      <c r="C228" s="62"/>
      <c r="D228"/>
      <c r="E228"/>
      <c r="F228"/>
      <c r="G228"/>
      <c r="H228" s="62"/>
      <c r="I228"/>
      <c r="J228"/>
      <c r="K228"/>
      <c r="L228"/>
      <c r="M228" s="62"/>
      <c r="N228"/>
      <c r="O228"/>
      <c r="P228"/>
      <c r="Q228"/>
      <c r="R228" s="62"/>
      <c r="S228"/>
      <c r="T228"/>
      <c r="U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</row>
    <row r="229" spans="1:256" s="63" customFormat="1" x14ac:dyDescent="0.2">
      <c r="A229"/>
      <c r="B229"/>
      <c r="C229" s="62"/>
      <c r="D229"/>
      <c r="E229"/>
      <c r="F229"/>
      <c r="G229"/>
      <c r="H229" s="62"/>
      <c r="I229"/>
      <c r="J229"/>
      <c r="K229"/>
      <c r="L229"/>
      <c r="M229" s="62"/>
      <c r="N229"/>
      <c r="O229"/>
      <c r="P229"/>
      <c r="Q229"/>
      <c r="R229" s="62"/>
      <c r="S229"/>
      <c r="T229"/>
      <c r="U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</row>
    <row r="230" spans="1:256" s="63" customFormat="1" x14ac:dyDescent="0.2">
      <c r="A230"/>
      <c r="B230"/>
      <c r="C230" s="62"/>
      <c r="D230"/>
      <c r="E230"/>
      <c r="F230"/>
      <c r="G230"/>
      <c r="H230" s="62"/>
      <c r="I230"/>
      <c r="J230"/>
      <c r="K230"/>
      <c r="L230"/>
      <c r="M230" s="62"/>
      <c r="N230"/>
      <c r="O230"/>
      <c r="P230"/>
      <c r="Q230"/>
      <c r="R230" s="62"/>
      <c r="S230"/>
      <c r="T230"/>
      <c r="U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</row>
    <row r="231" spans="1:256" s="63" customFormat="1" x14ac:dyDescent="0.2">
      <c r="A231"/>
      <c r="B231"/>
      <c r="C231" s="62"/>
      <c r="D231"/>
      <c r="E231"/>
      <c r="F231"/>
      <c r="G231"/>
      <c r="H231" s="62"/>
      <c r="I231"/>
      <c r="J231"/>
      <c r="K231"/>
      <c r="L231"/>
      <c r="M231" s="62"/>
      <c r="N231"/>
      <c r="O231"/>
      <c r="P231"/>
      <c r="Q231"/>
      <c r="R231" s="62"/>
      <c r="S231"/>
      <c r="T231"/>
      <c r="U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</row>
    <row r="232" spans="1:256" s="63" customFormat="1" x14ac:dyDescent="0.2">
      <c r="A232"/>
      <c r="B232"/>
      <c r="C232" s="62"/>
      <c r="D232"/>
      <c r="E232"/>
      <c r="F232"/>
      <c r="G232"/>
      <c r="H232" s="62"/>
      <c r="I232"/>
      <c r="J232"/>
      <c r="K232"/>
      <c r="L232"/>
      <c r="M232" s="62"/>
      <c r="N232"/>
      <c r="O232"/>
      <c r="P232"/>
      <c r="Q232"/>
      <c r="R232" s="62"/>
      <c r="S232"/>
      <c r="T232"/>
      <c r="U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</row>
    <row r="233" spans="1:256" s="63" customFormat="1" x14ac:dyDescent="0.2">
      <c r="A233"/>
      <c r="B233"/>
      <c r="C233" s="62"/>
      <c r="D233"/>
      <c r="E233"/>
      <c r="F233"/>
      <c r="G233"/>
      <c r="H233" s="62"/>
      <c r="I233"/>
      <c r="J233"/>
      <c r="K233"/>
      <c r="L233"/>
      <c r="M233" s="62"/>
      <c r="N233"/>
      <c r="O233"/>
      <c r="P233"/>
      <c r="Q233"/>
      <c r="R233" s="62"/>
      <c r="S233"/>
      <c r="T233"/>
      <c r="U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</row>
    <row r="234" spans="1:256" s="63" customFormat="1" x14ac:dyDescent="0.2">
      <c r="A234"/>
      <c r="B234"/>
      <c r="C234" s="62"/>
      <c r="D234"/>
      <c r="E234"/>
      <c r="F234"/>
      <c r="G234"/>
      <c r="H234" s="62"/>
      <c r="I234"/>
      <c r="J234"/>
      <c r="K234"/>
      <c r="L234"/>
      <c r="M234" s="62"/>
      <c r="N234"/>
      <c r="O234"/>
      <c r="P234"/>
      <c r="Q234"/>
      <c r="R234" s="62"/>
      <c r="S234"/>
      <c r="T234"/>
      <c r="U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</row>
    <row r="235" spans="1:256" s="63" customFormat="1" x14ac:dyDescent="0.2">
      <c r="A235"/>
      <c r="B235"/>
      <c r="C235" s="62"/>
      <c r="D235"/>
      <c r="E235"/>
      <c r="F235"/>
      <c r="G235"/>
      <c r="H235" s="62"/>
      <c r="I235"/>
      <c r="J235"/>
      <c r="K235"/>
      <c r="L235"/>
      <c r="M235" s="62"/>
      <c r="N235"/>
      <c r="O235"/>
      <c r="P235"/>
      <c r="Q235"/>
      <c r="R235" s="62"/>
      <c r="S235"/>
      <c r="T235"/>
      <c r="U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</row>
    <row r="236" spans="1:256" s="63" customFormat="1" x14ac:dyDescent="0.2">
      <c r="A236"/>
      <c r="B236"/>
      <c r="C236" s="62"/>
      <c r="D236"/>
      <c r="E236"/>
      <c r="F236"/>
      <c r="G236"/>
      <c r="H236" s="62"/>
      <c r="I236"/>
      <c r="J236"/>
      <c r="K236"/>
      <c r="L236"/>
      <c r="M236" s="62"/>
      <c r="N236"/>
      <c r="O236"/>
      <c r="P236"/>
      <c r="Q236"/>
      <c r="R236" s="62"/>
      <c r="S236"/>
      <c r="T236"/>
      <c r="U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</row>
    <row r="237" spans="1:256" s="63" customFormat="1" x14ac:dyDescent="0.2">
      <c r="A237"/>
      <c r="B237"/>
      <c r="C237" s="62"/>
      <c r="D237"/>
      <c r="E237"/>
      <c r="F237"/>
      <c r="G237"/>
      <c r="H237" s="62"/>
      <c r="I237"/>
      <c r="J237"/>
      <c r="K237"/>
      <c r="L237"/>
      <c r="M237" s="62"/>
      <c r="N237"/>
      <c r="O237"/>
      <c r="P237"/>
      <c r="Q237"/>
      <c r="R237" s="62"/>
      <c r="S237"/>
      <c r="T237"/>
      <c r="U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</row>
    <row r="238" spans="1:256" s="63" customFormat="1" x14ac:dyDescent="0.2">
      <c r="A238"/>
      <c r="B238"/>
      <c r="C238" s="62"/>
      <c r="D238"/>
      <c r="E238"/>
      <c r="F238"/>
      <c r="G238"/>
      <c r="H238" s="62"/>
      <c r="I238"/>
      <c r="J238"/>
      <c r="K238"/>
      <c r="L238"/>
      <c r="M238" s="62"/>
      <c r="N238"/>
      <c r="O238"/>
      <c r="P238"/>
      <c r="Q238"/>
      <c r="R238" s="62"/>
      <c r="S238"/>
      <c r="T238"/>
      <c r="U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</row>
    <row r="239" spans="1:256" s="63" customFormat="1" x14ac:dyDescent="0.2">
      <c r="A239"/>
      <c r="B239"/>
      <c r="C239" s="62"/>
      <c r="D239"/>
      <c r="E239"/>
      <c r="F239"/>
      <c r="G239"/>
      <c r="H239" s="62"/>
      <c r="I239"/>
      <c r="J239"/>
      <c r="K239"/>
      <c r="L239"/>
      <c r="M239" s="62"/>
      <c r="N239"/>
      <c r="O239"/>
      <c r="P239"/>
      <c r="Q239"/>
      <c r="R239" s="62"/>
      <c r="S239"/>
      <c r="T239"/>
      <c r="U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</row>
    <row r="240" spans="1:256" s="63" customFormat="1" x14ac:dyDescent="0.2">
      <c r="A240"/>
      <c r="B240"/>
      <c r="C240" s="62"/>
      <c r="D240"/>
      <c r="E240"/>
      <c r="F240"/>
      <c r="G240"/>
      <c r="H240" s="62"/>
      <c r="I240"/>
      <c r="J240"/>
      <c r="K240"/>
      <c r="L240"/>
      <c r="M240" s="62"/>
      <c r="N240"/>
      <c r="O240"/>
      <c r="P240"/>
      <c r="Q240"/>
      <c r="R240" s="62"/>
      <c r="S240"/>
      <c r="T240"/>
      <c r="U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</row>
    <row r="241" spans="1:256" s="63" customFormat="1" x14ac:dyDescent="0.2">
      <c r="A241"/>
      <c r="B241"/>
      <c r="C241" s="62"/>
      <c r="D241"/>
      <c r="E241"/>
      <c r="F241"/>
      <c r="G241"/>
      <c r="H241" s="62"/>
      <c r="I241"/>
      <c r="J241"/>
      <c r="K241"/>
      <c r="L241"/>
      <c r="M241" s="62"/>
      <c r="N241"/>
      <c r="O241"/>
      <c r="P241"/>
      <c r="Q241"/>
      <c r="R241" s="62"/>
      <c r="S241"/>
      <c r="T241"/>
      <c r="U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</row>
    <row r="242" spans="1:256" s="63" customFormat="1" x14ac:dyDescent="0.2">
      <c r="A242"/>
      <c r="B242"/>
      <c r="C242" s="62"/>
      <c r="D242"/>
      <c r="E242"/>
      <c r="F242"/>
      <c r="G242"/>
      <c r="H242" s="62"/>
      <c r="I242"/>
      <c r="J242"/>
      <c r="K242"/>
      <c r="L242"/>
      <c r="M242" s="62"/>
      <c r="N242"/>
      <c r="O242"/>
      <c r="P242"/>
      <c r="Q242"/>
      <c r="R242" s="62"/>
      <c r="S242"/>
      <c r="T242"/>
      <c r="U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63" customFormat="1" x14ac:dyDescent="0.2">
      <c r="A243"/>
      <c r="B243"/>
      <c r="C243" s="62"/>
      <c r="D243"/>
      <c r="E243"/>
      <c r="F243"/>
      <c r="G243"/>
      <c r="H243" s="62"/>
      <c r="I243"/>
      <c r="J243"/>
      <c r="K243"/>
      <c r="L243"/>
      <c r="M243" s="62"/>
      <c r="N243"/>
      <c r="O243"/>
      <c r="P243"/>
      <c r="Q243"/>
      <c r="R243" s="62"/>
      <c r="S243"/>
      <c r="T243"/>
      <c r="U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</row>
    <row r="244" spans="1:256" s="63" customFormat="1" x14ac:dyDescent="0.2">
      <c r="A244"/>
      <c r="B244"/>
      <c r="C244" s="62"/>
      <c r="D244"/>
      <c r="E244"/>
      <c r="F244"/>
      <c r="G244"/>
      <c r="H244" s="62"/>
      <c r="I244"/>
      <c r="J244"/>
      <c r="K244"/>
      <c r="L244"/>
      <c r="M244" s="62"/>
      <c r="N244"/>
      <c r="O244"/>
      <c r="P244"/>
      <c r="Q244"/>
      <c r="R244" s="62"/>
      <c r="S244"/>
      <c r="T244"/>
      <c r="U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</row>
    <row r="245" spans="1:256" s="63" customFormat="1" x14ac:dyDescent="0.2">
      <c r="A245"/>
      <c r="B245"/>
      <c r="C245" s="62"/>
      <c r="D245"/>
      <c r="E245"/>
      <c r="F245"/>
      <c r="G245"/>
      <c r="H245" s="62"/>
      <c r="I245"/>
      <c r="J245"/>
      <c r="K245"/>
      <c r="L245"/>
      <c r="M245" s="62"/>
      <c r="N245"/>
      <c r="O245"/>
      <c r="P245"/>
      <c r="Q245"/>
      <c r="R245" s="62"/>
      <c r="S245"/>
      <c r="T245"/>
      <c r="U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s="63" customFormat="1" x14ac:dyDescent="0.2">
      <c r="A246"/>
      <c r="B246"/>
      <c r="C246" s="62"/>
      <c r="D246"/>
      <c r="E246"/>
      <c r="F246"/>
      <c r="G246"/>
      <c r="H246" s="62"/>
      <c r="I246"/>
      <c r="J246"/>
      <c r="K246"/>
      <c r="L246"/>
      <c r="M246" s="62"/>
      <c r="N246"/>
      <c r="O246"/>
      <c r="P246"/>
      <c r="Q246"/>
      <c r="R246" s="62"/>
      <c r="S246"/>
      <c r="T246"/>
      <c r="U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s="63" customFormat="1" x14ac:dyDescent="0.2">
      <c r="A247"/>
      <c r="B247"/>
      <c r="C247" s="62"/>
      <c r="D247"/>
      <c r="E247"/>
      <c r="F247"/>
      <c r="G247"/>
      <c r="H247" s="62"/>
      <c r="I247"/>
      <c r="J247"/>
      <c r="K247"/>
      <c r="L247"/>
      <c r="M247" s="62"/>
      <c r="N247"/>
      <c r="O247"/>
      <c r="P247"/>
      <c r="Q247"/>
      <c r="R247" s="62"/>
      <c r="S247"/>
      <c r="T247"/>
      <c r="U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</row>
    <row r="248" spans="1:256" s="63" customFormat="1" x14ac:dyDescent="0.2">
      <c r="A248"/>
      <c r="B248"/>
      <c r="C248" s="62"/>
      <c r="D248"/>
      <c r="E248"/>
      <c r="F248"/>
      <c r="G248"/>
      <c r="H248" s="62"/>
      <c r="I248"/>
      <c r="J248"/>
      <c r="K248"/>
      <c r="L248"/>
      <c r="M248" s="62"/>
      <c r="N248"/>
      <c r="O248"/>
      <c r="P248"/>
      <c r="Q248"/>
      <c r="R248" s="62"/>
      <c r="S248"/>
      <c r="T248"/>
      <c r="U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</row>
    <row r="249" spans="1:256" s="63" customFormat="1" x14ac:dyDescent="0.2">
      <c r="A249"/>
      <c r="B249"/>
      <c r="C249" s="62"/>
      <c r="D249"/>
      <c r="E249"/>
      <c r="F249"/>
      <c r="G249"/>
      <c r="H249" s="62"/>
      <c r="I249"/>
      <c r="J249"/>
      <c r="K249"/>
      <c r="L249"/>
      <c r="M249" s="62"/>
      <c r="N249"/>
      <c r="O249"/>
      <c r="P249"/>
      <c r="Q249"/>
      <c r="R249" s="62"/>
      <c r="S249"/>
      <c r="T249"/>
      <c r="U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</row>
    <row r="250" spans="1:256" s="63" customFormat="1" x14ac:dyDescent="0.2">
      <c r="A250"/>
      <c r="B250"/>
      <c r="C250" s="62"/>
      <c r="D250"/>
      <c r="E250"/>
      <c r="F250"/>
      <c r="G250"/>
      <c r="H250" s="62"/>
      <c r="I250"/>
      <c r="J250"/>
      <c r="K250"/>
      <c r="L250"/>
      <c r="M250" s="62"/>
      <c r="N250"/>
      <c r="O250"/>
      <c r="P250"/>
      <c r="Q250"/>
      <c r="R250" s="62"/>
      <c r="S250"/>
      <c r="T250"/>
      <c r="U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</row>
    <row r="251" spans="1:256" s="63" customFormat="1" x14ac:dyDescent="0.2">
      <c r="A251"/>
      <c r="B251"/>
      <c r="C251" s="62"/>
      <c r="D251"/>
      <c r="E251"/>
      <c r="F251"/>
      <c r="G251"/>
      <c r="H251" s="62"/>
      <c r="I251"/>
      <c r="J251"/>
      <c r="K251"/>
      <c r="L251"/>
      <c r="M251" s="62"/>
      <c r="N251"/>
      <c r="O251"/>
      <c r="P251"/>
      <c r="Q251"/>
      <c r="R251" s="62"/>
      <c r="S251"/>
      <c r="T251"/>
      <c r="U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</row>
    <row r="252" spans="1:256" s="63" customFormat="1" x14ac:dyDescent="0.2">
      <c r="A252"/>
      <c r="B252"/>
      <c r="C252" s="62"/>
      <c r="D252"/>
      <c r="E252"/>
      <c r="F252"/>
      <c r="G252"/>
      <c r="H252" s="62"/>
      <c r="I252"/>
      <c r="J252"/>
      <c r="K252"/>
      <c r="L252"/>
      <c r="M252" s="62"/>
      <c r="N252"/>
      <c r="O252"/>
      <c r="P252"/>
      <c r="Q252"/>
      <c r="R252" s="62"/>
      <c r="S252"/>
      <c r="T252"/>
      <c r="U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</row>
    <row r="253" spans="1:256" s="63" customFormat="1" x14ac:dyDescent="0.2">
      <c r="A253"/>
      <c r="B253"/>
      <c r="C253" s="62"/>
      <c r="D253"/>
      <c r="E253"/>
      <c r="F253"/>
      <c r="G253"/>
      <c r="H253" s="62"/>
      <c r="I253"/>
      <c r="J253"/>
      <c r="K253"/>
      <c r="L253"/>
      <c r="M253" s="62"/>
      <c r="N253"/>
      <c r="O253"/>
      <c r="P253"/>
      <c r="Q253"/>
      <c r="R253" s="62"/>
      <c r="S253"/>
      <c r="T253"/>
      <c r="U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</row>
    <row r="254" spans="1:256" s="63" customFormat="1" x14ac:dyDescent="0.2">
      <c r="A254"/>
      <c r="B254"/>
      <c r="C254" s="62"/>
      <c r="D254"/>
      <c r="E254"/>
      <c r="F254"/>
      <c r="G254"/>
      <c r="H254" s="62"/>
      <c r="I254"/>
      <c r="J254"/>
      <c r="K254"/>
      <c r="L254"/>
      <c r="M254" s="62"/>
      <c r="N254"/>
      <c r="O254"/>
      <c r="P254"/>
      <c r="Q254"/>
      <c r="R254" s="62"/>
      <c r="S254"/>
      <c r="T254"/>
      <c r="U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</row>
    <row r="255" spans="1:256" s="63" customFormat="1" x14ac:dyDescent="0.2">
      <c r="A255"/>
      <c r="B255"/>
      <c r="C255" s="62"/>
      <c r="D255"/>
      <c r="E255"/>
      <c r="F255"/>
      <c r="G255"/>
      <c r="H255" s="62"/>
      <c r="I255"/>
      <c r="J255"/>
      <c r="K255"/>
      <c r="L255"/>
      <c r="M255" s="62"/>
      <c r="N255"/>
      <c r="O255"/>
      <c r="P255"/>
      <c r="Q255"/>
      <c r="R255" s="62"/>
      <c r="S255"/>
      <c r="T255"/>
      <c r="U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</row>
    <row r="256" spans="1:256" s="63" customFormat="1" x14ac:dyDescent="0.2">
      <c r="A256"/>
      <c r="B256"/>
      <c r="C256" s="62"/>
      <c r="D256"/>
      <c r="E256"/>
      <c r="F256"/>
      <c r="G256"/>
      <c r="H256" s="62"/>
      <c r="I256"/>
      <c r="J256"/>
      <c r="K256"/>
      <c r="L256"/>
      <c r="M256" s="62"/>
      <c r="N256"/>
      <c r="O256"/>
      <c r="P256"/>
      <c r="Q256"/>
      <c r="R256" s="62"/>
      <c r="S256"/>
      <c r="T256"/>
      <c r="U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</row>
    <row r="257" spans="1:256" s="63" customFormat="1" x14ac:dyDescent="0.2">
      <c r="A257"/>
      <c r="B257"/>
      <c r="C257" s="62"/>
      <c r="D257"/>
      <c r="E257"/>
      <c r="F257"/>
      <c r="G257"/>
      <c r="H257" s="62"/>
      <c r="I257"/>
      <c r="J257"/>
      <c r="K257"/>
      <c r="L257"/>
      <c r="M257" s="62"/>
      <c r="N257"/>
      <c r="O257"/>
      <c r="P257"/>
      <c r="Q257"/>
      <c r="R257" s="62"/>
      <c r="S257"/>
      <c r="T257"/>
      <c r="U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</row>
    <row r="258" spans="1:256" s="63" customFormat="1" x14ac:dyDescent="0.2">
      <c r="A258"/>
      <c r="B258"/>
      <c r="C258" s="62"/>
      <c r="D258"/>
      <c r="E258"/>
      <c r="F258"/>
      <c r="G258"/>
      <c r="H258" s="62"/>
      <c r="I258"/>
      <c r="J258"/>
      <c r="K258"/>
      <c r="L258"/>
      <c r="M258" s="62"/>
      <c r="N258"/>
      <c r="O258"/>
      <c r="P258"/>
      <c r="Q258"/>
      <c r="R258" s="62"/>
      <c r="S258"/>
      <c r="T258"/>
      <c r="U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</row>
    <row r="259" spans="1:256" s="63" customFormat="1" x14ac:dyDescent="0.2">
      <c r="A259"/>
      <c r="B259"/>
      <c r="C259" s="62"/>
      <c r="D259"/>
      <c r="E259"/>
      <c r="F259"/>
      <c r="G259"/>
      <c r="H259" s="62"/>
      <c r="I259"/>
      <c r="J259"/>
      <c r="K259"/>
      <c r="L259"/>
      <c r="M259" s="62"/>
      <c r="N259"/>
      <c r="O259"/>
      <c r="P259"/>
      <c r="Q259"/>
      <c r="R259" s="62"/>
      <c r="S259"/>
      <c r="T259"/>
      <c r="U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</row>
    <row r="260" spans="1:256" s="63" customFormat="1" x14ac:dyDescent="0.2">
      <c r="A260"/>
      <c r="B260"/>
      <c r="C260" s="62"/>
      <c r="D260"/>
      <c r="E260"/>
      <c r="F260"/>
      <c r="G260"/>
      <c r="H260" s="62"/>
      <c r="I260"/>
      <c r="J260"/>
      <c r="K260"/>
      <c r="L260"/>
      <c r="M260" s="62"/>
      <c r="N260"/>
      <c r="O260"/>
      <c r="P260"/>
      <c r="Q260"/>
      <c r="R260" s="62"/>
      <c r="S260"/>
      <c r="T260"/>
      <c r="U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</row>
    <row r="261" spans="1:256" s="63" customFormat="1" x14ac:dyDescent="0.2">
      <c r="A261"/>
      <c r="B261"/>
      <c r="C261" s="62"/>
      <c r="D261"/>
      <c r="E261"/>
      <c r="F261"/>
      <c r="G261"/>
      <c r="H261" s="62"/>
      <c r="I261"/>
      <c r="J261"/>
      <c r="K261"/>
      <c r="L261"/>
      <c r="M261" s="62"/>
      <c r="N261"/>
      <c r="O261"/>
      <c r="P261"/>
      <c r="Q261"/>
      <c r="R261" s="62"/>
      <c r="S261"/>
      <c r="T261"/>
      <c r="U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</row>
    <row r="262" spans="1:256" s="63" customFormat="1" x14ac:dyDescent="0.2">
      <c r="A262"/>
      <c r="B262"/>
      <c r="C262" s="62"/>
      <c r="D262"/>
      <c r="E262"/>
      <c r="F262"/>
      <c r="G262"/>
      <c r="H262" s="62"/>
      <c r="I262"/>
      <c r="J262"/>
      <c r="K262"/>
      <c r="L262"/>
      <c r="M262" s="62"/>
      <c r="N262"/>
      <c r="O262"/>
      <c r="P262"/>
      <c r="Q262"/>
      <c r="R262" s="62"/>
      <c r="S262"/>
      <c r="T262"/>
      <c r="U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</row>
  </sheetData>
  <sheetProtection selectLockedCells="1" selectUnlockedCells="1"/>
  <mergeCells count="172">
    <mergeCell ref="A2:U2"/>
    <mergeCell ref="A3:U3"/>
    <mergeCell ref="A4:J4"/>
    <mergeCell ref="K4:P4"/>
    <mergeCell ref="Q4:U4"/>
    <mergeCell ref="A5:U5"/>
    <mergeCell ref="A6:O6"/>
    <mergeCell ref="P6:S6"/>
    <mergeCell ref="T6:U6"/>
    <mergeCell ref="E7:F7"/>
    <mergeCell ref="J7:K7"/>
    <mergeCell ref="O7:P7"/>
    <mergeCell ref="Q7:U7"/>
    <mergeCell ref="E8:F8"/>
    <mergeCell ref="J8:K8"/>
    <mergeCell ref="O8:P8"/>
    <mergeCell ref="Q8:U8"/>
    <mergeCell ref="A9:U9"/>
    <mergeCell ref="E10:F10"/>
    <mergeCell ref="J10:K10"/>
    <mergeCell ref="O10:S10"/>
    <mergeCell ref="E11:F11"/>
    <mergeCell ref="J11:K11"/>
    <mergeCell ref="O11:P11"/>
    <mergeCell ref="T11:U11"/>
    <mergeCell ref="E12:F12"/>
    <mergeCell ref="J12:K12"/>
    <mergeCell ref="O12:P12"/>
    <mergeCell ref="T12:U12"/>
    <mergeCell ref="A13:E13"/>
    <mergeCell ref="F13:U13"/>
    <mergeCell ref="A14:E14"/>
    <mergeCell ref="F14:U14"/>
    <mergeCell ref="A15:E15"/>
    <mergeCell ref="F15:U15"/>
    <mergeCell ref="A16:D16"/>
    <mergeCell ref="E16:H16"/>
    <mergeCell ref="J16:M16"/>
    <mergeCell ref="O16:S16"/>
    <mergeCell ref="T16:U16"/>
    <mergeCell ref="A17:D17"/>
    <mergeCell ref="E17:H17"/>
    <mergeCell ref="J17:M17"/>
    <mergeCell ref="O17:S17"/>
    <mergeCell ref="T17:U17"/>
    <mergeCell ref="A18:D18"/>
    <mergeCell ref="E18:H18"/>
    <mergeCell ref="J18:M18"/>
    <mergeCell ref="O18:S18"/>
    <mergeCell ref="T18:U18"/>
    <mergeCell ref="A19:D19"/>
    <mergeCell ref="E19:H19"/>
    <mergeCell ref="J19:M19"/>
    <mergeCell ref="O19:S19"/>
    <mergeCell ref="T19:U19"/>
    <mergeCell ref="A20:D20"/>
    <mergeCell ref="E20:H20"/>
    <mergeCell ref="J20:M20"/>
    <mergeCell ref="O20:S20"/>
    <mergeCell ref="T20:U20"/>
    <mergeCell ref="A21:D21"/>
    <mergeCell ref="E21:H21"/>
    <mergeCell ref="J21:M21"/>
    <mergeCell ref="O21:S21"/>
    <mergeCell ref="T21:U21"/>
    <mergeCell ref="A22:D22"/>
    <mergeCell ref="E22:H22"/>
    <mergeCell ref="J22:M22"/>
    <mergeCell ref="O22:S22"/>
    <mergeCell ref="T22:U22"/>
    <mergeCell ref="A23:D23"/>
    <mergeCell ref="E23:H23"/>
    <mergeCell ref="J23:M23"/>
    <mergeCell ref="O23:S23"/>
    <mergeCell ref="T23:U23"/>
    <mergeCell ref="A24:D24"/>
    <mergeCell ref="E24:H24"/>
    <mergeCell ref="J24:M24"/>
    <mergeCell ref="O24:S24"/>
    <mergeCell ref="T24:U24"/>
    <mergeCell ref="A25:D25"/>
    <mergeCell ref="E25:H25"/>
    <mergeCell ref="J25:M25"/>
    <mergeCell ref="O25:S25"/>
    <mergeCell ref="T25:U25"/>
    <mergeCell ref="A26:D26"/>
    <mergeCell ref="E26:U26"/>
    <mergeCell ref="A27:D27"/>
    <mergeCell ref="F27:I27"/>
    <mergeCell ref="K27:N27"/>
    <mergeCell ref="P27:S27"/>
    <mergeCell ref="T27:U27"/>
    <mergeCell ref="A28:U28"/>
    <mergeCell ref="A31:C31"/>
    <mergeCell ref="E31:U31"/>
    <mergeCell ref="A35:U35"/>
    <mergeCell ref="A36:C36"/>
    <mergeCell ref="D36:G36"/>
    <mergeCell ref="H36:N36"/>
    <mergeCell ref="O36:U36"/>
    <mergeCell ref="A37:E37"/>
    <mergeCell ref="F37:J37"/>
    <mergeCell ref="K37:U37"/>
    <mergeCell ref="A38:E38"/>
    <mergeCell ref="F38:J38"/>
    <mergeCell ref="K38:U38"/>
    <mergeCell ref="A39:E39"/>
    <mergeCell ref="F39:J39"/>
    <mergeCell ref="K39:U39"/>
    <mergeCell ref="A40:E40"/>
    <mergeCell ref="F40:J40"/>
    <mergeCell ref="K40:U40"/>
    <mergeCell ref="A41:E41"/>
    <mergeCell ref="F41:J41"/>
    <mergeCell ref="K41:U41"/>
    <mergeCell ref="A42:U42"/>
    <mergeCell ref="E43:J43"/>
    <mergeCell ref="O43:P43"/>
    <mergeCell ref="T43:U43"/>
    <mergeCell ref="A44:D44"/>
    <mergeCell ref="E44:I44"/>
    <mergeCell ref="K44:P44"/>
    <mergeCell ref="Q44:T44"/>
    <mergeCell ref="A45:D45"/>
    <mergeCell ref="E45:I45"/>
    <mergeCell ref="K45:P45"/>
    <mergeCell ref="Q45:T45"/>
    <mergeCell ref="A46:D46"/>
    <mergeCell ref="E46:I46"/>
    <mergeCell ref="K46:P46"/>
    <mergeCell ref="Q46:T46"/>
    <mergeCell ref="A47:D47"/>
    <mergeCell ref="K47:P47"/>
    <mergeCell ref="Q47:T47"/>
    <mergeCell ref="A48:U48"/>
    <mergeCell ref="J49:K49"/>
    <mergeCell ref="O49:P49"/>
    <mergeCell ref="T49:U49"/>
    <mergeCell ref="J50:K50"/>
    <mergeCell ref="O50:P50"/>
    <mergeCell ref="T50:U50"/>
    <mergeCell ref="J51:K51"/>
    <mergeCell ref="O51:P51"/>
    <mergeCell ref="T51:U51"/>
    <mergeCell ref="J52:K52"/>
    <mergeCell ref="O52:P52"/>
    <mergeCell ref="T52:U52"/>
    <mergeCell ref="J53:K53"/>
    <mergeCell ref="O53:P53"/>
    <mergeCell ref="T53:U53"/>
    <mergeCell ref="J54:K54"/>
    <mergeCell ref="O54:P54"/>
    <mergeCell ref="T54:U54"/>
    <mergeCell ref="A55:U55"/>
    <mergeCell ref="A56:J56"/>
    <mergeCell ref="K56:T56"/>
    <mergeCell ref="A57:T57"/>
    <mergeCell ref="A58:T58"/>
    <mergeCell ref="A59:T59"/>
    <mergeCell ref="A60:J60"/>
    <mergeCell ref="K60:T60"/>
    <mergeCell ref="A61:T61"/>
    <mergeCell ref="A62:T62"/>
    <mergeCell ref="A63:J63"/>
    <mergeCell ref="A64:T64"/>
    <mergeCell ref="A65:T65"/>
    <mergeCell ref="A69:E69"/>
    <mergeCell ref="F69:I69"/>
    <mergeCell ref="K69:N69"/>
    <mergeCell ref="O69:T69"/>
    <mergeCell ref="A70:E70"/>
    <mergeCell ref="O70:T70"/>
  </mergeCells>
  <pageMargins left="0.25" right="0.25" top="0.27986111111111112" bottom="0.22013888888888888" header="0.51180555555555551" footer="0.51180555555555551"/>
  <pageSetup scale="9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2"/>
  <sheetViews>
    <sheetView showGridLines="0" workbookViewId="0">
      <selection activeCell="O20" sqref="O20"/>
    </sheetView>
  </sheetViews>
  <sheetFormatPr defaultRowHeight="12.75" x14ac:dyDescent="0.2"/>
  <cols>
    <col min="1" max="1" width="22.7109375" customWidth="1"/>
    <col min="2" max="2" width="0.85546875" customWidth="1"/>
    <col min="3" max="3" width="1.7109375" style="62" customWidth="1"/>
    <col min="4" max="4" width="1.28515625" customWidth="1"/>
    <col min="5" max="5" width="16.5703125" customWidth="1"/>
    <col min="6" max="6" width="1.7109375" customWidth="1"/>
    <col min="7" max="7" width="0.85546875" customWidth="1"/>
    <col min="8" max="8" width="1.7109375" style="62" customWidth="1"/>
    <col min="9" max="9" width="0.85546875" customWidth="1"/>
    <col min="10" max="10" width="13.85546875" customWidth="1"/>
    <col min="11" max="11" width="2" customWidth="1"/>
    <col min="12" max="12" width="0.85546875" customWidth="1"/>
    <col min="13" max="13" width="1.7109375" style="62" customWidth="1"/>
    <col min="14" max="14" width="0.85546875" customWidth="1"/>
    <col min="15" max="15" width="16" customWidth="1"/>
    <col min="16" max="16" width="1.7109375" customWidth="1"/>
    <col min="17" max="17" width="0.85546875" customWidth="1"/>
    <col min="18" max="18" width="1.7109375" style="62" customWidth="1"/>
    <col min="19" max="19" width="0.85546875" customWidth="1"/>
    <col min="20" max="20" width="15.28515625" customWidth="1"/>
    <col min="21" max="21" width="0.28515625" customWidth="1"/>
  </cols>
  <sheetData>
    <row r="1" spans="1:256" s="63" customFormat="1" x14ac:dyDescent="0.2">
      <c r="A1"/>
      <c r="B1"/>
      <c r="C1" s="62"/>
      <c r="D1"/>
      <c r="E1"/>
      <c r="F1"/>
      <c r="G1"/>
      <c r="H1" s="62"/>
      <c r="I1"/>
      <c r="J1"/>
      <c r="K1"/>
      <c r="L1"/>
      <c r="M1" s="62"/>
      <c r="N1"/>
      <c r="O1"/>
      <c r="P1"/>
      <c r="Q1"/>
      <c r="R1" s="62"/>
      <c r="S1"/>
      <c r="T1" t="s">
        <v>109</v>
      </c>
      <c r="U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63" customFormat="1" ht="20.25" x14ac:dyDescent="0.3">
      <c r="A2" s="441" t="s">
        <v>1</v>
      </c>
      <c r="B2" s="441"/>
      <c r="C2" s="441"/>
      <c r="D2" s="441"/>
      <c r="E2" s="441"/>
      <c r="F2" s="441"/>
      <c r="G2" s="441"/>
      <c r="H2" s="441"/>
      <c r="I2" s="441"/>
      <c r="J2" s="441"/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s="63" customFormat="1" x14ac:dyDescent="0.2">
      <c r="A3" s="442" t="s">
        <v>110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s="63" customFormat="1" x14ac:dyDescent="0.2">
      <c r="A4" s="443" t="s">
        <v>215</v>
      </c>
      <c r="B4" s="443"/>
      <c r="C4" s="443"/>
      <c r="D4" s="443"/>
      <c r="E4" s="443"/>
      <c r="F4" s="443"/>
      <c r="G4" s="443"/>
      <c r="H4" s="443"/>
      <c r="I4" s="443"/>
      <c r="J4" s="443"/>
      <c r="K4" s="444" t="s">
        <v>112</v>
      </c>
      <c r="L4" s="444"/>
      <c r="M4" s="444"/>
      <c r="N4" s="444"/>
      <c r="O4" s="444"/>
      <c r="P4" s="444"/>
      <c r="Q4" s="445"/>
      <c r="R4" s="445"/>
      <c r="S4" s="445"/>
      <c r="T4" s="445"/>
      <c r="U4" s="445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s="63" customFormat="1" x14ac:dyDescent="0.2">
      <c r="A5" s="446" t="s">
        <v>113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s="63" customFormat="1" x14ac:dyDescent="0.2">
      <c r="A6" s="418" t="s">
        <v>114</v>
      </c>
      <c r="B6" s="418"/>
      <c r="C6" s="418"/>
      <c r="D6" s="418"/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47" t="s">
        <v>115</v>
      </c>
      <c r="Q6" s="447"/>
      <c r="R6" s="447"/>
      <c r="S6" s="447"/>
      <c r="T6" s="421"/>
      <c r="U6" s="421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s="63" customFormat="1" x14ac:dyDescent="0.2">
      <c r="A7" s="65" t="s">
        <v>116</v>
      </c>
      <c r="B7" s="66" t="s">
        <v>10</v>
      </c>
      <c r="C7" s="67"/>
      <c r="D7" s="66" t="s">
        <v>11</v>
      </c>
      <c r="E7" s="438" t="s">
        <v>117</v>
      </c>
      <c r="F7" s="438"/>
      <c r="G7" s="66" t="s">
        <v>10</v>
      </c>
      <c r="H7" s="67"/>
      <c r="I7" s="66" t="s">
        <v>11</v>
      </c>
      <c r="J7" s="438" t="s">
        <v>118</v>
      </c>
      <c r="K7" s="438"/>
      <c r="L7" s="66" t="s">
        <v>10</v>
      </c>
      <c r="M7" s="67"/>
      <c r="N7" s="66" t="s">
        <v>11</v>
      </c>
      <c r="O7" s="438" t="s">
        <v>119</v>
      </c>
      <c r="P7" s="438"/>
      <c r="Q7" s="439"/>
      <c r="R7" s="439"/>
      <c r="S7" s="439"/>
      <c r="T7" s="439"/>
      <c r="U7" s="439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s="63" customFormat="1" x14ac:dyDescent="0.2">
      <c r="A8" s="68"/>
      <c r="B8" s="69" t="s">
        <v>10</v>
      </c>
      <c r="C8" s="70"/>
      <c r="D8" s="69" t="s">
        <v>11</v>
      </c>
      <c r="E8" s="409" t="s">
        <v>120</v>
      </c>
      <c r="F8" s="409"/>
      <c r="G8" s="69" t="s">
        <v>10</v>
      </c>
      <c r="H8" s="70"/>
      <c r="I8" s="69" t="s">
        <v>11</v>
      </c>
      <c r="J8" s="409" t="s">
        <v>121</v>
      </c>
      <c r="K8" s="409"/>
      <c r="L8" s="69" t="s">
        <v>10</v>
      </c>
      <c r="M8" s="70"/>
      <c r="N8" s="69" t="s">
        <v>11</v>
      </c>
      <c r="O8" s="409" t="s">
        <v>122</v>
      </c>
      <c r="P8" s="409"/>
      <c r="Q8" s="440"/>
      <c r="R8" s="440"/>
      <c r="S8" s="440"/>
      <c r="T8" s="440"/>
      <c r="U8" s="440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63" customFormat="1" x14ac:dyDescent="0.2">
      <c r="A9" s="404" t="s">
        <v>123</v>
      </c>
      <c r="B9" s="404"/>
      <c r="C9" s="404"/>
      <c r="D9" s="404"/>
      <c r="E9" s="404"/>
      <c r="F9" s="404"/>
      <c r="G9" s="404"/>
      <c r="H9" s="404"/>
      <c r="I9" s="404"/>
      <c r="J9" s="404"/>
      <c r="K9" s="404"/>
      <c r="L9" s="404"/>
      <c r="M9" s="404"/>
      <c r="N9" s="404"/>
      <c r="O9" s="404"/>
      <c r="P9" s="404"/>
      <c r="Q9" s="404"/>
      <c r="R9" s="404"/>
      <c r="S9" s="404"/>
      <c r="T9" s="404"/>
      <c r="U9" s="404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63" customFormat="1" x14ac:dyDescent="0.2">
      <c r="A10" s="71" t="s">
        <v>124</v>
      </c>
      <c r="B10" s="72" t="s">
        <v>10</v>
      </c>
      <c r="C10" s="72"/>
      <c r="D10" s="72" t="s">
        <v>11</v>
      </c>
      <c r="E10" s="435" t="s">
        <v>125</v>
      </c>
      <c r="F10" s="435"/>
      <c r="G10" s="74" t="s">
        <v>10</v>
      </c>
      <c r="H10" s="73"/>
      <c r="I10" s="74" t="s">
        <v>11</v>
      </c>
      <c r="J10" s="435" t="s">
        <v>126</v>
      </c>
      <c r="K10" s="435"/>
      <c r="L10" s="74" t="s">
        <v>10</v>
      </c>
      <c r="M10" s="74"/>
      <c r="N10" s="74" t="s">
        <v>11</v>
      </c>
      <c r="O10" s="435" t="s">
        <v>127</v>
      </c>
      <c r="P10" s="435"/>
      <c r="Q10" s="435"/>
      <c r="R10" s="435"/>
      <c r="S10" s="435"/>
      <c r="T10" s="73"/>
      <c r="U10" s="75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63" customFormat="1" x14ac:dyDescent="0.2">
      <c r="A11" s="76" t="s">
        <v>128</v>
      </c>
      <c r="B11" s="77" t="s">
        <v>10</v>
      </c>
      <c r="C11" s="78"/>
      <c r="D11" s="77" t="s">
        <v>11</v>
      </c>
      <c r="E11" s="436" t="s">
        <v>129</v>
      </c>
      <c r="F11" s="436"/>
      <c r="G11" s="77" t="s">
        <v>10</v>
      </c>
      <c r="H11" s="78"/>
      <c r="I11" s="77" t="s">
        <v>11</v>
      </c>
      <c r="J11" s="436" t="s">
        <v>130</v>
      </c>
      <c r="K11" s="436"/>
      <c r="L11" s="77" t="s">
        <v>10</v>
      </c>
      <c r="M11" s="78"/>
      <c r="N11" s="77" t="s">
        <v>11</v>
      </c>
      <c r="O11" s="436" t="s">
        <v>131</v>
      </c>
      <c r="P11" s="436"/>
      <c r="Q11" s="77" t="s">
        <v>10</v>
      </c>
      <c r="R11" s="78"/>
      <c r="S11" s="77" t="s">
        <v>11</v>
      </c>
      <c r="T11" s="437" t="s">
        <v>132</v>
      </c>
      <c r="U11" s="437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63" customFormat="1" x14ac:dyDescent="0.2">
      <c r="A12" s="76" t="s">
        <v>133</v>
      </c>
      <c r="B12" s="77" t="s">
        <v>10</v>
      </c>
      <c r="C12" s="78"/>
      <c r="D12" s="77" t="s">
        <v>11</v>
      </c>
      <c r="E12" s="436" t="s">
        <v>134</v>
      </c>
      <c r="F12" s="436"/>
      <c r="G12" s="77" t="s">
        <v>10</v>
      </c>
      <c r="H12" s="78"/>
      <c r="I12" s="77" t="s">
        <v>11</v>
      </c>
      <c r="J12" s="436" t="s">
        <v>135</v>
      </c>
      <c r="K12" s="436"/>
      <c r="L12" s="77" t="s">
        <v>10</v>
      </c>
      <c r="M12" s="78"/>
      <c r="N12" s="77" t="s">
        <v>11</v>
      </c>
      <c r="O12" s="436" t="s">
        <v>136</v>
      </c>
      <c r="P12" s="436"/>
      <c r="Q12" s="77" t="s">
        <v>10</v>
      </c>
      <c r="R12" s="78"/>
      <c r="S12" s="77" t="s">
        <v>11</v>
      </c>
      <c r="T12" s="437" t="s">
        <v>137</v>
      </c>
      <c r="U12" s="437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63" customFormat="1" x14ac:dyDescent="0.2">
      <c r="A13" s="418" t="s">
        <v>138</v>
      </c>
      <c r="B13" s="418"/>
      <c r="C13" s="418"/>
      <c r="D13" s="418"/>
      <c r="E13" s="418"/>
      <c r="F13" s="421"/>
      <c r="G13" s="421"/>
      <c r="H13" s="421"/>
      <c r="I13" s="421"/>
      <c r="J13" s="421"/>
      <c r="K13" s="421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63" customFormat="1" x14ac:dyDescent="0.2">
      <c r="A14" s="418" t="s">
        <v>139</v>
      </c>
      <c r="B14" s="418"/>
      <c r="C14" s="418"/>
      <c r="D14" s="418"/>
      <c r="E14" s="418"/>
      <c r="F14" s="421"/>
      <c r="G14" s="421"/>
      <c r="H14" s="421"/>
      <c r="I14" s="421"/>
      <c r="J14" s="421"/>
      <c r="K14" s="421"/>
      <c r="L14" s="421"/>
      <c r="M14" s="421"/>
      <c r="N14" s="421"/>
      <c r="O14" s="421"/>
      <c r="P14" s="421"/>
      <c r="Q14" s="421"/>
      <c r="R14" s="421"/>
      <c r="S14" s="421"/>
      <c r="T14" s="421"/>
      <c r="U14" s="421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63" customFormat="1" x14ac:dyDescent="0.2">
      <c r="A15" s="416" t="s">
        <v>140</v>
      </c>
      <c r="B15" s="416"/>
      <c r="C15" s="416"/>
      <c r="D15" s="416"/>
      <c r="E15" s="416"/>
      <c r="F15" s="434"/>
      <c r="G15" s="434"/>
      <c r="H15" s="434"/>
      <c r="I15" s="434"/>
      <c r="J15" s="434"/>
      <c r="K15" s="434"/>
      <c r="L15" s="434"/>
      <c r="M15" s="434"/>
      <c r="N15" s="434"/>
      <c r="O15" s="434"/>
      <c r="P15" s="434"/>
      <c r="Q15" s="434"/>
      <c r="R15" s="434"/>
      <c r="S15" s="434"/>
      <c r="T15" s="434"/>
      <c r="U15" s="434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63" customFormat="1" x14ac:dyDescent="0.2">
      <c r="A16" s="431" t="s">
        <v>141</v>
      </c>
      <c r="B16" s="431"/>
      <c r="C16" s="431"/>
      <c r="D16" s="431"/>
      <c r="E16" s="395" t="s">
        <v>142</v>
      </c>
      <c r="F16" s="395"/>
      <c r="G16" s="395"/>
      <c r="H16" s="395"/>
      <c r="I16" s="66"/>
      <c r="J16" s="395" t="s">
        <v>143</v>
      </c>
      <c r="K16" s="395"/>
      <c r="L16" s="395"/>
      <c r="M16" s="395"/>
      <c r="N16" s="66"/>
      <c r="O16" s="395" t="s">
        <v>144</v>
      </c>
      <c r="P16" s="395"/>
      <c r="Q16" s="395"/>
      <c r="R16" s="395"/>
      <c r="S16" s="395"/>
      <c r="T16" s="406"/>
      <c r="U16" s="40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s="63" customFormat="1" x14ac:dyDescent="0.2">
      <c r="A17" s="407"/>
      <c r="B17" s="407"/>
      <c r="C17" s="407"/>
      <c r="D17" s="407"/>
      <c r="E17" s="433"/>
      <c r="F17" s="433"/>
      <c r="G17" s="433"/>
      <c r="H17" s="433"/>
      <c r="I17" s="79"/>
      <c r="J17" s="394"/>
      <c r="K17" s="394"/>
      <c r="L17" s="394"/>
      <c r="M17" s="394"/>
      <c r="N17" s="79"/>
      <c r="O17" s="426"/>
      <c r="P17" s="426"/>
      <c r="Q17" s="426"/>
      <c r="R17" s="426"/>
      <c r="S17" s="426"/>
      <c r="T17" s="403"/>
      <c r="U17" s="403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s="63" customFormat="1" x14ac:dyDescent="0.2">
      <c r="A18" s="407"/>
      <c r="B18" s="407"/>
      <c r="C18" s="407"/>
      <c r="D18" s="407"/>
      <c r="E18" s="430"/>
      <c r="F18" s="430"/>
      <c r="G18" s="430"/>
      <c r="H18" s="430"/>
      <c r="I18" s="79"/>
      <c r="J18" s="394"/>
      <c r="K18" s="394"/>
      <c r="L18" s="394"/>
      <c r="M18" s="394"/>
      <c r="N18" s="79"/>
      <c r="O18" s="426"/>
      <c r="P18" s="426"/>
      <c r="Q18" s="426"/>
      <c r="R18" s="426"/>
      <c r="S18" s="426"/>
      <c r="T18" s="403"/>
      <c r="U18" s="403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s="63" customFormat="1" x14ac:dyDescent="0.2">
      <c r="A19" s="407"/>
      <c r="B19" s="407"/>
      <c r="C19" s="407"/>
      <c r="D19" s="407"/>
      <c r="E19" s="425"/>
      <c r="F19" s="425"/>
      <c r="G19" s="425"/>
      <c r="H19" s="425"/>
      <c r="I19" s="79"/>
      <c r="J19" s="394"/>
      <c r="K19" s="394"/>
      <c r="L19" s="394"/>
      <c r="M19" s="394"/>
      <c r="N19" s="79"/>
      <c r="O19" s="426"/>
      <c r="P19" s="426"/>
      <c r="Q19" s="426"/>
      <c r="R19" s="426"/>
      <c r="S19" s="426"/>
      <c r="T19" s="403"/>
      <c r="U19" s="403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63" customFormat="1" x14ac:dyDescent="0.2">
      <c r="A20" s="408"/>
      <c r="B20" s="408"/>
      <c r="C20" s="408"/>
      <c r="D20" s="408"/>
      <c r="E20" s="425"/>
      <c r="F20" s="425"/>
      <c r="G20" s="425"/>
      <c r="H20" s="425"/>
      <c r="I20" s="69"/>
      <c r="J20" s="394"/>
      <c r="K20" s="394"/>
      <c r="L20" s="394"/>
      <c r="M20" s="394"/>
      <c r="N20" s="69"/>
      <c r="O20" s="426"/>
      <c r="P20" s="426"/>
      <c r="Q20" s="426"/>
      <c r="R20" s="426"/>
      <c r="S20" s="426"/>
      <c r="T20" s="403"/>
      <c r="U20" s="403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63" customFormat="1" x14ac:dyDescent="0.2">
      <c r="A21" s="431" t="s">
        <v>145</v>
      </c>
      <c r="B21" s="431"/>
      <c r="C21" s="431"/>
      <c r="D21" s="431"/>
      <c r="E21" s="432" t="s">
        <v>142</v>
      </c>
      <c r="F21" s="432"/>
      <c r="G21" s="432"/>
      <c r="H21" s="432"/>
      <c r="I21" s="66"/>
      <c r="J21" s="395" t="s">
        <v>143</v>
      </c>
      <c r="K21" s="395"/>
      <c r="L21" s="395"/>
      <c r="M21" s="395"/>
      <c r="N21" s="66"/>
      <c r="O21" s="395" t="s">
        <v>144</v>
      </c>
      <c r="P21" s="395"/>
      <c r="Q21" s="395"/>
      <c r="R21" s="395"/>
      <c r="S21" s="395"/>
      <c r="T21" s="403"/>
      <c r="U21" s="403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s="63" customFormat="1" x14ac:dyDescent="0.2">
      <c r="A22" s="407"/>
      <c r="B22" s="407"/>
      <c r="C22" s="407"/>
      <c r="D22" s="407"/>
      <c r="E22" s="433"/>
      <c r="F22" s="433"/>
      <c r="G22" s="433"/>
      <c r="H22" s="433"/>
      <c r="I22" s="79"/>
      <c r="J22" s="394"/>
      <c r="K22" s="394"/>
      <c r="L22" s="394"/>
      <c r="M22" s="394"/>
      <c r="N22" s="79"/>
      <c r="O22" s="426"/>
      <c r="P22" s="426"/>
      <c r="Q22" s="426"/>
      <c r="R22" s="426"/>
      <c r="S22" s="426"/>
      <c r="T22" s="403"/>
      <c r="U22" s="403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s="63" customFormat="1" x14ac:dyDescent="0.2">
      <c r="A23" s="407"/>
      <c r="B23" s="407"/>
      <c r="C23" s="407"/>
      <c r="D23" s="407"/>
      <c r="E23" s="430"/>
      <c r="F23" s="430"/>
      <c r="G23" s="430"/>
      <c r="H23" s="430"/>
      <c r="I23" s="79"/>
      <c r="J23" s="394"/>
      <c r="K23" s="394"/>
      <c r="L23" s="394"/>
      <c r="M23" s="394"/>
      <c r="N23" s="79"/>
      <c r="O23" s="426"/>
      <c r="P23" s="426"/>
      <c r="Q23" s="426"/>
      <c r="R23" s="426"/>
      <c r="S23" s="426"/>
      <c r="T23" s="403"/>
      <c r="U23" s="40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63" customFormat="1" x14ac:dyDescent="0.2">
      <c r="A24" s="407"/>
      <c r="B24" s="407"/>
      <c r="C24" s="407"/>
      <c r="D24" s="407"/>
      <c r="E24" s="425"/>
      <c r="F24" s="425"/>
      <c r="G24" s="425"/>
      <c r="H24" s="425"/>
      <c r="I24" s="79"/>
      <c r="J24" s="394"/>
      <c r="K24" s="394"/>
      <c r="L24" s="394"/>
      <c r="M24" s="394"/>
      <c r="N24" s="79"/>
      <c r="O24" s="426"/>
      <c r="P24" s="426"/>
      <c r="Q24" s="426"/>
      <c r="R24" s="426"/>
      <c r="S24" s="426"/>
      <c r="T24" s="403"/>
      <c r="U24" s="403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63" customFormat="1" x14ac:dyDescent="0.2">
      <c r="A25" s="408"/>
      <c r="B25" s="408"/>
      <c r="C25" s="408"/>
      <c r="D25" s="408"/>
      <c r="E25" s="425"/>
      <c r="F25" s="425"/>
      <c r="G25" s="425"/>
      <c r="H25" s="425"/>
      <c r="I25" s="69"/>
      <c r="J25" s="394"/>
      <c r="K25" s="394"/>
      <c r="L25" s="394"/>
      <c r="M25" s="394"/>
      <c r="N25" s="69"/>
      <c r="O25" s="426"/>
      <c r="P25" s="426"/>
      <c r="Q25" s="426"/>
      <c r="R25" s="426"/>
      <c r="S25" s="426"/>
      <c r="T25" s="427"/>
      <c r="U25" s="427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63" customFormat="1" x14ac:dyDescent="0.2">
      <c r="A26" s="418" t="s">
        <v>146</v>
      </c>
      <c r="B26" s="418"/>
      <c r="C26" s="418"/>
      <c r="D26" s="418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1"/>
      <c r="T26" s="421"/>
      <c r="U26" s="421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63" customFormat="1" x14ac:dyDescent="0.2">
      <c r="A27" s="428" t="s">
        <v>147</v>
      </c>
      <c r="B27" s="428"/>
      <c r="C27" s="428"/>
      <c r="D27" s="428"/>
      <c r="E27" s="64" t="s">
        <v>148</v>
      </c>
      <c r="F27" s="425"/>
      <c r="G27" s="425"/>
      <c r="H27" s="425"/>
      <c r="I27" s="425"/>
      <c r="J27" s="80" t="s">
        <v>149</v>
      </c>
      <c r="K27" s="419"/>
      <c r="L27" s="419"/>
      <c r="M27" s="419"/>
      <c r="N27" s="419"/>
      <c r="O27" s="77" t="s">
        <v>150</v>
      </c>
      <c r="P27" s="425"/>
      <c r="Q27" s="425"/>
      <c r="R27" s="425"/>
      <c r="S27" s="425"/>
      <c r="T27" s="429"/>
      <c r="U27" s="429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63" customFormat="1" x14ac:dyDescent="0.2">
      <c r="A28" s="404" t="s">
        <v>151</v>
      </c>
      <c r="B28" s="404"/>
      <c r="C28" s="404"/>
      <c r="D28" s="404"/>
      <c r="E28" s="404"/>
      <c r="F28" s="404"/>
      <c r="G28" s="404"/>
      <c r="H28" s="404"/>
      <c r="I28" s="404"/>
      <c r="J28" s="404"/>
      <c r="K28" s="404"/>
      <c r="L28" s="404"/>
      <c r="M28" s="404"/>
      <c r="N28" s="404"/>
      <c r="O28" s="404"/>
      <c r="P28" s="404"/>
      <c r="Q28" s="404"/>
      <c r="R28" s="404"/>
      <c r="S28" s="404"/>
      <c r="T28" s="404"/>
      <c r="U28" s="404"/>
      <c r="V28" s="81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s="63" customFormat="1" x14ac:dyDescent="0.2">
      <c r="A29" s="82" t="s">
        <v>152</v>
      </c>
      <c r="B29" s="79" t="s">
        <v>10</v>
      </c>
      <c r="C29" s="83"/>
      <c r="D29" s="79" t="s">
        <v>11</v>
      </c>
      <c r="E29" s="79" t="s">
        <v>32</v>
      </c>
      <c r="F29" s="79"/>
      <c r="G29" s="79" t="s">
        <v>10</v>
      </c>
      <c r="H29" s="83"/>
      <c r="I29" s="79" t="s">
        <v>11</v>
      </c>
      <c r="J29" s="79" t="s">
        <v>27</v>
      </c>
      <c r="K29" s="79"/>
      <c r="L29" s="79" t="s">
        <v>10</v>
      </c>
      <c r="M29" s="83"/>
      <c r="N29" s="79" t="s">
        <v>11</v>
      </c>
      <c r="O29" s="79" t="s">
        <v>153</v>
      </c>
      <c r="P29" s="79"/>
      <c r="Q29" s="79" t="s">
        <v>10</v>
      </c>
      <c r="R29" s="83"/>
      <c r="S29" s="79" t="s">
        <v>11</v>
      </c>
      <c r="T29" s="79" t="s">
        <v>154</v>
      </c>
      <c r="U29" s="84"/>
      <c r="V29" s="81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63" customFormat="1" x14ac:dyDescent="0.2">
      <c r="A30" s="82"/>
      <c r="B30" s="79"/>
      <c r="C30" s="83"/>
      <c r="D30" s="79" t="s">
        <v>28</v>
      </c>
      <c r="E30" s="79" t="s">
        <v>155</v>
      </c>
      <c r="F30" s="79"/>
      <c r="G30" s="79"/>
      <c r="H30" s="83"/>
      <c r="I30" s="69"/>
      <c r="J30" s="85"/>
      <c r="K30" s="69"/>
      <c r="L30" s="69"/>
      <c r="M30" s="70"/>
      <c r="N30" s="79"/>
      <c r="O30" s="79"/>
      <c r="P30" s="69"/>
      <c r="Q30" s="69"/>
      <c r="R30" s="70"/>
      <c r="S30" s="69"/>
      <c r="T30" s="69"/>
      <c r="U30" s="84"/>
      <c r="V30" s="81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63" customFormat="1" x14ac:dyDescent="0.2">
      <c r="A31" s="416" t="s">
        <v>156</v>
      </c>
      <c r="B31" s="416"/>
      <c r="C31" s="416"/>
      <c r="D31" s="69"/>
      <c r="E31" s="417" t="s">
        <v>28</v>
      </c>
      <c r="F31" s="417"/>
      <c r="G31" s="417"/>
      <c r="H31" s="417"/>
      <c r="I31" s="417"/>
      <c r="J31" s="417"/>
      <c r="K31" s="417"/>
      <c r="L31" s="417"/>
      <c r="M31" s="417"/>
      <c r="N31" s="417"/>
      <c r="O31" s="417"/>
      <c r="P31" s="417"/>
      <c r="Q31" s="417"/>
      <c r="R31" s="417"/>
      <c r="S31" s="417"/>
      <c r="T31" s="417"/>
      <c r="U31" s="417"/>
      <c r="V31" s="8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63" customFormat="1" x14ac:dyDescent="0.2">
      <c r="A32" s="82" t="s">
        <v>157</v>
      </c>
      <c r="B32" s="79" t="s">
        <v>10</v>
      </c>
      <c r="C32" s="83"/>
      <c r="D32" s="79" t="s">
        <v>11</v>
      </c>
      <c r="E32" s="79" t="s">
        <v>158</v>
      </c>
      <c r="F32" s="79"/>
      <c r="G32" s="79" t="s">
        <v>10</v>
      </c>
      <c r="H32" s="83"/>
      <c r="I32" s="79" t="s">
        <v>11</v>
      </c>
      <c r="J32" s="79" t="s">
        <v>50</v>
      </c>
      <c r="K32" s="79"/>
      <c r="L32" s="79" t="s">
        <v>10</v>
      </c>
      <c r="M32" s="83"/>
      <c r="N32" s="79" t="s">
        <v>11</v>
      </c>
      <c r="O32" s="79" t="s">
        <v>159</v>
      </c>
      <c r="P32" s="79"/>
      <c r="Q32" s="79" t="s">
        <v>10</v>
      </c>
      <c r="R32" s="83"/>
      <c r="S32" s="79" t="s">
        <v>11</v>
      </c>
      <c r="T32" s="79" t="s">
        <v>160</v>
      </c>
      <c r="U32" s="84"/>
      <c r="V32" s="81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63" customFormat="1" x14ac:dyDescent="0.2">
      <c r="A33" s="82" t="s">
        <v>161</v>
      </c>
      <c r="B33" s="79" t="s">
        <v>10</v>
      </c>
      <c r="C33" s="83"/>
      <c r="D33" s="79" t="s">
        <v>11</v>
      </c>
      <c r="E33" s="79" t="s">
        <v>162</v>
      </c>
      <c r="F33" s="79"/>
      <c r="G33" s="79" t="s">
        <v>10</v>
      </c>
      <c r="H33" s="83"/>
      <c r="I33" s="79" t="s">
        <v>11</v>
      </c>
      <c r="J33" s="79" t="s">
        <v>163</v>
      </c>
      <c r="K33" s="79"/>
      <c r="L33" s="79" t="s">
        <v>10</v>
      </c>
      <c r="M33" s="83"/>
      <c r="N33" s="79" t="s">
        <v>11</v>
      </c>
      <c r="O33" s="79" t="s">
        <v>164</v>
      </c>
      <c r="P33" s="79"/>
      <c r="Q33" s="79" t="s">
        <v>10</v>
      </c>
      <c r="R33" s="83"/>
      <c r="S33" s="79" t="s">
        <v>11</v>
      </c>
      <c r="T33" s="79" t="s">
        <v>165</v>
      </c>
      <c r="U33" s="84"/>
      <c r="V33" s="81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63" customFormat="1" x14ac:dyDescent="0.2">
      <c r="A34" s="68"/>
      <c r="B34" s="69" t="s">
        <v>10</v>
      </c>
      <c r="C34" s="70"/>
      <c r="D34" s="69" t="s">
        <v>11</v>
      </c>
      <c r="E34" s="69" t="s">
        <v>166</v>
      </c>
      <c r="F34" s="69"/>
      <c r="G34" s="69" t="s">
        <v>10</v>
      </c>
      <c r="H34" s="70"/>
      <c r="I34" s="69" t="s">
        <v>11</v>
      </c>
      <c r="J34" s="69" t="s">
        <v>167</v>
      </c>
      <c r="K34" s="69"/>
      <c r="L34" s="69" t="s">
        <v>10</v>
      </c>
      <c r="M34" s="70"/>
      <c r="N34" s="69" t="s">
        <v>11</v>
      </c>
      <c r="O34" s="69" t="s">
        <v>168</v>
      </c>
      <c r="P34" s="69"/>
      <c r="Q34" s="69" t="s">
        <v>10</v>
      </c>
      <c r="R34" s="70"/>
      <c r="S34" s="69" t="s">
        <v>11</v>
      </c>
      <c r="T34" s="69" t="s">
        <v>169</v>
      </c>
      <c r="U34" s="86"/>
      <c r="V34" s="81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63" customFormat="1" x14ac:dyDescent="0.2">
      <c r="A35" s="404" t="s">
        <v>72</v>
      </c>
      <c r="B35" s="404"/>
      <c r="C35" s="404"/>
      <c r="D35" s="404"/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63" customFormat="1" x14ac:dyDescent="0.2">
      <c r="A36" s="418" t="s">
        <v>170</v>
      </c>
      <c r="B36" s="418"/>
      <c r="C36" s="418"/>
      <c r="D36" s="419"/>
      <c r="E36" s="419"/>
      <c r="F36" s="419"/>
      <c r="G36" s="419"/>
      <c r="H36" s="420" t="s">
        <v>171</v>
      </c>
      <c r="I36" s="420"/>
      <c r="J36" s="420"/>
      <c r="K36" s="420"/>
      <c r="L36" s="420"/>
      <c r="M36" s="420"/>
      <c r="N36" s="420"/>
      <c r="O36" s="421"/>
      <c r="P36" s="421"/>
      <c r="Q36" s="421"/>
      <c r="R36" s="421"/>
      <c r="S36" s="421"/>
      <c r="T36" s="421"/>
      <c r="U36" s="421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63" customFormat="1" x14ac:dyDescent="0.2">
      <c r="A37" s="422" t="s">
        <v>172</v>
      </c>
      <c r="B37" s="422"/>
      <c r="C37" s="422"/>
      <c r="D37" s="422"/>
      <c r="E37" s="422"/>
      <c r="F37" s="423" t="s">
        <v>173</v>
      </c>
      <c r="G37" s="423"/>
      <c r="H37" s="423"/>
      <c r="I37" s="423"/>
      <c r="J37" s="423"/>
      <c r="K37" s="424" t="s">
        <v>174</v>
      </c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s="63" customFormat="1" x14ac:dyDescent="0.2">
      <c r="A38" s="413"/>
      <c r="B38" s="413"/>
      <c r="C38" s="413"/>
      <c r="D38" s="413"/>
      <c r="E38" s="413"/>
      <c r="F38" s="414"/>
      <c r="G38" s="414"/>
      <c r="H38" s="414"/>
      <c r="I38" s="414"/>
      <c r="J38" s="414"/>
      <c r="K38" s="415"/>
      <c r="L38" s="415"/>
      <c r="M38" s="415"/>
      <c r="N38" s="415"/>
      <c r="O38" s="415"/>
      <c r="P38" s="415"/>
      <c r="Q38" s="415"/>
      <c r="R38" s="415"/>
      <c r="S38" s="415"/>
      <c r="T38" s="415"/>
      <c r="U38" s="415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63" customFormat="1" x14ac:dyDescent="0.2">
      <c r="A39" s="410"/>
      <c r="B39" s="410"/>
      <c r="C39" s="410"/>
      <c r="D39" s="410"/>
      <c r="E39" s="410"/>
      <c r="F39" s="411"/>
      <c r="G39" s="411"/>
      <c r="H39" s="411"/>
      <c r="I39" s="411"/>
      <c r="J39" s="411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63" customFormat="1" x14ac:dyDescent="0.2">
      <c r="A40" s="413"/>
      <c r="B40" s="413"/>
      <c r="C40" s="413"/>
      <c r="D40" s="413"/>
      <c r="E40" s="413"/>
      <c r="F40" s="411"/>
      <c r="G40" s="411"/>
      <c r="H40" s="411"/>
      <c r="I40" s="411"/>
      <c r="J40" s="411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63" customFormat="1" x14ac:dyDescent="0.2">
      <c r="A41" s="410"/>
      <c r="B41" s="410"/>
      <c r="C41" s="410"/>
      <c r="D41" s="410"/>
      <c r="E41" s="410"/>
      <c r="F41" s="411"/>
      <c r="G41" s="411"/>
      <c r="H41" s="411"/>
      <c r="I41" s="411"/>
      <c r="J41" s="411"/>
      <c r="K41" s="412"/>
      <c r="L41" s="412"/>
      <c r="M41" s="412"/>
      <c r="N41" s="412"/>
      <c r="O41" s="412"/>
      <c r="P41" s="412"/>
      <c r="Q41" s="412"/>
      <c r="R41" s="412"/>
      <c r="S41" s="412"/>
      <c r="T41" s="412"/>
      <c r="U41" s="412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63" customFormat="1" x14ac:dyDescent="0.2">
      <c r="A42" s="404" t="s">
        <v>175</v>
      </c>
      <c r="B42" s="404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63" customFormat="1" x14ac:dyDescent="0.2">
      <c r="A43" s="65" t="s">
        <v>176</v>
      </c>
      <c r="B43" s="66" t="s">
        <v>10</v>
      </c>
      <c r="C43" s="67"/>
      <c r="D43" s="66" t="s">
        <v>11</v>
      </c>
      <c r="E43" s="405" t="s">
        <v>177</v>
      </c>
      <c r="F43" s="405"/>
      <c r="G43" s="405"/>
      <c r="H43" s="405"/>
      <c r="I43" s="405"/>
      <c r="J43" s="405"/>
      <c r="K43" s="66"/>
      <c r="L43" s="66" t="s">
        <v>10</v>
      </c>
      <c r="M43" s="67"/>
      <c r="N43" s="66" t="s">
        <v>11</v>
      </c>
      <c r="O43" s="405" t="s">
        <v>178</v>
      </c>
      <c r="P43" s="405"/>
      <c r="Q43" s="66" t="s">
        <v>10</v>
      </c>
      <c r="R43" s="67"/>
      <c r="S43" s="66" t="s">
        <v>11</v>
      </c>
      <c r="T43" s="406" t="s">
        <v>179</v>
      </c>
      <c r="U43" s="406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s="63" customFormat="1" x14ac:dyDescent="0.2">
      <c r="A44" s="407" t="s">
        <v>180</v>
      </c>
      <c r="B44" s="407"/>
      <c r="C44" s="407"/>
      <c r="D44" s="407"/>
      <c r="E44" s="394"/>
      <c r="F44" s="394"/>
      <c r="G44" s="394"/>
      <c r="H44" s="394"/>
      <c r="I44" s="394"/>
      <c r="J44" s="79" t="s">
        <v>181</v>
      </c>
      <c r="K44" s="402" t="s">
        <v>182</v>
      </c>
      <c r="L44" s="402"/>
      <c r="M44" s="402"/>
      <c r="N44" s="402"/>
      <c r="O44" s="402"/>
      <c r="P44" s="402"/>
      <c r="Q44" s="394"/>
      <c r="R44" s="394"/>
      <c r="S44" s="394"/>
      <c r="T44" s="394"/>
      <c r="U44" s="8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63" customFormat="1" x14ac:dyDescent="0.2">
      <c r="A45" s="407" t="s">
        <v>183</v>
      </c>
      <c r="B45" s="407"/>
      <c r="C45" s="407"/>
      <c r="D45" s="407"/>
      <c r="E45" s="394"/>
      <c r="F45" s="394"/>
      <c r="G45" s="394"/>
      <c r="H45" s="394"/>
      <c r="I45" s="394"/>
      <c r="J45" s="79"/>
      <c r="K45" s="402" t="s">
        <v>184</v>
      </c>
      <c r="L45" s="402"/>
      <c r="M45" s="402"/>
      <c r="N45" s="402"/>
      <c r="O45" s="402"/>
      <c r="P45" s="402"/>
      <c r="Q45" s="394"/>
      <c r="R45" s="394"/>
      <c r="S45" s="394"/>
      <c r="T45" s="394"/>
      <c r="U45" s="84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63" customFormat="1" x14ac:dyDescent="0.2">
      <c r="A46" s="407" t="s">
        <v>185</v>
      </c>
      <c r="B46" s="407"/>
      <c r="C46" s="407"/>
      <c r="D46" s="407"/>
      <c r="E46" s="394"/>
      <c r="F46" s="394"/>
      <c r="G46" s="394"/>
      <c r="H46" s="394"/>
      <c r="I46" s="394"/>
      <c r="J46" s="79"/>
      <c r="K46" s="402" t="s">
        <v>186</v>
      </c>
      <c r="L46" s="402"/>
      <c r="M46" s="402"/>
      <c r="N46" s="402"/>
      <c r="O46" s="402"/>
      <c r="P46" s="402"/>
      <c r="Q46" s="394"/>
      <c r="R46" s="394"/>
      <c r="S46" s="394"/>
      <c r="T46" s="394"/>
      <c r="U46" s="84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63" customFormat="1" x14ac:dyDescent="0.2">
      <c r="A47" s="408" t="s">
        <v>187</v>
      </c>
      <c r="B47" s="408"/>
      <c r="C47" s="408"/>
      <c r="D47" s="408"/>
      <c r="E47" s="70"/>
      <c r="F47" s="70"/>
      <c r="G47" s="70"/>
      <c r="H47" s="70"/>
      <c r="I47" s="70"/>
      <c r="J47" s="69"/>
      <c r="K47" s="409" t="s">
        <v>188</v>
      </c>
      <c r="L47" s="409"/>
      <c r="M47" s="409"/>
      <c r="N47" s="409"/>
      <c r="O47" s="409"/>
      <c r="P47" s="409"/>
      <c r="Q47" s="394"/>
      <c r="R47" s="394"/>
      <c r="S47" s="394"/>
      <c r="T47" s="394"/>
      <c r="U47" s="86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63" customFormat="1" x14ac:dyDescent="0.2">
      <c r="A48" s="404" t="s">
        <v>189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63" customFormat="1" x14ac:dyDescent="0.2">
      <c r="A49" s="89" t="s">
        <v>190</v>
      </c>
      <c r="B49" s="66" t="s">
        <v>10</v>
      </c>
      <c r="C49" s="67"/>
      <c r="D49" s="66" t="s">
        <v>11</v>
      </c>
      <c r="E49" s="87" t="s">
        <v>191</v>
      </c>
      <c r="F49" s="87"/>
      <c r="G49" s="66" t="s">
        <v>10</v>
      </c>
      <c r="H49" s="67"/>
      <c r="I49" s="66" t="s">
        <v>11</v>
      </c>
      <c r="J49" s="405" t="s">
        <v>192</v>
      </c>
      <c r="K49" s="405"/>
      <c r="L49" s="66" t="s">
        <v>10</v>
      </c>
      <c r="M49" s="67"/>
      <c r="N49" s="66" t="s">
        <v>11</v>
      </c>
      <c r="O49" s="405" t="s">
        <v>193</v>
      </c>
      <c r="P49" s="405"/>
      <c r="Q49" s="66"/>
      <c r="R49" s="67"/>
      <c r="S49" s="66"/>
      <c r="T49" s="406"/>
      <c r="U49" s="406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63" customFormat="1" x14ac:dyDescent="0.2">
      <c r="A50" s="90" t="s">
        <v>194</v>
      </c>
      <c r="B50" s="79" t="s">
        <v>10</v>
      </c>
      <c r="C50" s="83"/>
      <c r="D50" s="79" t="s">
        <v>11</v>
      </c>
      <c r="E50" s="88" t="s">
        <v>60</v>
      </c>
      <c r="F50" s="88"/>
      <c r="G50" s="79" t="s">
        <v>10</v>
      </c>
      <c r="H50" s="83"/>
      <c r="I50" s="79" t="s">
        <v>11</v>
      </c>
      <c r="J50" s="402" t="s">
        <v>61</v>
      </c>
      <c r="K50" s="402"/>
      <c r="L50" s="79" t="s">
        <v>10</v>
      </c>
      <c r="M50" s="83"/>
      <c r="N50" s="79" t="s">
        <v>11</v>
      </c>
      <c r="O50" s="402" t="s">
        <v>62</v>
      </c>
      <c r="P50" s="402"/>
      <c r="Q50" s="79"/>
      <c r="R50" s="83"/>
      <c r="S50" s="79"/>
      <c r="T50" s="403"/>
      <c r="U50" s="403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s="63" customFormat="1" x14ac:dyDescent="0.2">
      <c r="A51" s="90" t="s">
        <v>195</v>
      </c>
      <c r="B51" s="79" t="s">
        <v>10</v>
      </c>
      <c r="C51" s="83"/>
      <c r="D51" s="79" t="s">
        <v>11</v>
      </c>
      <c r="E51" s="88" t="s">
        <v>196</v>
      </c>
      <c r="F51" s="88"/>
      <c r="G51" s="79" t="s">
        <v>10</v>
      </c>
      <c r="H51" s="83"/>
      <c r="I51" s="79" t="s">
        <v>11</v>
      </c>
      <c r="J51" s="402" t="s">
        <v>197</v>
      </c>
      <c r="K51" s="402"/>
      <c r="L51" s="79"/>
      <c r="M51" s="83"/>
      <c r="N51" s="79"/>
      <c r="O51" s="402"/>
      <c r="P51" s="402"/>
      <c r="Q51" s="79"/>
      <c r="R51" s="83"/>
      <c r="S51" s="79"/>
      <c r="T51" s="403"/>
      <c r="U51" s="403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s="63" customFormat="1" x14ac:dyDescent="0.2">
      <c r="A52" s="90" t="s">
        <v>198</v>
      </c>
      <c r="B52" s="79" t="s">
        <v>10</v>
      </c>
      <c r="C52" s="83"/>
      <c r="D52" s="79" t="s">
        <v>11</v>
      </c>
      <c r="E52" s="88" t="s">
        <v>199</v>
      </c>
      <c r="F52" s="88"/>
      <c r="G52" s="79" t="s">
        <v>10</v>
      </c>
      <c r="H52" s="83"/>
      <c r="I52" s="79" t="s">
        <v>11</v>
      </c>
      <c r="J52" s="402" t="s">
        <v>200</v>
      </c>
      <c r="K52" s="402"/>
      <c r="L52" s="79" t="s">
        <v>10</v>
      </c>
      <c r="M52" s="83"/>
      <c r="N52" s="79" t="s">
        <v>11</v>
      </c>
      <c r="O52" s="402" t="s">
        <v>201</v>
      </c>
      <c r="P52" s="402"/>
      <c r="Q52" s="79"/>
      <c r="R52" s="83"/>
      <c r="S52" s="79"/>
      <c r="T52" s="403"/>
      <c r="U52" s="403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63" customFormat="1" x14ac:dyDescent="0.2">
      <c r="A53" s="90" t="s">
        <v>202</v>
      </c>
      <c r="B53" s="79" t="s">
        <v>10</v>
      </c>
      <c r="C53" s="83"/>
      <c r="D53" s="79" t="s">
        <v>11</v>
      </c>
      <c r="E53" s="88" t="s">
        <v>203</v>
      </c>
      <c r="F53" s="88"/>
      <c r="G53" s="79" t="s">
        <v>10</v>
      </c>
      <c r="H53" s="83"/>
      <c r="I53" s="79" t="s">
        <v>11</v>
      </c>
      <c r="J53" s="402" t="s">
        <v>204</v>
      </c>
      <c r="K53" s="402"/>
      <c r="L53" s="79"/>
      <c r="M53" s="83"/>
      <c r="N53" s="79"/>
      <c r="O53" s="402"/>
      <c r="P53" s="402"/>
      <c r="Q53" s="79"/>
      <c r="R53" s="83"/>
      <c r="S53" s="79"/>
      <c r="T53" s="403"/>
      <c r="U53" s="40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63" customFormat="1" x14ac:dyDescent="0.2">
      <c r="A54" s="90" t="s">
        <v>205</v>
      </c>
      <c r="B54" s="79" t="s">
        <v>10</v>
      </c>
      <c r="C54" s="83"/>
      <c r="D54" s="79" t="s">
        <v>11</v>
      </c>
      <c r="E54" s="88" t="s">
        <v>86</v>
      </c>
      <c r="F54" s="88"/>
      <c r="G54" s="79" t="s">
        <v>10</v>
      </c>
      <c r="H54" s="83"/>
      <c r="I54" s="79" t="s">
        <v>11</v>
      </c>
      <c r="J54" s="402" t="s">
        <v>87</v>
      </c>
      <c r="K54" s="402"/>
      <c r="L54" s="79" t="s">
        <v>10</v>
      </c>
      <c r="M54" s="83"/>
      <c r="N54" s="79" t="s">
        <v>11</v>
      </c>
      <c r="O54" s="402" t="s">
        <v>88</v>
      </c>
      <c r="P54" s="402"/>
      <c r="Q54" s="79"/>
      <c r="R54" s="83"/>
      <c r="S54" s="79"/>
      <c r="T54" s="403"/>
      <c r="U54" s="403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63" customFormat="1" x14ac:dyDescent="0.2">
      <c r="A55" s="396" t="s">
        <v>99</v>
      </c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6"/>
      <c r="P55" s="396"/>
      <c r="Q55" s="396"/>
      <c r="R55" s="396"/>
      <c r="S55" s="396"/>
      <c r="T55" s="396"/>
      <c r="U55" s="396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93" customFormat="1" x14ac:dyDescent="0.2">
      <c r="A56" s="91" t="s">
        <v>100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2" t="s">
        <v>211</v>
      </c>
      <c r="L56" s="102"/>
      <c r="M56" s="102"/>
      <c r="N56" s="102"/>
      <c r="O56" s="101"/>
      <c r="P56" s="101"/>
      <c r="Q56" s="398"/>
      <c r="R56" s="398"/>
      <c r="S56" s="398"/>
      <c r="T56" s="398"/>
      <c r="U56" s="92"/>
      <c r="FR56" s="94"/>
      <c r="FS56" s="94"/>
      <c r="FT56" s="94"/>
      <c r="FU56" s="94"/>
      <c r="FV56" s="94"/>
      <c r="FW56" s="94"/>
      <c r="FX56" s="94"/>
      <c r="FY56" s="94"/>
      <c r="FZ56" s="94"/>
      <c r="GA56" s="94"/>
      <c r="GB56" s="94"/>
      <c r="GC56" s="94"/>
      <c r="GD56" s="94"/>
      <c r="GE56" s="94"/>
      <c r="GF56" s="94"/>
      <c r="GG56" s="94"/>
      <c r="GH56" s="94"/>
      <c r="GI56" s="94"/>
      <c r="GJ56" s="94"/>
      <c r="GK56" s="94"/>
      <c r="GL56" s="94"/>
      <c r="GM56" s="94"/>
      <c r="GN56" s="94"/>
      <c r="GO56" s="94"/>
      <c r="GP56" s="94"/>
      <c r="GQ56" s="94"/>
      <c r="GR56" s="94"/>
      <c r="GS56" s="94"/>
      <c r="GT56" s="94"/>
      <c r="GU56" s="94"/>
      <c r="GV56" s="94"/>
      <c r="GW56" s="94"/>
      <c r="GX56" s="94"/>
      <c r="GY56" s="94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4"/>
      <c r="HK56" s="94"/>
      <c r="HL56" s="94"/>
      <c r="HM56" s="94"/>
      <c r="HN56" s="94"/>
      <c r="HO56" s="94"/>
      <c r="HP56" s="94"/>
      <c r="HQ56" s="94"/>
      <c r="HR56" s="94"/>
      <c r="HS56" s="94"/>
      <c r="HT56" s="94"/>
      <c r="HU56" s="94"/>
      <c r="HV56" s="94"/>
      <c r="HW56" s="94"/>
      <c r="HX56" s="94"/>
      <c r="HY56" s="94"/>
      <c r="HZ56" s="94"/>
      <c r="IA56" s="94"/>
      <c r="IB56" s="94"/>
      <c r="IC56" s="94"/>
      <c r="ID56" s="94"/>
      <c r="IE56" s="94"/>
      <c r="IF56" s="94"/>
      <c r="IG56" s="94"/>
      <c r="IH56" s="94"/>
      <c r="II56" s="94"/>
      <c r="IJ56" s="94"/>
      <c r="IK56" s="94"/>
      <c r="IL56" s="94"/>
      <c r="IM56" s="94"/>
      <c r="IN56" s="94"/>
      <c r="IO56" s="94"/>
      <c r="IP56" s="94"/>
      <c r="IQ56" s="94"/>
      <c r="IR56" s="94"/>
      <c r="IS56" s="94"/>
      <c r="IT56" s="94"/>
      <c r="IU56" s="94"/>
      <c r="IV56" s="94"/>
    </row>
    <row r="57" spans="1:256" s="93" customFormat="1" x14ac:dyDescent="0.2">
      <c r="A57" s="390" t="s">
        <v>216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95"/>
      <c r="FR57" s="94"/>
      <c r="FS57" s="94"/>
      <c r="FT57" s="94"/>
      <c r="FU57" s="94"/>
      <c r="FV57" s="94"/>
      <c r="FW57" s="94"/>
      <c r="FX57" s="94"/>
      <c r="FY57" s="94"/>
      <c r="FZ57" s="94"/>
      <c r="GA57" s="94"/>
      <c r="GB57" s="94"/>
      <c r="GC57" s="94"/>
      <c r="GD57" s="94"/>
      <c r="GE57" s="94"/>
      <c r="GF57" s="94"/>
      <c r="GG57" s="94"/>
      <c r="GH57" s="94"/>
      <c r="GI57" s="94"/>
      <c r="GJ57" s="94"/>
      <c r="GK57" s="94"/>
      <c r="GL57" s="94"/>
      <c r="GM57" s="94"/>
      <c r="GN57" s="94"/>
      <c r="GO57" s="94"/>
      <c r="GP57" s="94"/>
      <c r="GQ57" s="94"/>
      <c r="GR57" s="94"/>
      <c r="GS57" s="94"/>
      <c r="GT57" s="94"/>
      <c r="GU57" s="94"/>
      <c r="GV57" s="94"/>
      <c r="GW57" s="94"/>
      <c r="GX57" s="94"/>
      <c r="GY57" s="94"/>
      <c r="GZ57" s="94"/>
      <c r="HA57" s="94"/>
      <c r="HB57" s="94"/>
      <c r="HC57" s="94"/>
      <c r="HD57" s="94"/>
      <c r="HE57" s="94"/>
      <c r="HF57" s="94"/>
      <c r="HG57" s="94"/>
      <c r="HH57" s="94"/>
      <c r="HI57" s="94"/>
      <c r="HJ57" s="94"/>
      <c r="HK57" s="94"/>
      <c r="HL57" s="94"/>
      <c r="HM57" s="94"/>
      <c r="HN57" s="94"/>
      <c r="HO57" s="94"/>
      <c r="HP57" s="94"/>
      <c r="HQ57" s="94"/>
      <c r="HR57" s="94"/>
      <c r="HS57" s="94"/>
      <c r="HT57" s="94"/>
      <c r="HU57" s="94"/>
      <c r="HV57" s="94"/>
      <c r="HW57" s="94"/>
      <c r="HX57" s="94"/>
      <c r="HY57" s="94"/>
      <c r="HZ57" s="94"/>
      <c r="IA57" s="94"/>
      <c r="IB57" s="94"/>
      <c r="IC57" s="94"/>
      <c r="ID57" s="94"/>
      <c r="IE57" s="94"/>
      <c r="IF57" s="94"/>
      <c r="IG57" s="94"/>
      <c r="IH57" s="94"/>
      <c r="II57" s="94"/>
      <c r="IJ57" s="94"/>
      <c r="IK57" s="94"/>
      <c r="IL57" s="94"/>
      <c r="IM57" s="94"/>
      <c r="IN57" s="94"/>
      <c r="IO57" s="94"/>
      <c r="IP57" s="94"/>
      <c r="IQ57" s="94"/>
      <c r="IR57" s="94"/>
      <c r="IS57" s="94"/>
      <c r="IT57" s="94"/>
      <c r="IU57" s="94"/>
      <c r="IV57" s="94"/>
    </row>
    <row r="58" spans="1:256" s="93" customFormat="1" x14ac:dyDescent="0.2">
      <c r="A58" s="388" t="s">
        <v>217</v>
      </c>
      <c r="B58" s="388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388"/>
      <c r="S58" s="388"/>
      <c r="T58" s="388"/>
      <c r="U58" s="95"/>
      <c r="FR58" s="94"/>
      <c r="FS58" s="94"/>
      <c r="FT58" s="94"/>
      <c r="FU58" s="94"/>
      <c r="FV58" s="94"/>
      <c r="FW58" s="94"/>
      <c r="FX58" s="94"/>
      <c r="FY58" s="94"/>
      <c r="FZ58" s="94"/>
      <c r="GA58" s="94"/>
      <c r="GB58" s="94"/>
      <c r="GC58" s="94"/>
      <c r="GD58" s="94"/>
      <c r="GE58" s="94"/>
      <c r="GF58" s="94"/>
      <c r="GG58" s="94"/>
      <c r="GH58" s="94"/>
      <c r="GI58" s="94"/>
      <c r="GJ58" s="94"/>
      <c r="GK58" s="94"/>
      <c r="GL58" s="94"/>
      <c r="GM58" s="94"/>
      <c r="GN58" s="94"/>
      <c r="GO58" s="94"/>
      <c r="GP58" s="94"/>
      <c r="GQ58" s="94"/>
      <c r="GR58" s="94"/>
      <c r="GS58" s="94"/>
      <c r="GT58" s="94"/>
      <c r="GU58" s="94"/>
      <c r="GV58" s="94"/>
      <c r="GW58" s="94"/>
      <c r="GX58" s="94"/>
      <c r="GY58" s="94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4"/>
      <c r="HK58" s="94"/>
      <c r="HL58" s="94"/>
      <c r="HM58" s="94"/>
      <c r="HN58" s="94"/>
      <c r="HO58" s="94"/>
      <c r="HP58" s="94"/>
      <c r="HQ58" s="94"/>
      <c r="HR58" s="94"/>
      <c r="HS58" s="94"/>
      <c r="HT58" s="94"/>
      <c r="HU58" s="94"/>
      <c r="HV58" s="94"/>
      <c r="HW58" s="94"/>
      <c r="HX58" s="94"/>
      <c r="HY58" s="94"/>
      <c r="HZ58" s="94"/>
      <c r="IA58" s="94"/>
      <c r="IB58" s="94"/>
      <c r="IC58" s="94"/>
      <c r="ID58" s="94"/>
      <c r="IE58" s="94"/>
      <c r="IF58" s="94"/>
      <c r="IG58" s="94"/>
      <c r="IH58" s="94"/>
      <c r="II58" s="94"/>
      <c r="IJ58" s="94"/>
      <c r="IK58" s="94"/>
      <c r="IL58" s="94"/>
      <c r="IM58" s="94"/>
      <c r="IN58" s="94"/>
      <c r="IO58" s="94"/>
      <c r="IP58" s="94"/>
      <c r="IQ58" s="94"/>
      <c r="IR58" s="94"/>
      <c r="IS58" s="94"/>
      <c r="IT58" s="94"/>
      <c r="IU58" s="94"/>
      <c r="IV58" s="94"/>
    </row>
    <row r="59" spans="1:256" s="93" customFormat="1" x14ac:dyDescent="0.2">
      <c r="A59" s="388" t="s">
        <v>218</v>
      </c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95"/>
      <c r="FR59" s="94"/>
      <c r="FS59" s="94"/>
      <c r="FT59" s="94"/>
      <c r="FU59" s="94"/>
      <c r="FV59" s="94"/>
      <c r="FW59" s="94"/>
      <c r="FX59" s="94"/>
      <c r="FY59" s="94"/>
      <c r="FZ59" s="94"/>
      <c r="GA59" s="94"/>
      <c r="GB59" s="94"/>
      <c r="GC59" s="94"/>
      <c r="GD59" s="94"/>
      <c r="GE59" s="94"/>
      <c r="GF59" s="94"/>
      <c r="GG59" s="94"/>
      <c r="GH59" s="94"/>
      <c r="GI59" s="94"/>
      <c r="GJ59" s="94"/>
      <c r="GK59" s="94"/>
      <c r="GL59" s="94"/>
      <c r="GM59" s="94"/>
      <c r="GN59" s="94"/>
      <c r="GO59" s="94"/>
      <c r="GP59" s="94"/>
      <c r="GQ59" s="94"/>
      <c r="GR59" s="94"/>
      <c r="GS59" s="94"/>
      <c r="GT59" s="94"/>
      <c r="GU59" s="94"/>
      <c r="GV59" s="94"/>
      <c r="GW59" s="94"/>
      <c r="GX59" s="94"/>
      <c r="GY59" s="94"/>
      <c r="GZ59" s="94"/>
      <c r="HA59" s="94"/>
      <c r="HB59" s="94"/>
      <c r="HC59" s="94"/>
      <c r="HD59" s="94"/>
      <c r="HE59" s="94"/>
      <c r="HF59" s="94"/>
      <c r="HG59" s="94"/>
      <c r="HH59" s="94"/>
      <c r="HI59" s="94"/>
      <c r="HJ59" s="94"/>
      <c r="HK59" s="94"/>
      <c r="HL59" s="94"/>
      <c r="HM59" s="94"/>
      <c r="HN59" s="94"/>
      <c r="HO59" s="94"/>
      <c r="HP59" s="94"/>
      <c r="HQ59" s="94"/>
      <c r="HR59" s="94"/>
      <c r="HS59" s="94"/>
      <c r="HT59" s="94"/>
      <c r="HU59" s="94"/>
      <c r="HV59" s="94"/>
      <c r="HW59" s="94"/>
      <c r="HX59" s="94"/>
      <c r="HY59" s="94"/>
      <c r="HZ59" s="94"/>
      <c r="IA59" s="94"/>
      <c r="IB59" s="94"/>
      <c r="IC59" s="94"/>
      <c r="ID59" s="94"/>
      <c r="IE59" s="94"/>
      <c r="IF59" s="94"/>
      <c r="IG59" s="94"/>
      <c r="IH59" s="94"/>
      <c r="II59" s="94"/>
      <c r="IJ59" s="94"/>
      <c r="IK59" s="94"/>
      <c r="IL59" s="94"/>
      <c r="IM59" s="94"/>
      <c r="IN59" s="94"/>
      <c r="IO59" s="94"/>
      <c r="IP59" s="94"/>
      <c r="IQ59" s="94"/>
      <c r="IR59" s="94"/>
      <c r="IS59" s="94"/>
      <c r="IT59" s="94"/>
      <c r="IU59" s="94"/>
      <c r="IV59" s="94"/>
    </row>
    <row r="60" spans="1:256" s="93" customFormat="1" x14ac:dyDescent="0.2">
      <c r="A60" s="389" t="s">
        <v>207</v>
      </c>
      <c r="B60" s="389"/>
      <c r="C60" s="389"/>
      <c r="D60" s="389"/>
      <c r="E60" s="389"/>
      <c r="F60" s="389"/>
      <c r="G60" s="389"/>
      <c r="H60" s="389"/>
      <c r="I60" s="389"/>
      <c r="J60" s="389"/>
      <c r="K60" s="92" t="s">
        <v>211</v>
      </c>
      <c r="L60" s="92"/>
      <c r="M60" s="92"/>
      <c r="N60" s="92"/>
      <c r="O60" s="92"/>
      <c r="P60" s="92"/>
      <c r="Q60" s="448"/>
      <c r="R60" s="448"/>
      <c r="S60" s="448"/>
      <c r="T60" s="448"/>
      <c r="U60" s="92"/>
      <c r="FR60" s="94"/>
      <c r="FS60" s="94"/>
      <c r="FT60" s="94"/>
      <c r="FU60" s="94"/>
      <c r="FV60" s="94"/>
      <c r="FW60" s="94"/>
      <c r="FX60" s="94"/>
      <c r="FY60" s="94"/>
      <c r="FZ60" s="94"/>
      <c r="GA60" s="94"/>
      <c r="GB60" s="94"/>
      <c r="GC60" s="94"/>
      <c r="GD60" s="94"/>
      <c r="GE60" s="94"/>
      <c r="GF60" s="94"/>
      <c r="GG60" s="94"/>
      <c r="GH60" s="94"/>
      <c r="GI60" s="94"/>
      <c r="GJ60" s="94"/>
      <c r="GK60" s="94"/>
      <c r="GL60" s="94"/>
      <c r="GM60" s="94"/>
      <c r="GN60" s="94"/>
      <c r="GO60" s="94"/>
      <c r="GP60" s="94"/>
      <c r="GQ60" s="94"/>
      <c r="GR60" s="94"/>
      <c r="GS60" s="94"/>
      <c r="GT60" s="94"/>
      <c r="GU60" s="94"/>
      <c r="GV60" s="94"/>
      <c r="GW60" s="94"/>
      <c r="GX60" s="94"/>
      <c r="GY60" s="94"/>
      <c r="GZ60" s="94"/>
      <c r="HA60" s="94"/>
      <c r="HB60" s="94"/>
      <c r="HC60" s="94"/>
      <c r="HD60" s="94"/>
      <c r="HE60" s="94"/>
      <c r="HF60" s="94"/>
      <c r="HG60" s="94"/>
      <c r="HH60" s="94"/>
      <c r="HI60" s="94"/>
      <c r="HJ60" s="94"/>
      <c r="HK60" s="94"/>
      <c r="HL60" s="94"/>
      <c r="HM60" s="94"/>
      <c r="HN60" s="94"/>
      <c r="HO60" s="94"/>
      <c r="HP60" s="94"/>
      <c r="HQ60" s="94"/>
      <c r="HR60" s="94"/>
      <c r="HS60" s="94"/>
      <c r="HT60" s="94"/>
      <c r="HU60" s="94"/>
      <c r="HV60" s="94"/>
      <c r="HW60" s="94"/>
      <c r="HX60" s="94"/>
      <c r="HY60" s="94"/>
      <c r="HZ60" s="94"/>
      <c r="IA60" s="94"/>
      <c r="IB60" s="94"/>
      <c r="IC60" s="94"/>
      <c r="ID60" s="94"/>
      <c r="IE60" s="94"/>
      <c r="IF60" s="94"/>
      <c r="IG60" s="94"/>
      <c r="IH60" s="94"/>
      <c r="II60" s="94"/>
      <c r="IJ60" s="94"/>
      <c r="IK60" s="94"/>
      <c r="IL60" s="94"/>
      <c r="IM60" s="94"/>
      <c r="IN60" s="94"/>
      <c r="IO60" s="94"/>
      <c r="IP60" s="94"/>
      <c r="IQ60" s="94"/>
      <c r="IR60" s="94"/>
      <c r="IS60" s="94"/>
      <c r="IT60" s="94"/>
      <c r="IU60" s="94"/>
      <c r="IV60" s="94"/>
    </row>
    <row r="61" spans="1:256" s="93" customFormat="1" x14ac:dyDescent="0.2">
      <c r="A61" s="390" t="s">
        <v>209</v>
      </c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95"/>
      <c r="FR61" s="94"/>
      <c r="FS61" s="94"/>
      <c r="FT61" s="94"/>
      <c r="FU61" s="94"/>
      <c r="FV61" s="94"/>
      <c r="FW61" s="94"/>
      <c r="FX61" s="94"/>
      <c r="FY61" s="94"/>
      <c r="FZ61" s="94"/>
      <c r="GA61" s="94"/>
      <c r="GB61" s="94"/>
      <c r="GC61" s="94"/>
      <c r="GD61" s="94"/>
      <c r="GE61" s="94"/>
      <c r="GF61" s="94"/>
      <c r="GG61" s="94"/>
      <c r="GH61" s="94"/>
      <c r="GI61" s="94"/>
      <c r="GJ61" s="94"/>
      <c r="GK61" s="94"/>
      <c r="GL61" s="94"/>
      <c r="GM61" s="94"/>
      <c r="GN61" s="94"/>
      <c r="GO61" s="94"/>
      <c r="GP61" s="94"/>
      <c r="GQ61" s="94"/>
      <c r="GR61" s="94"/>
      <c r="GS61" s="94"/>
      <c r="GT61" s="94"/>
      <c r="GU61" s="94"/>
      <c r="GV61" s="94"/>
      <c r="GW61" s="94"/>
      <c r="GX61" s="94"/>
      <c r="GY61" s="94"/>
      <c r="GZ61" s="94"/>
      <c r="HA61" s="94"/>
      <c r="HB61" s="94"/>
      <c r="HC61" s="94"/>
      <c r="HD61" s="94"/>
      <c r="HE61" s="94"/>
      <c r="HF61" s="94"/>
      <c r="HG61" s="94"/>
      <c r="HH61" s="94"/>
      <c r="HI61" s="94"/>
      <c r="HJ61" s="94"/>
      <c r="HK61" s="94"/>
      <c r="HL61" s="94"/>
      <c r="HM61" s="94"/>
      <c r="HN61" s="94"/>
      <c r="HO61" s="94"/>
      <c r="HP61" s="94"/>
      <c r="HQ61" s="94"/>
      <c r="HR61" s="94"/>
      <c r="HS61" s="94"/>
      <c r="HT61" s="94"/>
      <c r="HU61" s="94"/>
      <c r="HV61" s="94"/>
      <c r="HW61" s="94"/>
      <c r="HX61" s="94"/>
      <c r="HY61" s="94"/>
      <c r="HZ61" s="94"/>
      <c r="IA61" s="94"/>
      <c r="IB61" s="94"/>
      <c r="IC61" s="94"/>
      <c r="ID61" s="94"/>
      <c r="IE61" s="94"/>
      <c r="IF61" s="94"/>
      <c r="IG61" s="94"/>
      <c r="IH61" s="94"/>
      <c r="II61" s="94"/>
      <c r="IJ61" s="94"/>
      <c r="IK61" s="94"/>
      <c r="IL61" s="94"/>
      <c r="IM61" s="94"/>
      <c r="IN61" s="94"/>
      <c r="IO61" s="94"/>
      <c r="IP61" s="94"/>
      <c r="IQ61" s="94"/>
      <c r="IR61" s="94"/>
      <c r="IS61" s="94"/>
      <c r="IT61" s="94"/>
      <c r="IU61" s="94"/>
      <c r="IV61" s="94"/>
    </row>
    <row r="62" spans="1:256" s="93" customFormat="1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95"/>
      <c r="FR62" s="94"/>
      <c r="FS62" s="94"/>
      <c r="FT62" s="94"/>
      <c r="FU62" s="94"/>
      <c r="FV62" s="94"/>
      <c r="FW62" s="94"/>
      <c r="FX62" s="94"/>
      <c r="FY62" s="94"/>
      <c r="FZ62" s="94"/>
      <c r="GA62" s="94"/>
      <c r="GB62" s="94"/>
      <c r="GC62" s="94"/>
      <c r="GD62" s="94"/>
      <c r="GE62" s="94"/>
      <c r="GF62" s="94"/>
      <c r="GG62" s="94"/>
      <c r="GH62" s="94"/>
      <c r="GI62" s="94"/>
      <c r="GJ62" s="94"/>
      <c r="GK62" s="94"/>
      <c r="GL62" s="94"/>
      <c r="GM62" s="94"/>
      <c r="GN62" s="94"/>
      <c r="GO62" s="94"/>
      <c r="GP62" s="94"/>
      <c r="GQ62" s="94"/>
      <c r="GR62" s="94"/>
      <c r="GS62" s="94"/>
      <c r="GT62" s="94"/>
      <c r="GU62" s="94"/>
      <c r="GV62" s="94"/>
      <c r="GW62" s="94"/>
      <c r="GX62" s="94"/>
      <c r="GY62" s="94"/>
      <c r="GZ62" s="94"/>
      <c r="HA62" s="94"/>
      <c r="HB62" s="94"/>
      <c r="HC62" s="94"/>
      <c r="HD62" s="94"/>
      <c r="HE62" s="94"/>
      <c r="HF62" s="94"/>
      <c r="HG62" s="94"/>
      <c r="HH62" s="94"/>
      <c r="HI62" s="94"/>
      <c r="HJ62" s="94"/>
      <c r="HK62" s="94"/>
      <c r="HL62" s="94"/>
      <c r="HM62" s="94"/>
      <c r="HN62" s="94"/>
      <c r="HO62" s="94"/>
      <c r="HP62" s="94"/>
      <c r="HQ62" s="94"/>
      <c r="HR62" s="94"/>
      <c r="HS62" s="94"/>
      <c r="HT62" s="94"/>
      <c r="HU62" s="94"/>
      <c r="HV62" s="94"/>
      <c r="HW62" s="94"/>
      <c r="HX62" s="94"/>
      <c r="HY62" s="94"/>
      <c r="HZ62" s="94"/>
      <c r="IA62" s="94"/>
      <c r="IB62" s="94"/>
      <c r="IC62" s="94"/>
      <c r="ID62" s="94"/>
      <c r="IE62" s="94"/>
      <c r="IF62" s="94"/>
      <c r="IG62" s="94"/>
      <c r="IH62" s="94"/>
      <c r="II62" s="94"/>
      <c r="IJ62" s="94"/>
      <c r="IK62" s="94"/>
      <c r="IL62" s="94"/>
      <c r="IM62" s="94"/>
      <c r="IN62" s="94"/>
      <c r="IO62" s="94"/>
      <c r="IP62" s="94"/>
      <c r="IQ62" s="94"/>
      <c r="IR62" s="94"/>
      <c r="IS62" s="94"/>
      <c r="IT62" s="94"/>
      <c r="IU62" s="94"/>
      <c r="IV62" s="94"/>
    </row>
    <row r="63" spans="1:256" s="93" customFormat="1" x14ac:dyDescent="0.2">
      <c r="A63" s="389" t="s">
        <v>210</v>
      </c>
      <c r="B63" s="389"/>
      <c r="C63" s="389"/>
      <c r="D63" s="389"/>
      <c r="E63" s="389"/>
      <c r="F63" s="389"/>
      <c r="G63" s="389"/>
      <c r="H63" s="389"/>
      <c r="I63" s="389"/>
      <c r="J63" s="389"/>
      <c r="K63" s="92" t="s">
        <v>211</v>
      </c>
      <c r="L63" s="92"/>
      <c r="M63" s="92"/>
      <c r="N63" s="92"/>
      <c r="O63" s="92"/>
      <c r="P63" s="92"/>
      <c r="Q63" s="92"/>
      <c r="R63" s="92"/>
      <c r="S63" s="92"/>
      <c r="T63" s="96"/>
      <c r="U63" s="92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94"/>
      <c r="GL63" s="94"/>
      <c r="GM63" s="94"/>
      <c r="GN63" s="94"/>
      <c r="GO63" s="94"/>
      <c r="GP63" s="94"/>
      <c r="GQ63" s="94"/>
      <c r="GR63" s="94"/>
      <c r="GS63" s="94"/>
      <c r="GT63" s="94"/>
      <c r="GU63" s="94"/>
      <c r="GV63" s="94"/>
      <c r="GW63" s="94"/>
      <c r="GX63" s="94"/>
      <c r="GY63" s="94"/>
      <c r="GZ63" s="94"/>
      <c r="HA63" s="94"/>
      <c r="HB63" s="94"/>
      <c r="HC63" s="94"/>
      <c r="HD63" s="94"/>
      <c r="HE63" s="94"/>
      <c r="HF63" s="94"/>
      <c r="HG63" s="94"/>
      <c r="HH63" s="94"/>
      <c r="HI63" s="94"/>
      <c r="HJ63" s="94"/>
      <c r="HK63" s="94"/>
      <c r="HL63" s="94"/>
      <c r="HM63" s="94"/>
      <c r="HN63" s="94"/>
      <c r="HO63" s="94"/>
      <c r="HP63" s="94"/>
      <c r="HQ63" s="94"/>
      <c r="HR63" s="94"/>
      <c r="HS63" s="94"/>
      <c r="HT63" s="94"/>
      <c r="HU63" s="94"/>
      <c r="HV63" s="94"/>
      <c r="HW63" s="94"/>
      <c r="HX63" s="94"/>
      <c r="HY63" s="94"/>
      <c r="HZ63" s="94"/>
      <c r="IA63" s="94"/>
      <c r="IB63" s="94"/>
      <c r="IC63" s="94"/>
      <c r="ID63" s="94"/>
      <c r="IE63" s="94"/>
      <c r="IF63" s="94"/>
      <c r="IG63" s="94"/>
      <c r="IH63" s="94"/>
      <c r="II63" s="94"/>
      <c r="IJ63" s="94"/>
      <c r="IK63" s="94"/>
      <c r="IL63" s="94"/>
      <c r="IM63" s="94"/>
      <c r="IN63" s="94"/>
      <c r="IO63" s="94"/>
      <c r="IP63" s="94"/>
      <c r="IQ63" s="94"/>
      <c r="IR63" s="94"/>
      <c r="IS63" s="94"/>
      <c r="IT63" s="94"/>
      <c r="IU63" s="94"/>
      <c r="IV63" s="94"/>
    </row>
    <row r="64" spans="1:256" s="93" customFormat="1" x14ac:dyDescent="0.2">
      <c r="A64" s="390" t="s">
        <v>212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95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94"/>
      <c r="GL64" s="94"/>
      <c r="GM64" s="94"/>
      <c r="GN64" s="94"/>
      <c r="GO64" s="94"/>
      <c r="GP64" s="94"/>
      <c r="GQ64" s="94"/>
      <c r="GR64" s="94"/>
      <c r="GS64" s="94"/>
      <c r="GT64" s="94"/>
      <c r="GU64" s="94"/>
      <c r="GV64" s="94"/>
      <c r="GW64" s="94"/>
      <c r="GX64" s="94"/>
      <c r="GY64" s="94"/>
      <c r="GZ64" s="94"/>
      <c r="HA64" s="94"/>
      <c r="HB64" s="94"/>
      <c r="HC64" s="94"/>
      <c r="HD64" s="94"/>
      <c r="HE64" s="94"/>
      <c r="HF64" s="94"/>
      <c r="HG64" s="94"/>
      <c r="HH64" s="94"/>
      <c r="HI64" s="94"/>
      <c r="HJ64" s="94"/>
      <c r="HK64" s="94"/>
      <c r="HL64" s="94"/>
      <c r="HM64" s="94"/>
      <c r="HN64" s="94"/>
      <c r="HO64" s="94"/>
      <c r="HP64" s="94"/>
      <c r="HQ64" s="94"/>
      <c r="HR64" s="94"/>
      <c r="HS64" s="94"/>
      <c r="HT64" s="94"/>
      <c r="HU64" s="94"/>
      <c r="HV64" s="94"/>
      <c r="HW64" s="94"/>
      <c r="HX64" s="94"/>
      <c r="HY64" s="94"/>
      <c r="HZ64" s="94"/>
      <c r="IA64" s="94"/>
      <c r="IB64" s="94"/>
      <c r="IC64" s="94"/>
      <c r="ID64" s="94"/>
      <c r="IE64" s="94"/>
      <c r="IF64" s="94"/>
      <c r="IG64" s="94"/>
      <c r="IH64" s="94"/>
      <c r="II64" s="94"/>
      <c r="IJ64" s="94"/>
      <c r="IK64" s="94"/>
      <c r="IL64" s="94"/>
      <c r="IM64" s="94"/>
      <c r="IN64" s="94"/>
      <c r="IO64" s="94"/>
      <c r="IP64" s="94"/>
      <c r="IQ64" s="94"/>
      <c r="IR64" s="94"/>
      <c r="IS64" s="94"/>
      <c r="IT64" s="94"/>
      <c r="IU64" s="94"/>
      <c r="IV64" s="94"/>
    </row>
    <row r="65" spans="1:256" s="93" customFormat="1" ht="16.5" customHeight="1" x14ac:dyDescent="0.2">
      <c r="A65" s="388" t="s">
        <v>213</v>
      </c>
      <c r="B65" s="388"/>
      <c r="C65" s="388"/>
      <c r="D65" s="388"/>
      <c r="E65" s="388"/>
      <c r="F65" s="388"/>
      <c r="G65" s="388"/>
      <c r="H65" s="388"/>
      <c r="I65" s="388"/>
      <c r="J65" s="388"/>
      <c r="K65" s="388"/>
      <c r="L65" s="388"/>
      <c r="M65" s="388"/>
      <c r="N65" s="388"/>
      <c r="O65" s="388"/>
      <c r="P65" s="388"/>
      <c r="Q65" s="388"/>
      <c r="R65" s="388"/>
      <c r="S65" s="388"/>
      <c r="T65" s="388"/>
      <c r="U65" s="95"/>
      <c r="FR65" s="94"/>
      <c r="FS65" s="94"/>
      <c r="FT65" s="94"/>
      <c r="FU65" s="94"/>
      <c r="FV65" s="94"/>
      <c r="FW65" s="94"/>
      <c r="FX65" s="94"/>
      <c r="FY65" s="94"/>
      <c r="FZ65" s="94"/>
      <c r="GA65" s="94"/>
      <c r="GB65" s="94"/>
      <c r="GC65" s="94"/>
      <c r="GD65" s="94"/>
      <c r="GE65" s="94"/>
      <c r="GF65" s="94"/>
      <c r="GG65" s="94"/>
      <c r="GH65" s="94"/>
      <c r="GI65" s="94"/>
      <c r="GJ65" s="94"/>
      <c r="GK65" s="94"/>
      <c r="GL65" s="94"/>
      <c r="GM65" s="94"/>
      <c r="GN65" s="94"/>
      <c r="GO65" s="94"/>
      <c r="GP65" s="94"/>
      <c r="GQ65" s="94"/>
      <c r="GR65" s="94"/>
      <c r="GS65" s="94"/>
      <c r="GT65" s="94"/>
      <c r="GU65" s="94"/>
      <c r="GV65" s="94"/>
      <c r="GW65" s="94"/>
      <c r="GX65" s="94"/>
      <c r="GY65" s="94"/>
      <c r="GZ65" s="94"/>
      <c r="HA65" s="94"/>
      <c r="HB65" s="94"/>
      <c r="HC65" s="94"/>
      <c r="HD65" s="94"/>
      <c r="HE65" s="94"/>
      <c r="HF65" s="94"/>
      <c r="HG65" s="94"/>
      <c r="HH65" s="94"/>
      <c r="HI65" s="94"/>
      <c r="HJ65" s="94"/>
      <c r="HK65" s="94"/>
      <c r="HL65" s="94"/>
      <c r="HM65" s="94"/>
      <c r="HN65" s="94"/>
      <c r="HO65" s="94"/>
      <c r="HP65" s="94"/>
      <c r="HQ65" s="94"/>
      <c r="HR65" s="94"/>
      <c r="HS65" s="94"/>
      <c r="HT65" s="94"/>
      <c r="HU65" s="94"/>
      <c r="HV65" s="94"/>
      <c r="HW65" s="94"/>
      <c r="HX65" s="94"/>
      <c r="HY65" s="94"/>
      <c r="HZ65" s="94"/>
      <c r="IA65" s="94"/>
      <c r="IB65" s="94"/>
      <c r="IC65" s="94"/>
      <c r="ID65" s="94"/>
      <c r="IE65" s="94"/>
      <c r="IF65" s="94"/>
      <c r="IG65" s="94"/>
      <c r="IH65" s="94"/>
      <c r="II65" s="94"/>
      <c r="IJ65" s="94"/>
      <c r="IK65" s="94"/>
      <c r="IL65" s="94"/>
      <c r="IM65" s="94"/>
      <c r="IN65" s="94"/>
      <c r="IO65" s="94"/>
      <c r="IP65" s="94"/>
      <c r="IQ65" s="94"/>
      <c r="IR65" s="94"/>
      <c r="IS65" s="94"/>
      <c r="IT65" s="94"/>
      <c r="IU65" s="94"/>
      <c r="IV65" s="94"/>
    </row>
    <row r="66" spans="1:256" s="63" customFormat="1" x14ac:dyDescent="0.2">
      <c r="A66"/>
      <c r="B66"/>
      <c r="C66" s="62"/>
      <c r="D66"/>
      <c r="E66"/>
      <c r="F66"/>
      <c r="G66"/>
      <c r="H66" s="62"/>
      <c r="I66"/>
      <c r="J66"/>
      <c r="K66"/>
      <c r="L66"/>
      <c r="M66" s="62"/>
      <c r="N66"/>
      <c r="O66"/>
      <c r="P66"/>
      <c r="Q66"/>
      <c r="R66" s="62"/>
      <c r="S66"/>
      <c r="T66"/>
      <c r="U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s="63" customFormat="1" x14ac:dyDescent="0.2">
      <c r="A67"/>
      <c r="B67"/>
      <c r="C67" s="62"/>
      <c r="D67"/>
      <c r="E67"/>
      <c r="F67"/>
      <c r="G67"/>
      <c r="H67" s="62"/>
      <c r="I67"/>
      <c r="J67"/>
      <c r="K67"/>
      <c r="L67"/>
      <c r="M67" s="62"/>
      <c r="N67"/>
      <c r="O67"/>
      <c r="P67"/>
      <c r="Q67"/>
      <c r="R67" s="62"/>
      <c r="S67"/>
      <c r="T67"/>
      <c r="U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63" customFormat="1" x14ac:dyDescent="0.2">
      <c r="A68"/>
      <c r="B68"/>
      <c r="C68" s="62"/>
      <c r="D68"/>
      <c r="E68"/>
      <c r="F68"/>
      <c r="G68"/>
      <c r="H68" s="62"/>
      <c r="I68"/>
      <c r="J68"/>
      <c r="K68"/>
      <c r="L68"/>
      <c r="M68" s="62"/>
      <c r="N68"/>
      <c r="O68"/>
      <c r="P68"/>
      <c r="Q68"/>
      <c r="R68" s="62"/>
      <c r="S68"/>
      <c r="T68"/>
      <c r="U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63" customFormat="1" ht="12.75" customHeight="1" x14ac:dyDescent="0.2">
      <c r="A69" s="391" t="s">
        <v>28</v>
      </c>
      <c r="B69" s="391"/>
      <c r="C69" s="391"/>
      <c r="D69" s="391"/>
      <c r="E69" s="391"/>
      <c r="F69" s="392" t="s">
        <v>28</v>
      </c>
      <c r="G69" s="392"/>
      <c r="H69" s="392"/>
      <c r="I69" s="392"/>
      <c r="J69" s="97"/>
      <c r="K69" s="393"/>
      <c r="L69" s="393"/>
      <c r="M69" s="393"/>
      <c r="N69" s="393"/>
      <c r="O69" s="394"/>
      <c r="P69" s="394"/>
      <c r="Q69" s="394"/>
      <c r="R69" s="394"/>
      <c r="S69" s="394"/>
      <c r="T69" s="394"/>
      <c r="U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63" customFormat="1" ht="12.75" customHeight="1" x14ac:dyDescent="0.2">
      <c r="A70" s="395" t="s">
        <v>105</v>
      </c>
      <c r="B70" s="395"/>
      <c r="C70" s="395"/>
      <c r="D70" s="395"/>
      <c r="E70" s="395"/>
      <c r="F70"/>
      <c r="G70"/>
      <c r="H70" s="62"/>
      <c r="I70"/>
      <c r="J70" s="98" t="s">
        <v>106</v>
      </c>
      <c r="K70"/>
      <c r="L70"/>
      <c r="M70" s="62"/>
      <c r="N70"/>
      <c r="O70" s="395" t="s">
        <v>107</v>
      </c>
      <c r="P70" s="395"/>
      <c r="Q70" s="395"/>
      <c r="R70" s="395"/>
      <c r="S70" s="395"/>
      <c r="T70" s="395"/>
      <c r="U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63" customFormat="1" x14ac:dyDescent="0.2">
      <c r="A71"/>
      <c r="B71"/>
      <c r="C71" s="62"/>
      <c r="D71"/>
      <c r="E71"/>
      <c r="F71"/>
      <c r="G71"/>
      <c r="H71" s="62"/>
      <c r="I71"/>
      <c r="J71"/>
      <c r="K71"/>
      <c r="L71"/>
      <c r="M71" s="62"/>
      <c r="N71"/>
      <c r="O71"/>
      <c r="P71"/>
      <c r="Q71"/>
      <c r="R71" s="62"/>
      <c r="S71"/>
      <c r="T71"/>
      <c r="U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63" customFormat="1" ht="15.75" x14ac:dyDescent="0.25">
      <c r="A72" s="99" t="s">
        <v>108</v>
      </c>
      <c r="B72"/>
      <c r="C72" s="62"/>
      <c r="D72"/>
      <c r="E72"/>
      <c r="F72"/>
      <c r="G72"/>
      <c r="H72" s="62"/>
      <c r="I72"/>
      <c r="J72"/>
      <c r="K72"/>
      <c r="L72"/>
      <c r="M72" s="62"/>
      <c r="N72"/>
      <c r="O72"/>
      <c r="P72"/>
      <c r="Q72"/>
      <c r="R72" s="62"/>
      <c r="S72"/>
      <c r="T72"/>
      <c r="U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63" customFormat="1" x14ac:dyDescent="0.2">
      <c r="A73"/>
      <c r="B73"/>
      <c r="C73" s="62"/>
      <c r="D73"/>
      <c r="E73"/>
      <c r="F73"/>
      <c r="G73"/>
      <c r="H73" s="62"/>
      <c r="I73"/>
      <c r="J73"/>
      <c r="K73"/>
      <c r="L73"/>
      <c r="M73" s="62"/>
      <c r="N73"/>
      <c r="O73"/>
      <c r="P73"/>
      <c r="Q73"/>
      <c r="R73" s="62"/>
      <c r="S73"/>
      <c r="T73"/>
      <c r="U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63" customFormat="1" x14ac:dyDescent="0.2">
      <c r="A74"/>
      <c r="B74"/>
      <c r="C74" s="62"/>
      <c r="D74"/>
      <c r="E74"/>
      <c r="F74"/>
      <c r="G74"/>
      <c r="H74" s="62"/>
      <c r="I74"/>
      <c r="J74"/>
      <c r="K74"/>
      <c r="L74"/>
      <c r="M74" s="62"/>
      <c r="N74"/>
      <c r="O74"/>
      <c r="P74"/>
      <c r="Q74"/>
      <c r="R74" s="62"/>
      <c r="S74"/>
      <c r="T74"/>
      <c r="U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s="63" customFormat="1" x14ac:dyDescent="0.2">
      <c r="A75"/>
      <c r="B75"/>
      <c r="C75" s="62"/>
      <c r="D75"/>
      <c r="E75"/>
      <c r="F75"/>
      <c r="G75"/>
      <c r="H75" s="62"/>
      <c r="I75"/>
      <c r="J75"/>
      <c r="K75"/>
      <c r="L75"/>
      <c r="M75" s="62"/>
      <c r="N75"/>
      <c r="O75"/>
      <c r="P75"/>
      <c r="Q75"/>
      <c r="R75" s="62"/>
      <c r="S75"/>
      <c r="T75"/>
      <c r="U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s="63" customFormat="1" x14ac:dyDescent="0.2">
      <c r="C76" s="100"/>
      <c r="H76" s="100"/>
      <c r="M76" s="100"/>
      <c r="R76" s="100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s="63" customFormat="1" x14ac:dyDescent="0.2">
      <c r="C77" s="100"/>
      <c r="H77" s="100"/>
      <c r="M77" s="100"/>
      <c r="R77" s="100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63" customFormat="1" x14ac:dyDescent="0.2">
      <c r="C78" s="100"/>
      <c r="H78" s="100"/>
      <c r="M78" s="100"/>
      <c r="R78" s="100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63" customFormat="1" x14ac:dyDescent="0.2">
      <c r="C79" s="100"/>
      <c r="H79" s="100"/>
      <c r="M79" s="100"/>
      <c r="R79" s="100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s="63" customFormat="1" x14ac:dyDescent="0.2">
      <c r="C80" s="100"/>
      <c r="H80" s="100"/>
      <c r="M80" s="100"/>
      <c r="R80" s="10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3:256" s="63" customFormat="1" x14ac:dyDescent="0.2">
      <c r="C81" s="100"/>
      <c r="H81" s="100"/>
      <c r="M81" s="100"/>
      <c r="R81" s="100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3:256" s="63" customFormat="1" x14ac:dyDescent="0.2">
      <c r="C82" s="100"/>
      <c r="H82" s="100"/>
      <c r="M82" s="100"/>
      <c r="R82" s="100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3:256" s="63" customFormat="1" x14ac:dyDescent="0.2">
      <c r="C83" s="100"/>
      <c r="H83" s="100"/>
      <c r="M83" s="100"/>
      <c r="R83" s="100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3:256" s="63" customFormat="1" x14ac:dyDescent="0.2">
      <c r="C84" s="100"/>
      <c r="H84" s="100"/>
      <c r="M84" s="100"/>
      <c r="R84" s="100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3:256" s="63" customFormat="1" x14ac:dyDescent="0.2">
      <c r="C85" s="100"/>
      <c r="H85" s="100"/>
      <c r="M85" s="100"/>
      <c r="R85" s="100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3:256" s="63" customFormat="1" x14ac:dyDescent="0.2">
      <c r="C86" s="100"/>
      <c r="H86" s="100"/>
      <c r="M86" s="100"/>
      <c r="R86" s="100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3:256" s="63" customFormat="1" x14ac:dyDescent="0.2">
      <c r="C87" s="100"/>
      <c r="H87" s="100"/>
      <c r="M87" s="100"/>
      <c r="R87" s="100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3:256" s="63" customFormat="1" x14ac:dyDescent="0.2">
      <c r="C88" s="100"/>
      <c r="H88" s="100"/>
      <c r="M88" s="100"/>
      <c r="R88" s="100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3:256" s="63" customFormat="1" x14ac:dyDescent="0.2">
      <c r="C89" s="100"/>
      <c r="H89" s="100"/>
      <c r="M89" s="100"/>
      <c r="R89" s="100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3:256" s="63" customFormat="1" x14ac:dyDescent="0.2">
      <c r="C90" s="100"/>
      <c r="H90" s="100"/>
      <c r="M90" s="100"/>
      <c r="R90" s="10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3:256" s="63" customFormat="1" x14ac:dyDescent="0.2">
      <c r="C91" s="100"/>
      <c r="H91" s="100"/>
      <c r="M91" s="100"/>
      <c r="R91" s="100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3:256" s="63" customFormat="1" x14ac:dyDescent="0.2">
      <c r="C92" s="100"/>
      <c r="H92" s="100"/>
      <c r="M92" s="100"/>
      <c r="R92" s="100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3:256" s="63" customFormat="1" x14ac:dyDescent="0.2">
      <c r="C93" s="100"/>
      <c r="H93" s="100"/>
      <c r="M93" s="100"/>
      <c r="R93" s="100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3:256" s="63" customFormat="1" x14ac:dyDescent="0.2">
      <c r="C94" s="100"/>
      <c r="H94" s="100"/>
      <c r="M94" s="100"/>
      <c r="R94" s="100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3:256" s="63" customFormat="1" x14ac:dyDescent="0.2">
      <c r="C95" s="100"/>
      <c r="H95" s="100"/>
      <c r="M95" s="100"/>
      <c r="R95" s="100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3:256" s="63" customFormat="1" x14ac:dyDescent="0.2">
      <c r="C96" s="100"/>
      <c r="H96" s="100"/>
      <c r="M96" s="100"/>
      <c r="R96" s="100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3:256" s="63" customFormat="1" x14ac:dyDescent="0.2">
      <c r="C97" s="100"/>
      <c r="H97" s="100"/>
      <c r="M97" s="100"/>
      <c r="R97" s="100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3:256" s="63" customFormat="1" x14ac:dyDescent="0.2">
      <c r="C98" s="100"/>
      <c r="H98" s="100"/>
      <c r="M98" s="100"/>
      <c r="R98" s="100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3:256" s="63" customFormat="1" x14ac:dyDescent="0.2">
      <c r="C99" s="100"/>
      <c r="H99" s="100"/>
      <c r="M99" s="100"/>
      <c r="R99" s="100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3:256" s="63" customFormat="1" x14ac:dyDescent="0.2">
      <c r="C100" s="100"/>
      <c r="H100" s="100"/>
      <c r="M100" s="100"/>
      <c r="R100" s="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3:256" s="63" customFormat="1" x14ac:dyDescent="0.2">
      <c r="C101" s="100"/>
      <c r="H101" s="100"/>
      <c r="M101" s="100"/>
      <c r="R101" s="100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3:256" s="63" customFormat="1" x14ac:dyDescent="0.2">
      <c r="C102" s="100"/>
      <c r="H102" s="100"/>
      <c r="M102" s="100"/>
      <c r="R102" s="100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3:256" s="63" customFormat="1" x14ac:dyDescent="0.2">
      <c r="C103" s="100"/>
      <c r="H103" s="100"/>
      <c r="M103" s="100"/>
      <c r="R103" s="100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3:256" s="63" customFormat="1" x14ac:dyDescent="0.2">
      <c r="C104" s="100"/>
      <c r="H104" s="100"/>
      <c r="M104" s="100"/>
      <c r="R104" s="100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3:256" s="63" customFormat="1" x14ac:dyDescent="0.2">
      <c r="C105" s="100"/>
      <c r="H105" s="100"/>
      <c r="M105" s="100"/>
      <c r="R105" s="100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3:256" s="63" customFormat="1" x14ac:dyDescent="0.2">
      <c r="C106" s="100"/>
      <c r="H106" s="100"/>
      <c r="M106" s="100"/>
      <c r="R106" s="100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3:256" s="63" customFormat="1" x14ac:dyDescent="0.2">
      <c r="C107" s="100"/>
      <c r="H107" s="100"/>
      <c r="M107" s="100"/>
      <c r="R107" s="100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</row>
    <row r="108" spans="3:256" s="63" customFormat="1" x14ac:dyDescent="0.2">
      <c r="C108" s="100"/>
      <c r="H108" s="100"/>
      <c r="M108" s="100"/>
      <c r="R108" s="100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</row>
    <row r="109" spans="3:256" s="63" customFormat="1" x14ac:dyDescent="0.2">
      <c r="C109" s="100"/>
      <c r="H109" s="100"/>
      <c r="M109" s="100"/>
      <c r="R109" s="100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3:256" s="63" customFormat="1" x14ac:dyDescent="0.2">
      <c r="C110" s="100"/>
      <c r="H110" s="100"/>
      <c r="M110" s="100"/>
      <c r="R110" s="10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3:256" s="63" customFormat="1" x14ac:dyDescent="0.2">
      <c r="C111" s="100"/>
      <c r="H111" s="100"/>
      <c r="M111" s="100"/>
      <c r="R111" s="100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</row>
    <row r="112" spans="3:256" s="63" customFormat="1" x14ac:dyDescent="0.2">
      <c r="C112" s="100"/>
      <c r="H112" s="100"/>
      <c r="M112" s="100"/>
      <c r="R112" s="100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3:256" s="63" customFormat="1" x14ac:dyDescent="0.2">
      <c r="C113" s="100"/>
      <c r="H113" s="100"/>
      <c r="M113" s="100"/>
      <c r="R113" s="100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3:256" s="63" customFormat="1" x14ac:dyDescent="0.2">
      <c r="C114" s="100"/>
      <c r="H114" s="100"/>
      <c r="M114" s="100"/>
      <c r="R114" s="100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3:256" s="63" customFormat="1" x14ac:dyDescent="0.2">
      <c r="C115" s="100"/>
      <c r="H115" s="100"/>
      <c r="M115" s="100"/>
      <c r="R115" s="100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3:256" s="63" customFormat="1" x14ac:dyDescent="0.2">
      <c r="C116" s="100"/>
      <c r="H116" s="100"/>
      <c r="M116" s="100"/>
      <c r="R116" s="100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3:256" s="63" customFormat="1" x14ac:dyDescent="0.2">
      <c r="C117" s="100"/>
      <c r="H117" s="100"/>
      <c r="M117" s="100"/>
      <c r="R117" s="100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3:256" s="63" customFormat="1" x14ac:dyDescent="0.2">
      <c r="C118" s="100"/>
      <c r="H118" s="100"/>
      <c r="M118" s="100"/>
      <c r="R118" s="100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3:256" s="63" customFormat="1" x14ac:dyDescent="0.2">
      <c r="C119" s="100"/>
      <c r="H119" s="100"/>
      <c r="M119" s="100"/>
      <c r="R119" s="100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3:256" s="63" customFormat="1" x14ac:dyDescent="0.2">
      <c r="C120" s="100"/>
      <c r="H120" s="100"/>
      <c r="M120" s="100"/>
      <c r="R120" s="10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3:256" s="63" customFormat="1" x14ac:dyDescent="0.2">
      <c r="C121" s="100"/>
      <c r="H121" s="100"/>
      <c r="M121" s="100"/>
      <c r="R121" s="100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3:256" s="63" customFormat="1" x14ac:dyDescent="0.2">
      <c r="C122" s="100"/>
      <c r="H122" s="100"/>
      <c r="M122" s="100"/>
      <c r="R122" s="100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3:256" s="63" customFormat="1" x14ac:dyDescent="0.2">
      <c r="C123" s="100"/>
      <c r="H123" s="100"/>
      <c r="M123" s="100"/>
      <c r="R123" s="100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3:256" s="63" customFormat="1" x14ac:dyDescent="0.2">
      <c r="C124" s="100"/>
      <c r="H124" s="100"/>
      <c r="M124" s="100"/>
      <c r="R124" s="100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3:256" s="63" customFormat="1" x14ac:dyDescent="0.2">
      <c r="C125" s="100"/>
      <c r="H125" s="100"/>
      <c r="M125" s="100"/>
      <c r="R125" s="100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3:256" s="63" customFormat="1" x14ac:dyDescent="0.2">
      <c r="C126" s="100"/>
      <c r="H126" s="100"/>
      <c r="M126" s="100"/>
      <c r="R126" s="100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3:256" s="63" customFormat="1" x14ac:dyDescent="0.2">
      <c r="C127" s="100"/>
      <c r="H127" s="100"/>
      <c r="M127" s="100"/>
      <c r="R127" s="100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3:256" s="63" customFormat="1" x14ac:dyDescent="0.2">
      <c r="C128" s="100"/>
      <c r="H128" s="100"/>
      <c r="M128" s="100"/>
      <c r="R128" s="100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63" customFormat="1" x14ac:dyDescent="0.2">
      <c r="C129" s="100"/>
      <c r="H129" s="100"/>
      <c r="M129" s="100"/>
      <c r="R129" s="100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63" customFormat="1" x14ac:dyDescent="0.2">
      <c r="C130" s="100"/>
      <c r="H130" s="100"/>
      <c r="M130" s="100"/>
      <c r="R130" s="10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63" customFormat="1" x14ac:dyDescent="0.2">
      <c r="C131" s="100"/>
      <c r="H131" s="100"/>
      <c r="M131" s="100"/>
      <c r="R131" s="100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63" customFormat="1" x14ac:dyDescent="0.2">
      <c r="C132" s="100"/>
      <c r="H132" s="100"/>
      <c r="M132" s="100"/>
      <c r="R132" s="100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63" customFormat="1" x14ac:dyDescent="0.2">
      <c r="C133" s="100"/>
      <c r="H133" s="100"/>
      <c r="M133" s="100"/>
      <c r="R133" s="100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63" customFormat="1" x14ac:dyDescent="0.2">
      <c r="C134" s="100"/>
      <c r="H134" s="100"/>
      <c r="M134" s="100"/>
      <c r="R134" s="100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63" customFormat="1" x14ac:dyDescent="0.2">
      <c r="A135"/>
      <c r="B135"/>
      <c r="C135" s="62"/>
      <c r="D135"/>
      <c r="E135"/>
      <c r="F135"/>
      <c r="G135"/>
      <c r="H135" s="62"/>
      <c r="I135"/>
      <c r="J135"/>
      <c r="K135"/>
      <c r="L135"/>
      <c r="M135" s="62"/>
      <c r="N135"/>
      <c r="O135"/>
      <c r="P135"/>
      <c r="Q135"/>
      <c r="R135" s="62"/>
      <c r="S135"/>
      <c r="T135"/>
      <c r="U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63" customFormat="1" x14ac:dyDescent="0.2">
      <c r="A136"/>
      <c r="B136"/>
      <c r="C136" s="62"/>
      <c r="D136"/>
      <c r="E136"/>
      <c r="F136"/>
      <c r="G136"/>
      <c r="H136" s="62"/>
      <c r="I136"/>
      <c r="J136"/>
      <c r="K136"/>
      <c r="L136"/>
      <c r="M136" s="62"/>
      <c r="N136"/>
      <c r="O136"/>
      <c r="P136"/>
      <c r="Q136"/>
      <c r="R136" s="62"/>
      <c r="S136"/>
      <c r="T136"/>
      <c r="U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63" customFormat="1" x14ac:dyDescent="0.2">
      <c r="A137"/>
      <c r="B137"/>
      <c r="C137" s="62"/>
      <c r="D137"/>
      <c r="E137"/>
      <c r="F137"/>
      <c r="G137"/>
      <c r="H137" s="62"/>
      <c r="I137"/>
      <c r="J137"/>
      <c r="K137"/>
      <c r="L137"/>
      <c r="M137" s="62"/>
      <c r="N137"/>
      <c r="O137"/>
      <c r="P137"/>
      <c r="Q137"/>
      <c r="R137" s="62"/>
      <c r="S137"/>
      <c r="T137"/>
      <c r="U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63" customFormat="1" x14ac:dyDescent="0.2">
      <c r="A138"/>
      <c r="B138"/>
      <c r="C138" s="62"/>
      <c r="D138"/>
      <c r="E138"/>
      <c r="F138"/>
      <c r="G138"/>
      <c r="H138" s="62"/>
      <c r="I138"/>
      <c r="J138"/>
      <c r="K138"/>
      <c r="L138"/>
      <c r="M138" s="62"/>
      <c r="N138"/>
      <c r="O138"/>
      <c r="P138"/>
      <c r="Q138"/>
      <c r="R138" s="62"/>
      <c r="S138"/>
      <c r="T138"/>
      <c r="U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63" customFormat="1" x14ac:dyDescent="0.2">
      <c r="A139"/>
      <c r="B139"/>
      <c r="C139" s="62"/>
      <c r="D139"/>
      <c r="E139"/>
      <c r="F139"/>
      <c r="G139"/>
      <c r="H139" s="62"/>
      <c r="I139"/>
      <c r="J139"/>
      <c r="K139"/>
      <c r="L139"/>
      <c r="M139" s="62"/>
      <c r="N139"/>
      <c r="O139"/>
      <c r="P139"/>
      <c r="Q139"/>
      <c r="R139" s="62"/>
      <c r="S139"/>
      <c r="T139"/>
      <c r="U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63" customFormat="1" x14ac:dyDescent="0.2">
      <c r="A140"/>
      <c r="B140"/>
      <c r="C140" s="62"/>
      <c r="D140"/>
      <c r="E140"/>
      <c r="F140"/>
      <c r="G140"/>
      <c r="H140" s="62"/>
      <c r="I140"/>
      <c r="J140"/>
      <c r="K140"/>
      <c r="L140"/>
      <c r="M140" s="62"/>
      <c r="N140"/>
      <c r="O140"/>
      <c r="P140"/>
      <c r="Q140"/>
      <c r="R140" s="62"/>
      <c r="S140"/>
      <c r="T140"/>
      <c r="U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63" customFormat="1" x14ac:dyDescent="0.2">
      <c r="A141"/>
      <c r="B141"/>
      <c r="C141" s="62"/>
      <c r="D141"/>
      <c r="E141"/>
      <c r="F141"/>
      <c r="G141"/>
      <c r="H141" s="62"/>
      <c r="I141"/>
      <c r="J141"/>
      <c r="K141"/>
      <c r="L141"/>
      <c r="M141" s="62"/>
      <c r="N141"/>
      <c r="O141"/>
      <c r="P141"/>
      <c r="Q141"/>
      <c r="R141" s="62"/>
      <c r="S141"/>
      <c r="T141"/>
      <c r="U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63" customFormat="1" x14ac:dyDescent="0.2">
      <c r="A142"/>
      <c r="B142"/>
      <c r="C142" s="62"/>
      <c r="D142"/>
      <c r="E142"/>
      <c r="F142"/>
      <c r="G142"/>
      <c r="H142" s="62"/>
      <c r="I142"/>
      <c r="J142"/>
      <c r="K142"/>
      <c r="L142"/>
      <c r="M142" s="62"/>
      <c r="N142"/>
      <c r="O142"/>
      <c r="P142"/>
      <c r="Q142"/>
      <c r="R142" s="62"/>
      <c r="S142"/>
      <c r="T142"/>
      <c r="U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63" customFormat="1" x14ac:dyDescent="0.2">
      <c r="A143"/>
      <c r="B143"/>
      <c r="C143" s="62"/>
      <c r="D143"/>
      <c r="E143"/>
      <c r="F143"/>
      <c r="G143"/>
      <c r="H143" s="62"/>
      <c r="I143"/>
      <c r="J143"/>
      <c r="K143"/>
      <c r="L143"/>
      <c r="M143" s="62"/>
      <c r="N143"/>
      <c r="O143"/>
      <c r="P143"/>
      <c r="Q143"/>
      <c r="R143" s="62"/>
      <c r="S143"/>
      <c r="T143"/>
      <c r="U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63" customFormat="1" x14ac:dyDescent="0.2">
      <c r="A144"/>
      <c r="B144"/>
      <c r="C144" s="62"/>
      <c r="D144"/>
      <c r="E144"/>
      <c r="F144"/>
      <c r="G144"/>
      <c r="H144" s="62"/>
      <c r="I144"/>
      <c r="J144"/>
      <c r="K144"/>
      <c r="L144"/>
      <c r="M144" s="62"/>
      <c r="N144"/>
      <c r="O144"/>
      <c r="P144"/>
      <c r="Q144"/>
      <c r="R144" s="62"/>
      <c r="S144"/>
      <c r="T144"/>
      <c r="U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s="63" customFormat="1" x14ac:dyDescent="0.2">
      <c r="A145"/>
      <c r="B145"/>
      <c r="C145" s="62"/>
      <c r="D145"/>
      <c r="E145"/>
      <c r="F145"/>
      <c r="G145"/>
      <c r="H145" s="62"/>
      <c r="I145"/>
      <c r="J145"/>
      <c r="K145"/>
      <c r="L145"/>
      <c r="M145" s="62"/>
      <c r="N145"/>
      <c r="O145"/>
      <c r="P145"/>
      <c r="Q145"/>
      <c r="R145" s="62"/>
      <c r="S145"/>
      <c r="T145"/>
      <c r="U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s="63" customFormat="1" x14ac:dyDescent="0.2">
      <c r="A146"/>
      <c r="B146"/>
      <c r="C146" s="62"/>
      <c r="D146"/>
      <c r="E146"/>
      <c r="F146"/>
      <c r="G146"/>
      <c r="H146" s="62"/>
      <c r="I146"/>
      <c r="J146"/>
      <c r="K146"/>
      <c r="L146"/>
      <c r="M146" s="62"/>
      <c r="N146"/>
      <c r="O146"/>
      <c r="P146"/>
      <c r="Q146"/>
      <c r="R146" s="62"/>
      <c r="S146"/>
      <c r="T146"/>
      <c r="U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s="63" customFormat="1" x14ac:dyDescent="0.2">
      <c r="A147"/>
      <c r="B147"/>
      <c r="C147" s="62"/>
      <c r="D147"/>
      <c r="E147"/>
      <c r="F147"/>
      <c r="G147"/>
      <c r="H147" s="62"/>
      <c r="I147"/>
      <c r="J147"/>
      <c r="K147"/>
      <c r="L147"/>
      <c r="M147" s="62"/>
      <c r="N147"/>
      <c r="O147"/>
      <c r="P147"/>
      <c r="Q147"/>
      <c r="R147" s="62"/>
      <c r="S147"/>
      <c r="T147"/>
      <c r="U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s="63" customFormat="1" x14ac:dyDescent="0.2">
      <c r="A148"/>
      <c r="B148"/>
      <c r="C148" s="62"/>
      <c r="D148"/>
      <c r="E148"/>
      <c r="F148"/>
      <c r="G148"/>
      <c r="H148" s="62"/>
      <c r="I148"/>
      <c r="J148"/>
      <c r="K148"/>
      <c r="L148"/>
      <c r="M148" s="62"/>
      <c r="N148"/>
      <c r="O148"/>
      <c r="P148"/>
      <c r="Q148"/>
      <c r="R148" s="62"/>
      <c r="S148"/>
      <c r="T148"/>
      <c r="U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s="63" customFormat="1" x14ac:dyDescent="0.2">
      <c r="A149"/>
      <c r="B149"/>
      <c r="C149" s="62"/>
      <c r="D149"/>
      <c r="E149"/>
      <c r="F149"/>
      <c r="G149"/>
      <c r="H149" s="62"/>
      <c r="I149"/>
      <c r="J149"/>
      <c r="K149"/>
      <c r="L149"/>
      <c r="M149" s="62"/>
      <c r="N149"/>
      <c r="O149"/>
      <c r="P149"/>
      <c r="Q149"/>
      <c r="R149" s="62"/>
      <c r="S149"/>
      <c r="T149"/>
      <c r="U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s="63" customFormat="1" x14ac:dyDescent="0.2">
      <c r="A150"/>
      <c r="B150"/>
      <c r="C150" s="62"/>
      <c r="D150"/>
      <c r="E150"/>
      <c r="F150"/>
      <c r="G150"/>
      <c r="H150" s="62"/>
      <c r="I150"/>
      <c r="J150"/>
      <c r="K150"/>
      <c r="L150"/>
      <c r="M150" s="62"/>
      <c r="N150"/>
      <c r="O150"/>
      <c r="P150"/>
      <c r="Q150"/>
      <c r="R150" s="62"/>
      <c r="S150"/>
      <c r="T150"/>
      <c r="U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s="63" customFormat="1" x14ac:dyDescent="0.2">
      <c r="A151"/>
      <c r="B151"/>
      <c r="C151" s="62"/>
      <c r="D151"/>
      <c r="E151"/>
      <c r="F151"/>
      <c r="G151"/>
      <c r="H151" s="62"/>
      <c r="I151"/>
      <c r="J151"/>
      <c r="K151"/>
      <c r="L151"/>
      <c r="M151" s="62"/>
      <c r="N151"/>
      <c r="O151"/>
      <c r="P151"/>
      <c r="Q151"/>
      <c r="R151" s="62"/>
      <c r="S151"/>
      <c r="T151"/>
      <c r="U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s="63" customFormat="1" x14ac:dyDescent="0.2">
      <c r="A152"/>
      <c r="B152"/>
      <c r="C152" s="62"/>
      <c r="D152"/>
      <c r="E152"/>
      <c r="F152"/>
      <c r="G152"/>
      <c r="H152" s="62"/>
      <c r="I152"/>
      <c r="J152"/>
      <c r="K152"/>
      <c r="L152"/>
      <c r="M152" s="62"/>
      <c r="N152"/>
      <c r="O152"/>
      <c r="P152"/>
      <c r="Q152"/>
      <c r="R152" s="62"/>
      <c r="S152"/>
      <c r="T152"/>
      <c r="U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s="63" customFormat="1" x14ac:dyDescent="0.2">
      <c r="A153"/>
      <c r="B153"/>
      <c r="C153" s="62"/>
      <c r="D153"/>
      <c r="E153"/>
      <c r="F153"/>
      <c r="G153"/>
      <c r="H153" s="62"/>
      <c r="I153"/>
      <c r="J153"/>
      <c r="K153"/>
      <c r="L153"/>
      <c r="M153" s="62"/>
      <c r="N153"/>
      <c r="O153"/>
      <c r="P153"/>
      <c r="Q153"/>
      <c r="R153" s="62"/>
      <c r="S153"/>
      <c r="T153"/>
      <c r="U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s="63" customFormat="1" x14ac:dyDescent="0.2">
      <c r="A154"/>
      <c r="B154"/>
      <c r="C154" s="62"/>
      <c r="D154"/>
      <c r="E154"/>
      <c r="F154"/>
      <c r="G154"/>
      <c r="H154" s="62"/>
      <c r="I154"/>
      <c r="J154"/>
      <c r="K154"/>
      <c r="L154"/>
      <c r="M154" s="62"/>
      <c r="N154"/>
      <c r="O154"/>
      <c r="P154"/>
      <c r="Q154"/>
      <c r="R154" s="62"/>
      <c r="S154"/>
      <c r="T154"/>
      <c r="U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s="63" customFormat="1" x14ac:dyDescent="0.2">
      <c r="A155"/>
      <c r="B155"/>
      <c r="C155" s="62"/>
      <c r="D155"/>
      <c r="E155"/>
      <c r="F155"/>
      <c r="G155"/>
      <c r="H155" s="62"/>
      <c r="I155"/>
      <c r="J155"/>
      <c r="K155"/>
      <c r="L155"/>
      <c r="M155" s="62"/>
      <c r="N155"/>
      <c r="O155"/>
      <c r="P155"/>
      <c r="Q155"/>
      <c r="R155" s="62"/>
      <c r="S155"/>
      <c r="T155"/>
      <c r="U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s="63" customFormat="1" x14ac:dyDescent="0.2">
      <c r="A156"/>
      <c r="B156"/>
      <c r="C156" s="62"/>
      <c r="D156"/>
      <c r="E156"/>
      <c r="F156"/>
      <c r="G156"/>
      <c r="H156" s="62"/>
      <c r="I156"/>
      <c r="J156"/>
      <c r="K156"/>
      <c r="L156"/>
      <c r="M156" s="62"/>
      <c r="N156"/>
      <c r="O156"/>
      <c r="P156"/>
      <c r="Q156"/>
      <c r="R156" s="62"/>
      <c r="S156"/>
      <c r="T156"/>
      <c r="U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s="63" customFormat="1" x14ac:dyDescent="0.2">
      <c r="A157"/>
      <c r="B157"/>
      <c r="C157" s="62"/>
      <c r="D157"/>
      <c r="E157"/>
      <c r="F157"/>
      <c r="G157"/>
      <c r="H157" s="62"/>
      <c r="I157"/>
      <c r="J157"/>
      <c r="K157"/>
      <c r="L157"/>
      <c r="M157" s="62"/>
      <c r="N157"/>
      <c r="O157"/>
      <c r="P157"/>
      <c r="Q157"/>
      <c r="R157" s="62"/>
      <c r="S157"/>
      <c r="T157"/>
      <c r="U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s="63" customFormat="1" x14ac:dyDescent="0.2">
      <c r="A158"/>
      <c r="B158"/>
      <c r="C158" s="62"/>
      <c r="D158"/>
      <c r="E158"/>
      <c r="F158"/>
      <c r="G158"/>
      <c r="H158" s="62"/>
      <c r="I158"/>
      <c r="J158"/>
      <c r="K158"/>
      <c r="L158"/>
      <c r="M158" s="62"/>
      <c r="N158"/>
      <c r="O158"/>
      <c r="P158"/>
      <c r="Q158"/>
      <c r="R158" s="62"/>
      <c r="S158"/>
      <c r="T158"/>
      <c r="U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s="63" customFormat="1" x14ac:dyDescent="0.2">
      <c r="A159"/>
      <c r="B159"/>
      <c r="C159" s="62"/>
      <c r="D159"/>
      <c r="E159"/>
      <c r="F159"/>
      <c r="G159"/>
      <c r="H159" s="62"/>
      <c r="I159"/>
      <c r="J159"/>
      <c r="K159"/>
      <c r="L159"/>
      <c r="M159" s="62"/>
      <c r="N159"/>
      <c r="O159"/>
      <c r="P159"/>
      <c r="Q159"/>
      <c r="R159" s="62"/>
      <c r="S159"/>
      <c r="T159"/>
      <c r="U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s="63" customFormat="1" x14ac:dyDescent="0.2">
      <c r="A160"/>
      <c r="B160"/>
      <c r="C160" s="62"/>
      <c r="D160"/>
      <c r="E160"/>
      <c r="F160"/>
      <c r="G160"/>
      <c r="H160" s="62"/>
      <c r="I160"/>
      <c r="J160"/>
      <c r="K160"/>
      <c r="L160"/>
      <c r="M160" s="62"/>
      <c r="N160"/>
      <c r="O160"/>
      <c r="P160"/>
      <c r="Q160"/>
      <c r="R160" s="62"/>
      <c r="S160"/>
      <c r="T160"/>
      <c r="U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s="63" customFormat="1" x14ac:dyDescent="0.2">
      <c r="A161"/>
      <c r="B161"/>
      <c r="C161" s="62"/>
      <c r="D161"/>
      <c r="E161"/>
      <c r="F161"/>
      <c r="G161"/>
      <c r="H161" s="62"/>
      <c r="I161"/>
      <c r="J161"/>
      <c r="K161"/>
      <c r="L161"/>
      <c r="M161" s="62"/>
      <c r="N161"/>
      <c r="O161"/>
      <c r="P161"/>
      <c r="Q161"/>
      <c r="R161" s="62"/>
      <c r="S161"/>
      <c r="T161"/>
      <c r="U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s="63" customFormat="1" x14ac:dyDescent="0.2">
      <c r="A162"/>
      <c r="B162"/>
      <c r="C162" s="62"/>
      <c r="D162"/>
      <c r="E162"/>
      <c r="F162"/>
      <c r="G162"/>
      <c r="H162" s="62"/>
      <c r="I162"/>
      <c r="J162"/>
      <c r="K162"/>
      <c r="L162"/>
      <c r="M162" s="62"/>
      <c r="N162"/>
      <c r="O162"/>
      <c r="P162"/>
      <c r="Q162"/>
      <c r="R162" s="62"/>
      <c r="S162"/>
      <c r="T162"/>
      <c r="U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s="63" customFormat="1" x14ac:dyDescent="0.2">
      <c r="A163"/>
      <c r="B163"/>
      <c r="C163" s="62"/>
      <c r="D163"/>
      <c r="E163"/>
      <c r="F163"/>
      <c r="G163"/>
      <c r="H163" s="62"/>
      <c r="I163"/>
      <c r="J163"/>
      <c r="K163"/>
      <c r="L163"/>
      <c r="M163" s="62"/>
      <c r="N163"/>
      <c r="O163"/>
      <c r="P163"/>
      <c r="Q163"/>
      <c r="R163" s="62"/>
      <c r="S163"/>
      <c r="T163"/>
      <c r="U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</row>
    <row r="164" spans="1:256" s="63" customFormat="1" x14ac:dyDescent="0.2">
      <c r="A164"/>
      <c r="B164"/>
      <c r="C164" s="62"/>
      <c r="D164"/>
      <c r="E164"/>
      <c r="F164"/>
      <c r="G164"/>
      <c r="H164" s="62"/>
      <c r="I164"/>
      <c r="J164"/>
      <c r="K164"/>
      <c r="L164"/>
      <c r="M164" s="62"/>
      <c r="N164"/>
      <c r="O164"/>
      <c r="P164"/>
      <c r="Q164"/>
      <c r="R164" s="62"/>
      <c r="S164"/>
      <c r="T164"/>
      <c r="U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s="63" customFormat="1" x14ac:dyDescent="0.2">
      <c r="A165"/>
      <c r="B165"/>
      <c r="C165" s="62"/>
      <c r="D165"/>
      <c r="E165"/>
      <c r="F165"/>
      <c r="G165"/>
      <c r="H165" s="62"/>
      <c r="I165"/>
      <c r="J165"/>
      <c r="K165"/>
      <c r="L165"/>
      <c r="M165" s="62"/>
      <c r="N165"/>
      <c r="O165"/>
      <c r="P165"/>
      <c r="Q165"/>
      <c r="R165" s="62"/>
      <c r="S165"/>
      <c r="T165"/>
      <c r="U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s="63" customFormat="1" x14ac:dyDescent="0.2">
      <c r="A166"/>
      <c r="B166"/>
      <c r="C166" s="62"/>
      <c r="D166"/>
      <c r="E166"/>
      <c r="F166"/>
      <c r="G166"/>
      <c r="H166" s="62"/>
      <c r="I166"/>
      <c r="J166"/>
      <c r="K166"/>
      <c r="L166"/>
      <c r="M166" s="62"/>
      <c r="N166"/>
      <c r="O166"/>
      <c r="P166"/>
      <c r="Q166"/>
      <c r="R166" s="62"/>
      <c r="S166"/>
      <c r="T166"/>
      <c r="U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s="63" customFormat="1" x14ac:dyDescent="0.2">
      <c r="A167"/>
      <c r="B167"/>
      <c r="C167" s="62"/>
      <c r="D167"/>
      <c r="E167"/>
      <c r="F167"/>
      <c r="G167"/>
      <c r="H167" s="62"/>
      <c r="I167"/>
      <c r="J167"/>
      <c r="K167"/>
      <c r="L167"/>
      <c r="M167" s="62"/>
      <c r="N167"/>
      <c r="O167"/>
      <c r="P167"/>
      <c r="Q167"/>
      <c r="R167" s="62"/>
      <c r="S167"/>
      <c r="T167"/>
      <c r="U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s="63" customFormat="1" x14ac:dyDescent="0.2">
      <c r="A168"/>
      <c r="B168"/>
      <c r="C168" s="62"/>
      <c r="D168"/>
      <c r="E168"/>
      <c r="F168"/>
      <c r="G168"/>
      <c r="H168" s="62"/>
      <c r="I168"/>
      <c r="J168"/>
      <c r="K168"/>
      <c r="L168"/>
      <c r="M168" s="62"/>
      <c r="N168"/>
      <c r="O168"/>
      <c r="P168"/>
      <c r="Q168"/>
      <c r="R168" s="62"/>
      <c r="S168"/>
      <c r="T168"/>
      <c r="U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s="63" customFormat="1" x14ac:dyDescent="0.2">
      <c r="A169"/>
      <c r="B169"/>
      <c r="C169" s="62"/>
      <c r="D169"/>
      <c r="E169"/>
      <c r="F169"/>
      <c r="G169"/>
      <c r="H169" s="62"/>
      <c r="I169"/>
      <c r="J169"/>
      <c r="K169"/>
      <c r="L169"/>
      <c r="M169" s="62"/>
      <c r="N169"/>
      <c r="O169"/>
      <c r="P169"/>
      <c r="Q169"/>
      <c r="R169" s="62"/>
      <c r="S169"/>
      <c r="T169"/>
      <c r="U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</row>
    <row r="170" spans="1:256" s="63" customFormat="1" x14ac:dyDescent="0.2">
      <c r="A170"/>
      <c r="B170"/>
      <c r="C170" s="62"/>
      <c r="D170"/>
      <c r="E170"/>
      <c r="F170"/>
      <c r="G170"/>
      <c r="H170" s="62"/>
      <c r="I170"/>
      <c r="J170"/>
      <c r="K170"/>
      <c r="L170"/>
      <c r="M170" s="62"/>
      <c r="N170"/>
      <c r="O170"/>
      <c r="P170"/>
      <c r="Q170"/>
      <c r="R170" s="62"/>
      <c r="S170"/>
      <c r="T170"/>
      <c r="U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</row>
    <row r="171" spans="1:256" s="63" customFormat="1" x14ac:dyDescent="0.2">
      <c r="A171"/>
      <c r="B171"/>
      <c r="C171" s="62"/>
      <c r="D171"/>
      <c r="E171"/>
      <c r="F171"/>
      <c r="G171"/>
      <c r="H171" s="62"/>
      <c r="I171"/>
      <c r="J171"/>
      <c r="K171"/>
      <c r="L171"/>
      <c r="M171" s="62"/>
      <c r="N171"/>
      <c r="O171"/>
      <c r="P171"/>
      <c r="Q171"/>
      <c r="R171" s="62"/>
      <c r="S171"/>
      <c r="T171"/>
      <c r="U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</row>
    <row r="172" spans="1:256" s="63" customFormat="1" x14ac:dyDescent="0.2">
      <c r="A172"/>
      <c r="B172"/>
      <c r="C172" s="62"/>
      <c r="D172"/>
      <c r="E172"/>
      <c r="F172"/>
      <c r="G172"/>
      <c r="H172" s="62"/>
      <c r="I172"/>
      <c r="J172"/>
      <c r="K172"/>
      <c r="L172"/>
      <c r="M172" s="62"/>
      <c r="N172"/>
      <c r="O172"/>
      <c r="P172"/>
      <c r="Q172"/>
      <c r="R172" s="62"/>
      <c r="S172"/>
      <c r="T172"/>
      <c r="U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</row>
    <row r="173" spans="1:256" s="63" customFormat="1" x14ac:dyDescent="0.2">
      <c r="A173"/>
      <c r="B173"/>
      <c r="C173" s="62"/>
      <c r="D173"/>
      <c r="E173"/>
      <c r="F173"/>
      <c r="G173"/>
      <c r="H173" s="62"/>
      <c r="I173"/>
      <c r="J173"/>
      <c r="K173"/>
      <c r="L173"/>
      <c r="M173" s="62"/>
      <c r="N173"/>
      <c r="O173"/>
      <c r="P173"/>
      <c r="Q173"/>
      <c r="R173" s="62"/>
      <c r="S173"/>
      <c r="T173"/>
      <c r="U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</row>
    <row r="174" spans="1:256" s="63" customFormat="1" x14ac:dyDescent="0.2">
      <c r="A174"/>
      <c r="B174"/>
      <c r="C174" s="62"/>
      <c r="D174"/>
      <c r="E174"/>
      <c r="F174"/>
      <c r="G174"/>
      <c r="H174" s="62"/>
      <c r="I174"/>
      <c r="J174"/>
      <c r="K174"/>
      <c r="L174"/>
      <c r="M174" s="62"/>
      <c r="N174"/>
      <c r="O174"/>
      <c r="P174"/>
      <c r="Q174"/>
      <c r="R174" s="62"/>
      <c r="S174"/>
      <c r="T174"/>
      <c r="U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</row>
    <row r="175" spans="1:256" s="63" customFormat="1" x14ac:dyDescent="0.2">
      <c r="A175"/>
      <c r="B175"/>
      <c r="C175" s="62"/>
      <c r="D175"/>
      <c r="E175"/>
      <c r="F175"/>
      <c r="G175"/>
      <c r="H175" s="62"/>
      <c r="I175"/>
      <c r="J175"/>
      <c r="K175"/>
      <c r="L175"/>
      <c r="M175" s="62"/>
      <c r="N175"/>
      <c r="O175"/>
      <c r="P175"/>
      <c r="Q175"/>
      <c r="R175" s="62"/>
      <c r="S175"/>
      <c r="T175"/>
      <c r="U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</row>
    <row r="176" spans="1:256" s="63" customFormat="1" x14ac:dyDescent="0.2">
      <c r="A176"/>
      <c r="B176"/>
      <c r="C176" s="62"/>
      <c r="D176"/>
      <c r="E176"/>
      <c r="F176"/>
      <c r="G176"/>
      <c r="H176" s="62"/>
      <c r="I176"/>
      <c r="J176"/>
      <c r="K176"/>
      <c r="L176"/>
      <c r="M176" s="62"/>
      <c r="N176"/>
      <c r="O176"/>
      <c r="P176"/>
      <c r="Q176"/>
      <c r="R176" s="62"/>
      <c r="S176"/>
      <c r="T176"/>
      <c r="U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</row>
    <row r="177" spans="1:256" s="63" customFormat="1" x14ac:dyDescent="0.2">
      <c r="A177"/>
      <c r="B177"/>
      <c r="C177" s="62"/>
      <c r="D177"/>
      <c r="E177"/>
      <c r="F177"/>
      <c r="G177"/>
      <c r="H177" s="62"/>
      <c r="I177"/>
      <c r="J177"/>
      <c r="K177"/>
      <c r="L177"/>
      <c r="M177" s="62"/>
      <c r="N177"/>
      <c r="O177"/>
      <c r="P177"/>
      <c r="Q177"/>
      <c r="R177" s="62"/>
      <c r="S177"/>
      <c r="T177"/>
      <c r="U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</row>
    <row r="178" spans="1:256" s="63" customFormat="1" x14ac:dyDescent="0.2">
      <c r="A178"/>
      <c r="B178"/>
      <c r="C178" s="62"/>
      <c r="D178"/>
      <c r="E178"/>
      <c r="F178"/>
      <c r="G178"/>
      <c r="H178" s="62"/>
      <c r="I178"/>
      <c r="J178"/>
      <c r="K178"/>
      <c r="L178"/>
      <c r="M178" s="62"/>
      <c r="N178"/>
      <c r="O178"/>
      <c r="P178"/>
      <c r="Q178"/>
      <c r="R178" s="62"/>
      <c r="S178"/>
      <c r="T178"/>
      <c r="U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</row>
    <row r="179" spans="1:256" s="63" customFormat="1" x14ac:dyDescent="0.2">
      <c r="A179"/>
      <c r="B179"/>
      <c r="C179" s="62"/>
      <c r="D179"/>
      <c r="E179"/>
      <c r="F179"/>
      <c r="G179"/>
      <c r="H179" s="62"/>
      <c r="I179"/>
      <c r="J179"/>
      <c r="K179"/>
      <c r="L179"/>
      <c r="M179" s="62"/>
      <c r="N179"/>
      <c r="O179"/>
      <c r="P179"/>
      <c r="Q179"/>
      <c r="R179" s="62"/>
      <c r="S179"/>
      <c r="T179"/>
      <c r="U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</row>
    <row r="180" spans="1:256" s="63" customFormat="1" x14ac:dyDescent="0.2">
      <c r="A180"/>
      <c r="B180"/>
      <c r="C180" s="62"/>
      <c r="D180"/>
      <c r="E180"/>
      <c r="F180"/>
      <c r="G180"/>
      <c r="H180" s="62"/>
      <c r="I180"/>
      <c r="J180"/>
      <c r="K180"/>
      <c r="L180"/>
      <c r="M180" s="62"/>
      <c r="N180"/>
      <c r="O180"/>
      <c r="P180"/>
      <c r="Q180"/>
      <c r="R180" s="62"/>
      <c r="S180"/>
      <c r="T180"/>
      <c r="U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</row>
    <row r="181" spans="1:256" s="63" customFormat="1" x14ac:dyDescent="0.2">
      <c r="A181"/>
      <c r="B181"/>
      <c r="C181" s="62"/>
      <c r="D181"/>
      <c r="E181"/>
      <c r="F181"/>
      <c r="G181"/>
      <c r="H181" s="62"/>
      <c r="I181"/>
      <c r="J181"/>
      <c r="K181"/>
      <c r="L181"/>
      <c r="M181" s="62"/>
      <c r="N181"/>
      <c r="O181"/>
      <c r="P181"/>
      <c r="Q181"/>
      <c r="R181" s="62"/>
      <c r="S181"/>
      <c r="T181"/>
      <c r="U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</row>
    <row r="182" spans="1:256" s="63" customFormat="1" x14ac:dyDescent="0.2">
      <c r="A182"/>
      <c r="B182"/>
      <c r="C182" s="62"/>
      <c r="D182"/>
      <c r="E182"/>
      <c r="F182"/>
      <c r="G182"/>
      <c r="H182" s="62"/>
      <c r="I182"/>
      <c r="J182"/>
      <c r="K182"/>
      <c r="L182"/>
      <c r="M182" s="62"/>
      <c r="N182"/>
      <c r="O182"/>
      <c r="P182"/>
      <c r="Q182"/>
      <c r="R182" s="62"/>
      <c r="S182"/>
      <c r="T182"/>
      <c r="U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</row>
    <row r="183" spans="1:256" s="63" customFormat="1" x14ac:dyDescent="0.2">
      <c r="A183"/>
      <c r="B183"/>
      <c r="C183" s="62"/>
      <c r="D183"/>
      <c r="E183"/>
      <c r="F183"/>
      <c r="G183"/>
      <c r="H183" s="62"/>
      <c r="I183"/>
      <c r="J183"/>
      <c r="K183"/>
      <c r="L183"/>
      <c r="M183" s="62"/>
      <c r="N183"/>
      <c r="O183"/>
      <c r="P183"/>
      <c r="Q183"/>
      <c r="R183" s="62"/>
      <c r="S183"/>
      <c r="T183"/>
      <c r="U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</row>
    <row r="184" spans="1:256" s="63" customFormat="1" x14ac:dyDescent="0.2">
      <c r="A184"/>
      <c r="B184"/>
      <c r="C184" s="62"/>
      <c r="D184"/>
      <c r="E184"/>
      <c r="F184"/>
      <c r="G184"/>
      <c r="H184" s="62"/>
      <c r="I184"/>
      <c r="J184"/>
      <c r="K184"/>
      <c r="L184"/>
      <c r="M184" s="62"/>
      <c r="N184"/>
      <c r="O184"/>
      <c r="P184"/>
      <c r="Q184"/>
      <c r="R184" s="62"/>
      <c r="S184"/>
      <c r="T184"/>
      <c r="U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</row>
    <row r="185" spans="1:256" s="63" customFormat="1" x14ac:dyDescent="0.2">
      <c r="A185"/>
      <c r="B185"/>
      <c r="C185" s="62"/>
      <c r="D185"/>
      <c r="E185"/>
      <c r="F185"/>
      <c r="G185"/>
      <c r="H185" s="62"/>
      <c r="I185"/>
      <c r="J185"/>
      <c r="K185"/>
      <c r="L185"/>
      <c r="M185" s="62"/>
      <c r="N185"/>
      <c r="O185"/>
      <c r="P185"/>
      <c r="Q185"/>
      <c r="R185" s="62"/>
      <c r="S185"/>
      <c r="T185"/>
      <c r="U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</row>
    <row r="186" spans="1:256" s="63" customFormat="1" x14ac:dyDescent="0.2">
      <c r="A186"/>
      <c r="B186"/>
      <c r="C186" s="62"/>
      <c r="D186"/>
      <c r="E186"/>
      <c r="F186"/>
      <c r="G186"/>
      <c r="H186" s="62"/>
      <c r="I186"/>
      <c r="J186"/>
      <c r="K186"/>
      <c r="L186"/>
      <c r="M186" s="62"/>
      <c r="N186"/>
      <c r="O186"/>
      <c r="P186"/>
      <c r="Q186"/>
      <c r="R186" s="62"/>
      <c r="S186"/>
      <c r="T186"/>
      <c r="U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</row>
    <row r="187" spans="1:256" s="63" customFormat="1" x14ac:dyDescent="0.2">
      <c r="A187"/>
      <c r="B187"/>
      <c r="C187" s="62"/>
      <c r="D187"/>
      <c r="E187"/>
      <c r="F187"/>
      <c r="G187"/>
      <c r="H187" s="62"/>
      <c r="I187"/>
      <c r="J187"/>
      <c r="K187"/>
      <c r="L187"/>
      <c r="M187" s="62"/>
      <c r="N187"/>
      <c r="O187"/>
      <c r="P187"/>
      <c r="Q187"/>
      <c r="R187" s="62"/>
      <c r="S187"/>
      <c r="T187"/>
      <c r="U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</row>
    <row r="188" spans="1:256" s="63" customFormat="1" x14ac:dyDescent="0.2">
      <c r="A188"/>
      <c r="B188"/>
      <c r="C188" s="62"/>
      <c r="D188"/>
      <c r="E188"/>
      <c r="F188"/>
      <c r="G188"/>
      <c r="H188" s="62"/>
      <c r="I188"/>
      <c r="J188"/>
      <c r="K188"/>
      <c r="L188"/>
      <c r="M188" s="62"/>
      <c r="N188"/>
      <c r="O188"/>
      <c r="P188"/>
      <c r="Q188"/>
      <c r="R188" s="62"/>
      <c r="S188"/>
      <c r="T188"/>
      <c r="U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</row>
    <row r="189" spans="1:256" s="63" customFormat="1" x14ac:dyDescent="0.2">
      <c r="A189"/>
      <c r="B189"/>
      <c r="C189" s="62"/>
      <c r="D189"/>
      <c r="E189"/>
      <c r="F189"/>
      <c r="G189"/>
      <c r="H189" s="62"/>
      <c r="I189"/>
      <c r="J189"/>
      <c r="K189"/>
      <c r="L189"/>
      <c r="M189" s="62"/>
      <c r="N189"/>
      <c r="O189"/>
      <c r="P189"/>
      <c r="Q189"/>
      <c r="R189" s="62"/>
      <c r="S189"/>
      <c r="T189"/>
      <c r="U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</row>
    <row r="190" spans="1:256" s="63" customFormat="1" x14ac:dyDescent="0.2">
      <c r="A190"/>
      <c r="B190"/>
      <c r="C190" s="62"/>
      <c r="D190"/>
      <c r="E190"/>
      <c r="F190"/>
      <c r="G190"/>
      <c r="H190" s="62"/>
      <c r="I190"/>
      <c r="J190"/>
      <c r="K190"/>
      <c r="L190"/>
      <c r="M190" s="62"/>
      <c r="N190"/>
      <c r="O190"/>
      <c r="P190"/>
      <c r="Q190"/>
      <c r="R190" s="62"/>
      <c r="S190"/>
      <c r="T190"/>
      <c r="U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</row>
    <row r="191" spans="1:256" s="63" customFormat="1" x14ac:dyDescent="0.2">
      <c r="A191"/>
      <c r="B191"/>
      <c r="C191" s="62"/>
      <c r="D191"/>
      <c r="E191"/>
      <c r="F191"/>
      <c r="G191"/>
      <c r="H191" s="62"/>
      <c r="I191"/>
      <c r="J191"/>
      <c r="K191"/>
      <c r="L191"/>
      <c r="M191" s="62"/>
      <c r="N191"/>
      <c r="O191"/>
      <c r="P191"/>
      <c r="Q191"/>
      <c r="R191" s="62"/>
      <c r="S191"/>
      <c r="T191"/>
      <c r="U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</row>
    <row r="192" spans="1:256" s="63" customFormat="1" x14ac:dyDescent="0.2">
      <c r="A192"/>
      <c r="B192"/>
      <c r="C192" s="62"/>
      <c r="D192"/>
      <c r="E192"/>
      <c r="F192"/>
      <c r="G192"/>
      <c r="H192" s="62"/>
      <c r="I192"/>
      <c r="J192"/>
      <c r="K192"/>
      <c r="L192"/>
      <c r="M192" s="62"/>
      <c r="N192"/>
      <c r="O192"/>
      <c r="P192"/>
      <c r="Q192"/>
      <c r="R192" s="62"/>
      <c r="S192"/>
      <c r="T192"/>
      <c r="U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</row>
    <row r="193" spans="1:256" s="63" customFormat="1" x14ac:dyDescent="0.2">
      <c r="A193"/>
      <c r="B193"/>
      <c r="C193" s="62"/>
      <c r="D193"/>
      <c r="E193"/>
      <c r="F193"/>
      <c r="G193"/>
      <c r="H193" s="62"/>
      <c r="I193"/>
      <c r="J193"/>
      <c r="K193"/>
      <c r="L193"/>
      <c r="M193" s="62"/>
      <c r="N193"/>
      <c r="O193"/>
      <c r="P193"/>
      <c r="Q193"/>
      <c r="R193" s="62"/>
      <c r="S193"/>
      <c r="T193"/>
      <c r="U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</row>
    <row r="194" spans="1:256" s="63" customFormat="1" x14ac:dyDescent="0.2">
      <c r="A194"/>
      <c r="B194"/>
      <c r="C194" s="62"/>
      <c r="D194"/>
      <c r="E194"/>
      <c r="F194"/>
      <c r="G194"/>
      <c r="H194" s="62"/>
      <c r="I194"/>
      <c r="J194"/>
      <c r="K194"/>
      <c r="L194"/>
      <c r="M194" s="62"/>
      <c r="N194"/>
      <c r="O194"/>
      <c r="P194"/>
      <c r="Q194"/>
      <c r="R194" s="62"/>
      <c r="S194"/>
      <c r="T194"/>
      <c r="U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</row>
    <row r="195" spans="1:256" s="63" customFormat="1" x14ac:dyDescent="0.2">
      <c r="A195"/>
      <c r="B195"/>
      <c r="C195" s="62"/>
      <c r="D195"/>
      <c r="E195"/>
      <c r="F195"/>
      <c r="G195"/>
      <c r="H195" s="62"/>
      <c r="I195"/>
      <c r="J195"/>
      <c r="K195"/>
      <c r="L195"/>
      <c r="M195" s="62"/>
      <c r="N195"/>
      <c r="O195"/>
      <c r="P195"/>
      <c r="Q195"/>
      <c r="R195" s="62"/>
      <c r="S195"/>
      <c r="T195"/>
      <c r="U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</row>
    <row r="196" spans="1:256" s="63" customFormat="1" x14ac:dyDescent="0.2">
      <c r="A196"/>
      <c r="B196"/>
      <c r="C196" s="62"/>
      <c r="D196"/>
      <c r="E196"/>
      <c r="F196"/>
      <c r="G196"/>
      <c r="H196" s="62"/>
      <c r="I196"/>
      <c r="J196"/>
      <c r="K196"/>
      <c r="L196"/>
      <c r="M196" s="62"/>
      <c r="N196"/>
      <c r="O196"/>
      <c r="P196"/>
      <c r="Q196"/>
      <c r="R196" s="62"/>
      <c r="S196"/>
      <c r="T196"/>
      <c r="U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</row>
    <row r="197" spans="1:256" s="63" customFormat="1" x14ac:dyDescent="0.2">
      <c r="A197"/>
      <c r="B197"/>
      <c r="C197" s="62"/>
      <c r="D197"/>
      <c r="E197"/>
      <c r="F197"/>
      <c r="G197"/>
      <c r="H197" s="62"/>
      <c r="I197"/>
      <c r="J197"/>
      <c r="K197"/>
      <c r="L197"/>
      <c r="M197" s="62"/>
      <c r="N197"/>
      <c r="O197"/>
      <c r="P197"/>
      <c r="Q197"/>
      <c r="R197" s="62"/>
      <c r="S197"/>
      <c r="T197"/>
      <c r="U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</row>
    <row r="198" spans="1:256" s="63" customFormat="1" x14ac:dyDescent="0.2">
      <c r="A198"/>
      <c r="B198"/>
      <c r="C198" s="62"/>
      <c r="D198"/>
      <c r="E198"/>
      <c r="F198"/>
      <c r="G198"/>
      <c r="H198" s="62"/>
      <c r="I198"/>
      <c r="J198"/>
      <c r="K198"/>
      <c r="L198"/>
      <c r="M198" s="62"/>
      <c r="N198"/>
      <c r="O198"/>
      <c r="P198"/>
      <c r="Q198"/>
      <c r="R198" s="62"/>
      <c r="S198"/>
      <c r="T198"/>
      <c r="U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</row>
    <row r="199" spans="1:256" s="63" customFormat="1" x14ac:dyDescent="0.2">
      <c r="A199"/>
      <c r="B199"/>
      <c r="C199" s="62"/>
      <c r="D199"/>
      <c r="E199"/>
      <c r="F199"/>
      <c r="G199"/>
      <c r="H199" s="62"/>
      <c r="I199"/>
      <c r="J199"/>
      <c r="K199"/>
      <c r="L199"/>
      <c r="M199" s="62"/>
      <c r="N199"/>
      <c r="O199"/>
      <c r="P199"/>
      <c r="Q199"/>
      <c r="R199" s="62"/>
      <c r="S199"/>
      <c r="T199"/>
      <c r="U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</row>
    <row r="200" spans="1:256" s="63" customFormat="1" x14ac:dyDescent="0.2">
      <c r="A200"/>
      <c r="B200"/>
      <c r="C200" s="62"/>
      <c r="D200"/>
      <c r="E200"/>
      <c r="F200"/>
      <c r="G200"/>
      <c r="H200" s="62"/>
      <c r="I200"/>
      <c r="J200"/>
      <c r="K200"/>
      <c r="L200"/>
      <c r="M200" s="62"/>
      <c r="N200"/>
      <c r="O200"/>
      <c r="P200"/>
      <c r="Q200"/>
      <c r="R200" s="62"/>
      <c r="S200"/>
      <c r="T200"/>
      <c r="U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</row>
    <row r="201" spans="1:256" s="63" customFormat="1" x14ac:dyDescent="0.2">
      <c r="A201"/>
      <c r="B201"/>
      <c r="C201" s="62"/>
      <c r="D201"/>
      <c r="E201"/>
      <c r="F201"/>
      <c r="G201"/>
      <c r="H201" s="62"/>
      <c r="I201"/>
      <c r="J201"/>
      <c r="K201"/>
      <c r="L201"/>
      <c r="M201" s="62"/>
      <c r="N201"/>
      <c r="O201"/>
      <c r="P201"/>
      <c r="Q201"/>
      <c r="R201" s="62"/>
      <c r="S201"/>
      <c r="T201"/>
      <c r="U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</row>
    <row r="202" spans="1:256" s="63" customFormat="1" x14ac:dyDescent="0.2">
      <c r="A202"/>
      <c r="B202"/>
      <c r="C202" s="62"/>
      <c r="D202"/>
      <c r="E202"/>
      <c r="F202"/>
      <c r="G202"/>
      <c r="H202" s="62"/>
      <c r="I202"/>
      <c r="J202"/>
      <c r="K202"/>
      <c r="L202"/>
      <c r="M202" s="62"/>
      <c r="N202"/>
      <c r="O202"/>
      <c r="P202"/>
      <c r="Q202"/>
      <c r="R202" s="62"/>
      <c r="S202"/>
      <c r="T202"/>
      <c r="U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</row>
    <row r="203" spans="1:256" s="63" customFormat="1" x14ac:dyDescent="0.2">
      <c r="A203"/>
      <c r="B203"/>
      <c r="C203" s="62"/>
      <c r="D203"/>
      <c r="E203"/>
      <c r="F203"/>
      <c r="G203"/>
      <c r="H203" s="62"/>
      <c r="I203"/>
      <c r="J203"/>
      <c r="K203"/>
      <c r="L203"/>
      <c r="M203" s="62"/>
      <c r="N203"/>
      <c r="O203"/>
      <c r="P203"/>
      <c r="Q203"/>
      <c r="R203" s="62"/>
      <c r="S203"/>
      <c r="T203"/>
      <c r="U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</row>
    <row r="204" spans="1:256" s="63" customFormat="1" x14ac:dyDescent="0.2">
      <c r="A204"/>
      <c r="B204"/>
      <c r="C204" s="62"/>
      <c r="D204"/>
      <c r="E204"/>
      <c r="F204"/>
      <c r="G204"/>
      <c r="H204" s="62"/>
      <c r="I204"/>
      <c r="J204"/>
      <c r="K204"/>
      <c r="L204"/>
      <c r="M204" s="62"/>
      <c r="N204"/>
      <c r="O204"/>
      <c r="P204"/>
      <c r="Q204"/>
      <c r="R204" s="62"/>
      <c r="S204"/>
      <c r="T204"/>
      <c r="U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</row>
    <row r="205" spans="1:256" s="63" customFormat="1" x14ac:dyDescent="0.2">
      <c r="A205"/>
      <c r="B205"/>
      <c r="C205" s="62"/>
      <c r="D205"/>
      <c r="E205"/>
      <c r="F205"/>
      <c r="G205"/>
      <c r="H205" s="62"/>
      <c r="I205"/>
      <c r="J205"/>
      <c r="K205"/>
      <c r="L205"/>
      <c r="M205" s="62"/>
      <c r="N205"/>
      <c r="O205"/>
      <c r="P205"/>
      <c r="Q205"/>
      <c r="R205" s="62"/>
      <c r="S205"/>
      <c r="T205"/>
      <c r="U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</row>
    <row r="206" spans="1:256" s="63" customFormat="1" x14ac:dyDescent="0.2">
      <c r="A206"/>
      <c r="B206"/>
      <c r="C206" s="62"/>
      <c r="D206"/>
      <c r="E206"/>
      <c r="F206"/>
      <c r="G206"/>
      <c r="H206" s="62"/>
      <c r="I206"/>
      <c r="J206"/>
      <c r="K206"/>
      <c r="L206"/>
      <c r="M206" s="62"/>
      <c r="N206"/>
      <c r="O206"/>
      <c r="P206"/>
      <c r="Q206"/>
      <c r="R206" s="62"/>
      <c r="S206"/>
      <c r="T206"/>
      <c r="U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</row>
    <row r="207" spans="1:256" s="63" customFormat="1" x14ac:dyDescent="0.2">
      <c r="A207"/>
      <c r="B207"/>
      <c r="C207" s="62"/>
      <c r="D207"/>
      <c r="E207"/>
      <c r="F207"/>
      <c r="G207"/>
      <c r="H207" s="62"/>
      <c r="I207"/>
      <c r="J207"/>
      <c r="K207"/>
      <c r="L207"/>
      <c r="M207" s="62"/>
      <c r="N207"/>
      <c r="O207"/>
      <c r="P207"/>
      <c r="Q207"/>
      <c r="R207" s="62"/>
      <c r="S207"/>
      <c r="T207"/>
      <c r="U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</row>
    <row r="208" spans="1:256" s="63" customFormat="1" x14ac:dyDescent="0.2">
      <c r="A208"/>
      <c r="B208"/>
      <c r="C208" s="62"/>
      <c r="D208"/>
      <c r="E208"/>
      <c r="F208"/>
      <c r="G208"/>
      <c r="H208" s="62"/>
      <c r="I208"/>
      <c r="J208"/>
      <c r="K208"/>
      <c r="L208"/>
      <c r="M208" s="62"/>
      <c r="N208"/>
      <c r="O208"/>
      <c r="P208"/>
      <c r="Q208"/>
      <c r="R208" s="62"/>
      <c r="S208"/>
      <c r="T208"/>
      <c r="U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</row>
    <row r="209" spans="1:256" s="63" customFormat="1" x14ac:dyDescent="0.2">
      <c r="A209"/>
      <c r="B209"/>
      <c r="C209" s="62"/>
      <c r="D209"/>
      <c r="E209"/>
      <c r="F209"/>
      <c r="G209"/>
      <c r="H209" s="62"/>
      <c r="I209"/>
      <c r="J209"/>
      <c r="K209"/>
      <c r="L209"/>
      <c r="M209" s="62"/>
      <c r="N209"/>
      <c r="O209"/>
      <c r="P209"/>
      <c r="Q209"/>
      <c r="R209" s="62"/>
      <c r="S209"/>
      <c r="T209"/>
      <c r="U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</row>
    <row r="210" spans="1:256" s="63" customFormat="1" x14ac:dyDescent="0.2">
      <c r="A210"/>
      <c r="B210"/>
      <c r="C210" s="62"/>
      <c r="D210"/>
      <c r="E210"/>
      <c r="F210"/>
      <c r="G210"/>
      <c r="H210" s="62"/>
      <c r="I210"/>
      <c r="J210"/>
      <c r="K210"/>
      <c r="L210"/>
      <c r="M210" s="62"/>
      <c r="N210"/>
      <c r="O210"/>
      <c r="P210"/>
      <c r="Q210"/>
      <c r="R210" s="62"/>
      <c r="S210"/>
      <c r="T210"/>
      <c r="U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</row>
    <row r="211" spans="1:256" s="63" customFormat="1" x14ac:dyDescent="0.2">
      <c r="A211"/>
      <c r="B211"/>
      <c r="C211" s="62"/>
      <c r="D211"/>
      <c r="E211"/>
      <c r="F211"/>
      <c r="G211"/>
      <c r="H211" s="62"/>
      <c r="I211"/>
      <c r="J211"/>
      <c r="K211"/>
      <c r="L211"/>
      <c r="M211" s="62"/>
      <c r="N211"/>
      <c r="O211"/>
      <c r="P211"/>
      <c r="Q211"/>
      <c r="R211" s="62"/>
      <c r="S211"/>
      <c r="T211"/>
      <c r="U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</row>
    <row r="212" spans="1:256" s="63" customFormat="1" x14ac:dyDescent="0.2">
      <c r="A212"/>
      <c r="B212"/>
      <c r="C212" s="62"/>
      <c r="D212"/>
      <c r="E212"/>
      <c r="F212"/>
      <c r="G212"/>
      <c r="H212" s="62"/>
      <c r="I212"/>
      <c r="J212"/>
      <c r="K212"/>
      <c r="L212"/>
      <c r="M212" s="62"/>
      <c r="N212"/>
      <c r="O212"/>
      <c r="P212"/>
      <c r="Q212"/>
      <c r="R212" s="62"/>
      <c r="S212"/>
      <c r="T212"/>
      <c r="U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</row>
    <row r="213" spans="1:256" s="63" customFormat="1" x14ac:dyDescent="0.2">
      <c r="A213"/>
      <c r="B213"/>
      <c r="C213" s="62"/>
      <c r="D213"/>
      <c r="E213"/>
      <c r="F213"/>
      <c r="G213"/>
      <c r="H213" s="62"/>
      <c r="I213"/>
      <c r="J213"/>
      <c r="K213"/>
      <c r="L213"/>
      <c r="M213" s="62"/>
      <c r="N213"/>
      <c r="O213"/>
      <c r="P213"/>
      <c r="Q213"/>
      <c r="R213" s="62"/>
      <c r="S213"/>
      <c r="T213"/>
      <c r="U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</row>
    <row r="214" spans="1:256" s="63" customFormat="1" x14ac:dyDescent="0.2">
      <c r="A214"/>
      <c r="B214"/>
      <c r="C214" s="62"/>
      <c r="D214"/>
      <c r="E214"/>
      <c r="F214"/>
      <c r="G214"/>
      <c r="H214" s="62"/>
      <c r="I214"/>
      <c r="J214"/>
      <c r="K214"/>
      <c r="L214"/>
      <c r="M214" s="62"/>
      <c r="N214"/>
      <c r="O214"/>
      <c r="P214"/>
      <c r="Q214"/>
      <c r="R214" s="62"/>
      <c r="S214"/>
      <c r="T214"/>
      <c r="U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</row>
    <row r="215" spans="1:256" s="63" customFormat="1" x14ac:dyDescent="0.2">
      <c r="A215"/>
      <c r="B215"/>
      <c r="C215" s="62"/>
      <c r="D215"/>
      <c r="E215"/>
      <c r="F215"/>
      <c r="G215"/>
      <c r="H215" s="62"/>
      <c r="I215"/>
      <c r="J215"/>
      <c r="K215"/>
      <c r="L215"/>
      <c r="M215" s="62"/>
      <c r="N215"/>
      <c r="O215"/>
      <c r="P215"/>
      <c r="Q215"/>
      <c r="R215" s="62"/>
      <c r="S215"/>
      <c r="T215"/>
      <c r="U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</row>
    <row r="216" spans="1:256" s="63" customFormat="1" x14ac:dyDescent="0.2">
      <c r="A216"/>
      <c r="B216"/>
      <c r="C216" s="62"/>
      <c r="D216"/>
      <c r="E216"/>
      <c r="F216"/>
      <c r="G216"/>
      <c r="H216" s="62"/>
      <c r="I216"/>
      <c r="J216"/>
      <c r="K216"/>
      <c r="L216"/>
      <c r="M216" s="62"/>
      <c r="N216"/>
      <c r="O216"/>
      <c r="P216"/>
      <c r="Q216"/>
      <c r="R216" s="62"/>
      <c r="S216"/>
      <c r="T216"/>
      <c r="U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</row>
    <row r="217" spans="1:256" s="63" customFormat="1" x14ac:dyDescent="0.2">
      <c r="A217"/>
      <c r="B217"/>
      <c r="C217" s="62"/>
      <c r="D217"/>
      <c r="E217"/>
      <c r="F217"/>
      <c r="G217"/>
      <c r="H217" s="62"/>
      <c r="I217"/>
      <c r="J217"/>
      <c r="K217"/>
      <c r="L217"/>
      <c r="M217" s="62"/>
      <c r="N217"/>
      <c r="O217"/>
      <c r="P217"/>
      <c r="Q217"/>
      <c r="R217" s="62"/>
      <c r="S217"/>
      <c r="T217"/>
      <c r="U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</row>
    <row r="218" spans="1:256" s="63" customFormat="1" x14ac:dyDescent="0.2">
      <c r="A218"/>
      <c r="B218"/>
      <c r="C218" s="62"/>
      <c r="D218"/>
      <c r="E218"/>
      <c r="F218"/>
      <c r="G218"/>
      <c r="H218" s="62"/>
      <c r="I218"/>
      <c r="J218"/>
      <c r="K218"/>
      <c r="L218"/>
      <c r="M218" s="62"/>
      <c r="N218"/>
      <c r="O218"/>
      <c r="P218"/>
      <c r="Q218"/>
      <c r="R218" s="62"/>
      <c r="S218"/>
      <c r="T218"/>
      <c r="U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</row>
    <row r="219" spans="1:256" s="63" customFormat="1" x14ac:dyDescent="0.2">
      <c r="A219"/>
      <c r="B219"/>
      <c r="C219" s="62"/>
      <c r="D219"/>
      <c r="E219"/>
      <c r="F219"/>
      <c r="G219"/>
      <c r="H219" s="62"/>
      <c r="I219"/>
      <c r="J219"/>
      <c r="K219"/>
      <c r="L219"/>
      <c r="M219" s="62"/>
      <c r="N219"/>
      <c r="O219"/>
      <c r="P219"/>
      <c r="Q219"/>
      <c r="R219" s="62"/>
      <c r="S219"/>
      <c r="T219"/>
      <c r="U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</row>
    <row r="220" spans="1:256" s="63" customFormat="1" x14ac:dyDescent="0.2">
      <c r="A220"/>
      <c r="B220"/>
      <c r="C220" s="62"/>
      <c r="D220"/>
      <c r="E220"/>
      <c r="F220"/>
      <c r="G220"/>
      <c r="H220" s="62"/>
      <c r="I220"/>
      <c r="J220"/>
      <c r="K220"/>
      <c r="L220"/>
      <c r="M220" s="62"/>
      <c r="N220"/>
      <c r="O220"/>
      <c r="P220"/>
      <c r="Q220"/>
      <c r="R220" s="62"/>
      <c r="S220"/>
      <c r="T220"/>
      <c r="U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</row>
    <row r="221" spans="1:256" s="63" customFormat="1" x14ac:dyDescent="0.2">
      <c r="A221"/>
      <c r="B221"/>
      <c r="C221" s="62"/>
      <c r="D221"/>
      <c r="E221"/>
      <c r="F221"/>
      <c r="G221"/>
      <c r="H221" s="62"/>
      <c r="I221"/>
      <c r="J221"/>
      <c r="K221"/>
      <c r="L221"/>
      <c r="M221" s="62"/>
      <c r="N221"/>
      <c r="O221"/>
      <c r="P221"/>
      <c r="Q221"/>
      <c r="R221" s="62"/>
      <c r="S221"/>
      <c r="T221"/>
      <c r="U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</row>
    <row r="222" spans="1:256" s="63" customFormat="1" x14ac:dyDescent="0.2">
      <c r="A222"/>
      <c r="B222"/>
      <c r="C222" s="62"/>
      <c r="D222"/>
      <c r="E222"/>
      <c r="F222"/>
      <c r="G222"/>
      <c r="H222" s="62"/>
      <c r="I222"/>
      <c r="J222"/>
      <c r="K222"/>
      <c r="L222"/>
      <c r="M222" s="62"/>
      <c r="N222"/>
      <c r="O222"/>
      <c r="P222"/>
      <c r="Q222"/>
      <c r="R222" s="62"/>
      <c r="S222"/>
      <c r="T222"/>
      <c r="U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</row>
    <row r="223" spans="1:256" s="63" customFormat="1" x14ac:dyDescent="0.2">
      <c r="A223"/>
      <c r="B223"/>
      <c r="C223" s="62"/>
      <c r="D223"/>
      <c r="E223"/>
      <c r="F223"/>
      <c r="G223"/>
      <c r="H223" s="62"/>
      <c r="I223"/>
      <c r="J223"/>
      <c r="K223"/>
      <c r="L223"/>
      <c r="M223" s="62"/>
      <c r="N223"/>
      <c r="O223"/>
      <c r="P223"/>
      <c r="Q223"/>
      <c r="R223" s="62"/>
      <c r="S223"/>
      <c r="T223"/>
      <c r="U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</row>
    <row r="224" spans="1:256" s="63" customFormat="1" x14ac:dyDescent="0.2">
      <c r="A224"/>
      <c r="B224"/>
      <c r="C224" s="62"/>
      <c r="D224"/>
      <c r="E224"/>
      <c r="F224"/>
      <c r="G224"/>
      <c r="H224" s="62"/>
      <c r="I224"/>
      <c r="J224"/>
      <c r="K224"/>
      <c r="L224"/>
      <c r="M224" s="62"/>
      <c r="N224"/>
      <c r="O224"/>
      <c r="P224"/>
      <c r="Q224"/>
      <c r="R224" s="62"/>
      <c r="S224"/>
      <c r="T224"/>
      <c r="U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</row>
    <row r="225" spans="1:256" s="63" customFormat="1" x14ac:dyDescent="0.2">
      <c r="A225"/>
      <c r="B225"/>
      <c r="C225" s="62"/>
      <c r="D225"/>
      <c r="E225"/>
      <c r="F225"/>
      <c r="G225"/>
      <c r="H225" s="62"/>
      <c r="I225"/>
      <c r="J225"/>
      <c r="K225"/>
      <c r="L225"/>
      <c r="M225" s="62"/>
      <c r="N225"/>
      <c r="O225"/>
      <c r="P225"/>
      <c r="Q225"/>
      <c r="R225" s="62"/>
      <c r="S225"/>
      <c r="T225"/>
      <c r="U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</row>
    <row r="226" spans="1:256" s="63" customFormat="1" x14ac:dyDescent="0.2">
      <c r="A226"/>
      <c r="B226"/>
      <c r="C226" s="62"/>
      <c r="D226"/>
      <c r="E226"/>
      <c r="F226"/>
      <c r="G226"/>
      <c r="H226" s="62"/>
      <c r="I226"/>
      <c r="J226"/>
      <c r="K226"/>
      <c r="L226"/>
      <c r="M226" s="62"/>
      <c r="N226"/>
      <c r="O226"/>
      <c r="P226"/>
      <c r="Q226"/>
      <c r="R226" s="62"/>
      <c r="S226"/>
      <c r="T226"/>
      <c r="U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</row>
    <row r="227" spans="1:256" s="63" customFormat="1" x14ac:dyDescent="0.2">
      <c r="A227"/>
      <c r="B227"/>
      <c r="C227" s="62"/>
      <c r="D227"/>
      <c r="E227"/>
      <c r="F227"/>
      <c r="G227"/>
      <c r="H227" s="62"/>
      <c r="I227"/>
      <c r="J227"/>
      <c r="K227"/>
      <c r="L227"/>
      <c r="M227" s="62"/>
      <c r="N227"/>
      <c r="O227"/>
      <c r="P227"/>
      <c r="Q227"/>
      <c r="R227" s="62"/>
      <c r="S227"/>
      <c r="T227"/>
      <c r="U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</row>
    <row r="228" spans="1:256" s="63" customFormat="1" x14ac:dyDescent="0.2">
      <c r="A228"/>
      <c r="B228"/>
      <c r="C228" s="62"/>
      <c r="D228"/>
      <c r="E228"/>
      <c r="F228"/>
      <c r="G228"/>
      <c r="H228" s="62"/>
      <c r="I228"/>
      <c r="J228"/>
      <c r="K228"/>
      <c r="L228"/>
      <c r="M228" s="62"/>
      <c r="N228"/>
      <c r="O228"/>
      <c r="P228"/>
      <c r="Q228"/>
      <c r="R228" s="62"/>
      <c r="S228"/>
      <c r="T228"/>
      <c r="U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</row>
    <row r="229" spans="1:256" s="63" customFormat="1" x14ac:dyDescent="0.2">
      <c r="A229"/>
      <c r="B229"/>
      <c r="C229" s="62"/>
      <c r="D229"/>
      <c r="E229"/>
      <c r="F229"/>
      <c r="G229"/>
      <c r="H229" s="62"/>
      <c r="I229"/>
      <c r="J229"/>
      <c r="K229"/>
      <c r="L229"/>
      <c r="M229" s="62"/>
      <c r="N229"/>
      <c r="O229"/>
      <c r="P229"/>
      <c r="Q229"/>
      <c r="R229" s="62"/>
      <c r="S229"/>
      <c r="T229"/>
      <c r="U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</row>
    <row r="230" spans="1:256" s="63" customFormat="1" x14ac:dyDescent="0.2">
      <c r="A230"/>
      <c r="B230"/>
      <c r="C230" s="62"/>
      <c r="D230"/>
      <c r="E230"/>
      <c r="F230"/>
      <c r="G230"/>
      <c r="H230" s="62"/>
      <c r="I230"/>
      <c r="J230"/>
      <c r="K230"/>
      <c r="L230"/>
      <c r="M230" s="62"/>
      <c r="N230"/>
      <c r="O230"/>
      <c r="P230"/>
      <c r="Q230"/>
      <c r="R230" s="62"/>
      <c r="S230"/>
      <c r="T230"/>
      <c r="U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</row>
    <row r="231" spans="1:256" s="63" customFormat="1" x14ac:dyDescent="0.2">
      <c r="A231"/>
      <c r="B231"/>
      <c r="C231" s="62"/>
      <c r="D231"/>
      <c r="E231"/>
      <c r="F231"/>
      <c r="G231"/>
      <c r="H231" s="62"/>
      <c r="I231"/>
      <c r="J231"/>
      <c r="K231"/>
      <c r="L231"/>
      <c r="M231" s="62"/>
      <c r="N231"/>
      <c r="O231"/>
      <c r="P231"/>
      <c r="Q231"/>
      <c r="R231" s="62"/>
      <c r="S231"/>
      <c r="T231"/>
      <c r="U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</row>
    <row r="232" spans="1:256" s="63" customFormat="1" x14ac:dyDescent="0.2">
      <c r="A232"/>
      <c r="B232"/>
      <c r="C232" s="62"/>
      <c r="D232"/>
      <c r="E232"/>
      <c r="F232"/>
      <c r="G232"/>
      <c r="H232" s="62"/>
      <c r="I232"/>
      <c r="J232"/>
      <c r="K232"/>
      <c r="L232"/>
      <c r="M232" s="62"/>
      <c r="N232"/>
      <c r="O232"/>
      <c r="P232"/>
      <c r="Q232"/>
      <c r="R232" s="62"/>
      <c r="S232"/>
      <c r="T232"/>
      <c r="U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</row>
    <row r="233" spans="1:256" s="63" customFormat="1" x14ac:dyDescent="0.2">
      <c r="A233"/>
      <c r="B233"/>
      <c r="C233" s="62"/>
      <c r="D233"/>
      <c r="E233"/>
      <c r="F233"/>
      <c r="G233"/>
      <c r="H233" s="62"/>
      <c r="I233"/>
      <c r="J233"/>
      <c r="K233"/>
      <c r="L233"/>
      <c r="M233" s="62"/>
      <c r="N233"/>
      <c r="O233"/>
      <c r="P233"/>
      <c r="Q233"/>
      <c r="R233" s="62"/>
      <c r="S233"/>
      <c r="T233"/>
      <c r="U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</row>
    <row r="234" spans="1:256" s="63" customFormat="1" x14ac:dyDescent="0.2">
      <c r="A234"/>
      <c r="B234"/>
      <c r="C234" s="62"/>
      <c r="D234"/>
      <c r="E234"/>
      <c r="F234"/>
      <c r="G234"/>
      <c r="H234" s="62"/>
      <c r="I234"/>
      <c r="J234"/>
      <c r="K234"/>
      <c r="L234"/>
      <c r="M234" s="62"/>
      <c r="N234"/>
      <c r="O234"/>
      <c r="P234"/>
      <c r="Q234"/>
      <c r="R234" s="62"/>
      <c r="S234"/>
      <c r="T234"/>
      <c r="U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</row>
    <row r="235" spans="1:256" s="63" customFormat="1" x14ac:dyDescent="0.2">
      <c r="A235"/>
      <c r="B235"/>
      <c r="C235" s="62"/>
      <c r="D235"/>
      <c r="E235"/>
      <c r="F235"/>
      <c r="G235"/>
      <c r="H235" s="62"/>
      <c r="I235"/>
      <c r="J235"/>
      <c r="K235"/>
      <c r="L235"/>
      <c r="M235" s="62"/>
      <c r="N235"/>
      <c r="O235"/>
      <c r="P235"/>
      <c r="Q235"/>
      <c r="R235" s="62"/>
      <c r="S235"/>
      <c r="T235"/>
      <c r="U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</row>
    <row r="236" spans="1:256" s="63" customFormat="1" x14ac:dyDescent="0.2">
      <c r="A236"/>
      <c r="B236"/>
      <c r="C236" s="62"/>
      <c r="D236"/>
      <c r="E236"/>
      <c r="F236"/>
      <c r="G236"/>
      <c r="H236" s="62"/>
      <c r="I236"/>
      <c r="J236"/>
      <c r="K236"/>
      <c r="L236"/>
      <c r="M236" s="62"/>
      <c r="N236"/>
      <c r="O236"/>
      <c r="P236"/>
      <c r="Q236"/>
      <c r="R236" s="62"/>
      <c r="S236"/>
      <c r="T236"/>
      <c r="U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</row>
    <row r="237" spans="1:256" s="63" customFormat="1" x14ac:dyDescent="0.2">
      <c r="A237"/>
      <c r="B237"/>
      <c r="C237" s="62"/>
      <c r="D237"/>
      <c r="E237"/>
      <c r="F237"/>
      <c r="G237"/>
      <c r="H237" s="62"/>
      <c r="I237"/>
      <c r="J237"/>
      <c r="K237"/>
      <c r="L237"/>
      <c r="M237" s="62"/>
      <c r="N237"/>
      <c r="O237"/>
      <c r="P237"/>
      <c r="Q237"/>
      <c r="R237" s="62"/>
      <c r="S237"/>
      <c r="T237"/>
      <c r="U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</row>
    <row r="238" spans="1:256" s="63" customFormat="1" x14ac:dyDescent="0.2">
      <c r="A238"/>
      <c r="B238"/>
      <c r="C238" s="62"/>
      <c r="D238"/>
      <c r="E238"/>
      <c r="F238"/>
      <c r="G238"/>
      <c r="H238" s="62"/>
      <c r="I238"/>
      <c r="J238"/>
      <c r="K238"/>
      <c r="L238"/>
      <c r="M238" s="62"/>
      <c r="N238"/>
      <c r="O238"/>
      <c r="P238"/>
      <c r="Q238"/>
      <c r="R238" s="62"/>
      <c r="S238"/>
      <c r="T238"/>
      <c r="U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</row>
    <row r="239" spans="1:256" s="63" customFormat="1" x14ac:dyDescent="0.2">
      <c r="A239"/>
      <c r="B239"/>
      <c r="C239" s="62"/>
      <c r="D239"/>
      <c r="E239"/>
      <c r="F239"/>
      <c r="G239"/>
      <c r="H239" s="62"/>
      <c r="I239"/>
      <c r="J239"/>
      <c r="K239"/>
      <c r="L239"/>
      <c r="M239" s="62"/>
      <c r="N239"/>
      <c r="O239"/>
      <c r="P239"/>
      <c r="Q239"/>
      <c r="R239" s="62"/>
      <c r="S239"/>
      <c r="T239"/>
      <c r="U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</row>
    <row r="240" spans="1:256" s="63" customFormat="1" x14ac:dyDescent="0.2">
      <c r="A240"/>
      <c r="B240"/>
      <c r="C240" s="62"/>
      <c r="D240"/>
      <c r="E240"/>
      <c r="F240"/>
      <c r="G240"/>
      <c r="H240" s="62"/>
      <c r="I240"/>
      <c r="J240"/>
      <c r="K240"/>
      <c r="L240"/>
      <c r="M240" s="62"/>
      <c r="N240"/>
      <c r="O240"/>
      <c r="P240"/>
      <c r="Q240"/>
      <c r="R240" s="62"/>
      <c r="S240"/>
      <c r="T240"/>
      <c r="U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</row>
    <row r="241" spans="1:256" s="63" customFormat="1" x14ac:dyDescent="0.2">
      <c r="A241"/>
      <c r="B241"/>
      <c r="C241" s="62"/>
      <c r="D241"/>
      <c r="E241"/>
      <c r="F241"/>
      <c r="G241"/>
      <c r="H241" s="62"/>
      <c r="I241"/>
      <c r="J241"/>
      <c r="K241"/>
      <c r="L241"/>
      <c r="M241" s="62"/>
      <c r="N241"/>
      <c r="O241"/>
      <c r="P241"/>
      <c r="Q241"/>
      <c r="R241" s="62"/>
      <c r="S241"/>
      <c r="T241"/>
      <c r="U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</row>
    <row r="242" spans="1:256" s="63" customFormat="1" x14ac:dyDescent="0.2">
      <c r="A242"/>
      <c r="B242"/>
      <c r="C242" s="62"/>
      <c r="D242"/>
      <c r="E242"/>
      <c r="F242"/>
      <c r="G242"/>
      <c r="H242" s="62"/>
      <c r="I242"/>
      <c r="J242"/>
      <c r="K242"/>
      <c r="L242"/>
      <c r="M242" s="62"/>
      <c r="N242"/>
      <c r="O242"/>
      <c r="P242"/>
      <c r="Q242"/>
      <c r="R242" s="62"/>
      <c r="S242"/>
      <c r="T242"/>
      <c r="U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</row>
    <row r="243" spans="1:256" s="63" customFormat="1" x14ac:dyDescent="0.2">
      <c r="A243"/>
      <c r="B243"/>
      <c r="C243" s="62"/>
      <c r="D243"/>
      <c r="E243"/>
      <c r="F243"/>
      <c r="G243"/>
      <c r="H243" s="62"/>
      <c r="I243"/>
      <c r="J243"/>
      <c r="K243"/>
      <c r="L243"/>
      <c r="M243" s="62"/>
      <c r="N243"/>
      <c r="O243"/>
      <c r="P243"/>
      <c r="Q243"/>
      <c r="R243" s="62"/>
      <c r="S243"/>
      <c r="T243"/>
      <c r="U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</row>
    <row r="244" spans="1:256" s="63" customFormat="1" x14ac:dyDescent="0.2">
      <c r="A244"/>
      <c r="B244"/>
      <c r="C244" s="62"/>
      <c r="D244"/>
      <c r="E244"/>
      <c r="F244"/>
      <c r="G244"/>
      <c r="H244" s="62"/>
      <c r="I244"/>
      <c r="J244"/>
      <c r="K244"/>
      <c r="L244"/>
      <c r="M244" s="62"/>
      <c r="N244"/>
      <c r="O244"/>
      <c r="P244"/>
      <c r="Q244"/>
      <c r="R244" s="62"/>
      <c r="S244"/>
      <c r="T244"/>
      <c r="U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</row>
    <row r="245" spans="1:256" s="63" customFormat="1" x14ac:dyDescent="0.2">
      <c r="A245"/>
      <c r="B245"/>
      <c r="C245" s="62"/>
      <c r="D245"/>
      <c r="E245"/>
      <c r="F245"/>
      <c r="G245"/>
      <c r="H245" s="62"/>
      <c r="I245"/>
      <c r="J245"/>
      <c r="K245"/>
      <c r="L245"/>
      <c r="M245" s="62"/>
      <c r="N245"/>
      <c r="O245"/>
      <c r="P245"/>
      <c r="Q245"/>
      <c r="R245" s="62"/>
      <c r="S245"/>
      <c r="T245"/>
      <c r="U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s="63" customFormat="1" x14ac:dyDescent="0.2">
      <c r="A246"/>
      <c r="B246"/>
      <c r="C246" s="62"/>
      <c r="D246"/>
      <c r="E246"/>
      <c r="F246"/>
      <c r="G246"/>
      <c r="H246" s="62"/>
      <c r="I246"/>
      <c r="J246"/>
      <c r="K246"/>
      <c r="L246"/>
      <c r="M246" s="62"/>
      <c r="N246"/>
      <c r="O246"/>
      <c r="P246"/>
      <c r="Q246"/>
      <c r="R246" s="62"/>
      <c r="S246"/>
      <c r="T246"/>
      <c r="U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s="63" customFormat="1" x14ac:dyDescent="0.2">
      <c r="A247"/>
      <c r="B247"/>
      <c r="C247" s="62"/>
      <c r="D247"/>
      <c r="E247"/>
      <c r="F247"/>
      <c r="G247"/>
      <c r="H247" s="62"/>
      <c r="I247"/>
      <c r="J247"/>
      <c r="K247"/>
      <c r="L247"/>
      <c r="M247" s="62"/>
      <c r="N247"/>
      <c r="O247"/>
      <c r="P247"/>
      <c r="Q247"/>
      <c r="R247" s="62"/>
      <c r="S247"/>
      <c r="T247"/>
      <c r="U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</row>
    <row r="248" spans="1:256" s="63" customFormat="1" x14ac:dyDescent="0.2">
      <c r="A248"/>
      <c r="B248"/>
      <c r="C248" s="62"/>
      <c r="D248"/>
      <c r="E248"/>
      <c r="F248"/>
      <c r="G248"/>
      <c r="H248" s="62"/>
      <c r="I248"/>
      <c r="J248"/>
      <c r="K248"/>
      <c r="L248"/>
      <c r="M248" s="62"/>
      <c r="N248"/>
      <c r="O248"/>
      <c r="P248"/>
      <c r="Q248"/>
      <c r="R248" s="62"/>
      <c r="S248"/>
      <c r="T248"/>
      <c r="U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</row>
    <row r="249" spans="1:256" s="63" customFormat="1" x14ac:dyDescent="0.2">
      <c r="A249"/>
      <c r="B249"/>
      <c r="C249" s="62"/>
      <c r="D249"/>
      <c r="E249"/>
      <c r="F249"/>
      <c r="G249"/>
      <c r="H249" s="62"/>
      <c r="I249"/>
      <c r="J249"/>
      <c r="K249"/>
      <c r="L249"/>
      <c r="M249" s="62"/>
      <c r="N249"/>
      <c r="O249"/>
      <c r="P249"/>
      <c r="Q249"/>
      <c r="R249" s="62"/>
      <c r="S249"/>
      <c r="T249"/>
      <c r="U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</row>
    <row r="250" spans="1:256" s="63" customFormat="1" x14ac:dyDescent="0.2">
      <c r="A250"/>
      <c r="B250"/>
      <c r="C250" s="62"/>
      <c r="D250"/>
      <c r="E250"/>
      <c r="F250"/>
      <c r="G250"/>
      <c r="H250" s="62"/>
      <c r="I250"/>
      <c r="J250"/>
      <c r="K250"/>
      <c r="L250"/>
      <c r="M250" s="62"/>
      <c r="N250"/>
      <c r="O250"/>
      <c r="P250"/>
      <c r="Q250"/>
      <c r="R250" s="62"/>
      <c r="S250"/>
      <c r="T250"/>
      <c r="U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</row>
    <row r="251" spans="1:256" s="63" customFormat="1" x14ac:dyDescent="0.2">
      <c r="A251"/>
      <c r="B251"/>
      <c r="C251" s="62"/>
      <c r="D251"/>
      <c r="E251"/>
      <c r="F251"/>
      <c r="G251"/>
      <c r="H251" s="62"/>
      <c r="I251"/>
      <c r="J251"/>
      <c r="K251"/>
      <c r="L251"/>
      <c r="M251" s="62"/>
      <c r="N251"/>
      <c r="O251"/>
      <c r="P251"/>
      <c r="Q251"/>
      <c r="R251" s="62"/>
      <c r="S251"/>
      <c r="T251"/>
      <c r="U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</row>
    <row r="252" spans="1:256" s="63" customFormat="1" x14ac:dyDescent="0.2">
      <c r="A252"/>
      <c r="B252"/>
      <c r="C252" s="62"/>
      <c r="D252"/>
      <c r="E252"/>
      <c r="F252"/>
      <c r="G252"/>
      <c r="H252" s="62"/>
      <c r="I252"/>
      <c r="J252"/>
      <c r="K252"/>
      <c r="L252"/>
      <c r="M252" s="62"/>
      <c r="N252"/>
      <c r="O252"/>
      <c r="P252"/>
      <c r="Q252"/>
      <c r="R252" s="62"/>
      <c r="S252"/>
      <c r="T252"/>
      <c r="U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</row>
    <row r="253" spans="1:256" s="63" customFormat="1" x14ac:dyDescent="0.2">
      <c r="A253"/>
      <c r="B253"/>
      <c r="C253" s="62"/>
      <c r="D253"/>
      <c r="E253"/>
      <c r="F253"/>
      <c r="G253"/>
      <c r="H253" s="62"/>
      <c r="I253"/>
      <c r="J253"/>
      <c r="K253"/>
      <c r="L253"/>
      <c r="M253" s="62"/>
      <c r="N253"/>
      <c r="O253"/>
      <c r="P253"/>
      <c r="Q253"/>
      <c r="R253" s="62"/>
      <c r="S253"/>
      <c r="T253"/>
      <c r="U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</row>
    <row r="254" spans="1:256" s="63" customFormat="1" x14ac:dyDescent="0.2">
      <c r="A254"/>
      <c r="B254"/>
      <c r="C254" s="62"/>
      <c r="D254"/>
      <c r="E254"/>
      <c r="F254"/>
      <c r="G254"/>
      <c r="H254" s="62"/>
      <c r="I254"/>
      <c r="J254"/>
      <c r="K254"/>
      <c r="L254"/>
      <c r="M254" s="62"/>
      <c r="N254"/>
      <c r="O254"/>
      <c r="P254"/>
      <c r="Q254"/>
      <c r="R254" s="62"/>
      <c r="S254"/>
      <c r="T254"/>
      <c r="U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</row>
    <row r="255" spans="1:256" s="63" customFormat="1" x14ac:dyDescent="0.2">
      <c r="A255"/>
      <c r="B255"/>
      <c r="C255" s="62"/>
      <c r="D255"/>
      <c r="E255"/>
      <c r="F255"/>
      <c r="G255"/>
      <c r="H255" s="62"/>
      <c r="I255"/>
      <c r="J255"/>
      <c r="K255"/>
      <c r="L255"/>
      <c r="M255" s="62"/>
      <c r="N255"/>
      <c r="O255"/>
      <c r="P255"/>
      <c r="Q255"/>
      <c r="R255" s="62"/>
      <c r="S255"/>
      <c r="T255"/>
      <c r="U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</row>
    <row r="256" spans="1:256" s="63" customFormat="1" x14ac:dyDescent="0.2">
      <c r="A256"/>
      <c r="B256"/>
      <c r="C256" s="62"/>
      <c r="D256"/>
      <c r="E256"/>
      <c r="F256"/>
      <c r="G256"/>
      <c r="H256" s="62"/>
      <c r="I256"/>
      <c r="J256"/>
      <c r="K256"/>
      <c r="L256"/>
      <c r="M256" s="62"/>
      <c r="N256"/>
      <c r="O256"/>
      <c r="P256"/>
      <c r="Q256"/>
      <c r="R256" s="62"/>
      <c r="S256"/>
      <c r="T256"/>
      <c r="U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</row>
    <row r="257" spans="1:256" s="63" customFormat="1" x14ac:dyDescent="0.2">
      <c r="A257"/>
      <c r="B257"/>
      <c r="C257" s="62"/>
      <c r="D257"/>
      <c r="E257"/>
      <c r="F257"/>
      <c r="G257"/>
      <c r="H257" s="62"/>
      <c r="I257"/>
      <c r="J257"/>
      <c r="K257"/>
      <c r="L257"/>
      <c r="M257" s="62"/>
      <c r="N257"/>
      <c r="O257"/>
      <c r="P257"/>
      <c r="Q257"/>
      <c r="R257" s="62"/>
      <c r="S257"/>
      <c r="T257"/>
      <c r="U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</row>
    <row r="258" spans="1:256" s="63" customFormat="1" x14ac:dyDescent="0.2">
      <c r="A258"/>
      <c r="B258"/>
      <c r="C258" s="62"/>
      <c r="D258"/>
      <c r="E258"/>
      <c r="F258"/>
      <c r="G258"/>
      <c r="H258" s="62"/>
      <c r="I258"/>
      <c r="J258"/>
      <c r="K258"/>
      <c r="L258"/>
      <c r="M258" s="62"/>
      <c r="N258"/>
      <c r="O258"/>
      <c r="P258"/>
      <c r="Q258"/>
      <c r="R258" s="62"/>
      <c r="S258"/>
      <c r="T258"/>
      <c r="U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</row>
    <row r="259" spans="1:256" s="63" customFormat="1" x14ac:dyDescent="0.2">
      <c r="A259"/>
      <c r="B259"/>
      <c r="C259" s="62"/>
      <c r="D259"/>
      <c r="E259"/>
      <c r="F259"/>
      <c r="G259"/>
      <c r="H259" s="62"/>
      <c r="I259"/>
      <c r="J259"/>
      <c r="K259"/>
      <c r="L259"/>
      <c r="M259" s="62"/>
      <c r="N259"/>
      <c r="O259"/>
      <c r="P259"/>
      <c r="Q259"/>
      <c r="R259" s="62"/>
      <c r="S259"/>
      <c r="T259"/>
      <c r="U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</row>
    <row r="260" spans="1:256" s="63" customFormat="1" x14ac:dyDescent="0.2">
      <c r="A260"/>
      <c r="B260"/>
      <c r="C260" s="62"/>
      <c r="D260"/>
      <c r="E260"/>
      <c r="F260"/>
      <c r="G260"/>
      <c r="H260" s="62"/>
      <c r="I260"/>
      <c r="J260"/>
      <c r="K260"/>
      <c r="L260"/>
      <c r="M260" s="62"/>
      <c r="N260"/>
      <c r="O260"/>
      <c r="P260"/>
      <c r="Q260"/>
      <c r="R260" s="62"/>
      <c r="S260"/>
      <c r="T260"/>
      <c r="U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</row>
    <row r="261" spans="1:256" s="63" customFormat="1" x14ac:dyDescent="0.2">
      <c r="A261"/>
      <c r="B261"/>
      <c r="C261" s="62"/>
      <c r="D261"/>
      <c r="E261"/>
      <c r="F261"/>
      <c r="G261"/>
      <c r="H261" s="62"/>
      <c r="I261"/>
      <c r="J261"/>
      <c r="K261"/>
      <c r="L261"/>
      <c r="M261" s="62"/>
      <c r="N261"/>
      <c r="O261"/>
      <c r="P261"/>
      <c r="Q261"/>
      <c r="R261" s="62"/>
      <c r="S261"/>
      <c r="T261"/>
      <c r="U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</row>
    <row r="262" spans="1:256" s="63" customFormat="1" x14ac:dyDescent="0.2">
      <c r="A262"/>
      <c r="B262"/>
      <c r="C262" s="62"/>
      <c r="D262"/>
      <c r="E262"/>
      <c r="F262"/>
      <c r="G262"/>
      <c r="H262" s="62"/>
      <c r="I262"/>
      <c r="J262"/>
      <c r="K262"/>
      <c r="L262"/>
      <c r="M262" s="62"/>
      <c r="N262"/>
      <c r="O262"/>
      <c r="P262"/>
      <c r="Q262"/>
      <c r="R262" s="62"/>
      <c r="S262"/>
      <c r="T262"/>
      <c r="U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</row>
  </sheetData>
  <sheetProtection selectLockedCells="1" selectUnlockedCells="1"/>
  <mergeCells count="171">
    <mergeCell ref="A2:U2"/>
    <mergeCell ref="A3:U3"/>
    <mergeCell ref="A4:J4"/>
    <mergeCell ref="K4:P4"/>
    <mergeCell ref="Q4:U4"/>
    <mergeCell ref="A5:U5"/>
    <mergeCell ref="A6:O6"/>
    <mergeCell ref="P6:S6"/>
    <mergeCell ref="T6:U6"/>
    <mergeCell ref="E7:F7"/>
    <mergeCell ref="J7:K7"/>
    <mergeCell ref="O7:P7"/>
    <mergeCell ref="Q7:U7"/>
    <mergeCell ref="E8:F8"/>
    <mergeCell ref="J8:K8"/>
    <mergeCell ref="O8:P8"/>
    <mergeCell ref="Q8:U8"/>
    <mergeCell ref="A9:U9"/>
    <mergeCell ref="E10:F10"/>
    <mergeCell ref="J10:K10"/>
    <mergeCell ref="O10:S10"/>
    <mergeCell ref="E11:F11"/>
    <mergeCell ref="J11:K11"/>
    <mergeCell ref="O11:P11"/>
    <mergeCell ref="T11:U11"/>
    <mergeCell ref="E12:F12"/>
    <mergeCell ref="J12:K12"/>
    <mergeCell ref="O12:P12"/>
    <mergeCell ref="T12:U12"/>
    <mergeCell ref="A13:E13"/>
    <mergeCell ref="F13:U13"/>
    <mergeCell ref="A14:E14"/>
    <mergeCell ref="F14:U14"/>
    <mergeCell ref="A15:E15"/>
    <mergeCell ref="F15:U15"/>
    <mergeCell ref="A16:D16"/>
    <mergeCell ref="E16:H16"/>
    <mergeCell ref="J16:M16"/>
    <mergeCell ref="O16:S16"/>
    <mergeCell ref="T16:U16"/>
    <mergeCell ref="A17:D17"/>
    <mergeCell ref="E17:H17"/>
    <mergeCell ref="J17:M17"/>
    <mergeCell ref="O17:S17"/>
    <mergeCell ref="T17:U17"/>
    <mergeCell ref="A18:D18"/>
    <mergeCell ref="E18:H18"/>
    <mergeCell ref="J18:M18"/>
    <mergeCell ref="O18:S18"/>
    <mergeCell ref="T18:U18"/>
    <mergeCell ref="A19:D19"/>
    <mergeCell ref="E19:H19"/>
    <mergeCell ref="J19:M19"/>
    <mergeCell ref="O19:S19"/>
    <mergeCell ref="T19:U19"/>
    <mergeCell ref="A20:D20"/>
    <mergeCell ref="E20:H20"/>
    <mergeCell ref="J20:M20"/>
    <mergeCell ref="O20:S20"/>
    <mergeCell ref="T20:U20"/>
    <mergeCell ref="A21:D21"/>
    <mergeCell ref="E21:H21"/>
    <mergeCell ref="J21:M21"/>
    <mergeCell ref="O21:S21"/>
    <mergeCell ref="T21:U21"/>
    <mergeCell ref="A22:D22"/>
    <mergeCell ref="E22:H22"/>
    <mergeCell ref="J22:M22"/>
    <mergeCell ref="O22:S22"/>
    <mergeCell ref="T22:U22"/>
    <mergeCell ref="A23:D23"/>
    <mergeCell ref="E23:H23"/>
    <mergeCell ref="J23:M23"/>
    <mergeCell ref="O23:S23"/>
    <mergeCell ref="T23:U23"/>
    <mergeCell ref="A24:D24"/>
    <mergeCell ref="E24:H24"/>
    <mergeCell ref="J24:M24"/>
    <mergeCell ref="O24:S24"/>
    <mergeCell ref="T24:U24"/>
    <mergeCell ref="A25:D25"/>
    <mergeCell ref="E25:H25"/>
    <mergeCell ref="J25:M25"/>
    <mergeCell ref="O25:S25"/>
    <mergeCell ref="T25:U25"/>
    <mergeCell ref="A26:D26"/>
    <mergeCell ref="E26:U26"/>
    <mergeCell ref="A27:D27"/>
    <mergeCell ref="F27:I27"/>
    <mergeCell ref="K27:N27"/>
    <mergeCell ref="P27:S27"/>
    <mergeCell ref="T27:U27"/>
    <mergeCell ref="A28:U28"/>
    <mergeCell ref="A31:C31"/>
    <mergeCell ref="E31:U31"/>
    <mergeCell ref="A35:U35"/>
    <mergeCell ref="A36:C36"/>
    <mergeCell ref="D36:G36"/>
    <mergeCell ref="H36:N36"/>
    <mergeCell ref="O36:U36"/>
    <mergeCell ref="A37:E37"/>
    <mergeCell ref="F37:J37"/>
    <mergeCell ref="K37:U37"/>
    <mergeCell ref="A38:E38"/>
    <mergeCell ref="F38:J38"/>
    <mergeCell ref="K38:U38"/>
    <mergeCell ref="A39:E39"/>
    <mergeCell ref="F39:J39"/>
    <mergeCell ref="K39:U39"/>
    <mergeCell ref="A40:E40"/>
    <mergeCell ref="F40:J40"/>
    <mergeCell ref="K40:U40"/>
    <mergeCell ref="A41:E41"/>
    <mergeCell ref="F41:J41"/>
    <mergeCell ref="K41:U41"/>
    <mergeCell ref="A42:U42"/>
    <mergeCell ref="E43:J43"/>
    <mergeCell ref="O43:P43"/>
    <mergeCell ref="T43:U43"/>
    <mergeCell ref="A44:D44"/>
    <mergeCell ref="E44:I44"/>
    <mergeCell ref="K44:P44"/>
    <mergeCell ref="Q44:T44"/>
    <mergeCell ref="A45:D45"/>
    <mergeCell ref="E45:I45"/>
    <mergeCell ref="K45:P45"/>
    <mergeCell ref="Q45:T45"/>
    <mergeCell ref="A46:D46"/>
    <mergeCell ref="E46:I46"/>
    <mergeCell ref="K46:P46"/>
    <mergeCell ref="Q46:T46"/>
    <mergeCell ref="A47:D47"/>
    <mergeCell ref="K47:P47"/>
    <mergeCell ref="Q47:T47"/>
    <mergeCell ref="A48:U48"/>
    <mergeCell ref="J49:K49"/>
    <mergeCell ref="O49:P49"/>
    <mergeCell ref="T49:U49"/>
    <mergeCell ref="J50:K50"/>
    <mergeCell ref="O50:P50"/>
    <mergeCell ref="T50:U50"/>
    <mergeCell ref="J51:K51"/>
    <mergeCell ref="O51:P51"/>
    <mergeCell ref="T51:U51"/>
    <mergeCell ref="J52:K52"/>
    <mergeCell ref="O52:P52"/>
    <mergeCell ref="T52:U52"/>
    <mergeCell ref="J53:K53"/>
    <mergeCell ref="O53:P53"/>
    <mergeCell ref="T53:U53"/>
    <mergeCell ref="J54:K54"/>
    <mergeCell ref="O54:P54"/>
    <mergeCell ref="T54:U54"/>
    <mergeCell ref="O69:T69"/>
    <mergeCell ref="A55:U55"/>
    <mergeCell ref="Q56:T56"/>
    <mergeCell ref="A57:T57"/>
    <mergeCell ref="A58:T58"/>
    <mergeCell ref="A59:T59"/>
    <mergeCell ref="A60:J60"/>
    <mergeCell ref="Q60:T60"/>
    <mergeCell ref="A70:E70"/>
    <mergeCell ref="O70:T70"/>
    <mergeCell ref="A61:T61"/>
    <mergeCell ref="A62:T62"/>
    <mergeCell ref="A63:J63"/>
    <mergeCell ref="A64:T64"/>
    <mergeCell ref="A65:T65"/>
    <mergeCell ref="A69:E69"/>
    <mergeCell ref="F69:I69"/>
    <mergeCell ref="K69:N69"/>
  </mergeCells>
  <pageMargins left="0.25" right="0.25" top="0.27986111111111112" bottom="0.22013888888888888" header="0.51180555555555551" footer="0.51180555555555551"/>
  <pageSetup scale="9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opLeftCell="A7" workbookViewId="0">
      <selection activeCell="I27" sqref="I27"/>
    </sheetView>
  </sheetViews>
  <sheetFormatPr defaultRowHeight="13.5" x14ac:dyDescent="0.25"/>
  <cols>
    <col min="1" max="1" width="8.85546875" style="103" customWidth="1"/>
    <col min="2" max="12" width="8.85546875" style="105" customWidth="1"/>
  </cols>
  <sheetData>
    <row r="1" spans="2:14" x14ac:dyDescent="0.25">
      <c r="B1" s="104" t="s">
        <v>926</v>
      </c>
      <c r="C1" s="104" t="s">
        <v>932</v>
      </c>
      <c r="D1" s="104" t="s">
        <v>635</v>
      </c>
      <c r="E1" s="104" t="s">
        <v>646</v>
      </c>
      <c r="F1" s="104" t="s">
        <v>999</v>
      </c>
      <c r="G1" s="104" t="s">
        <v>1016</v>
      </c>
      <c r="H1" s="104" t="s">
        <v>1011</v>
      </c>
      <c r="I1" s="104" t="s">
        <v>1021</v>
      </c>
      <c r="J1" s="104" t="s">
        <v>997</v>
      </c>
      <c r="K1" s="104" t="s">
        <v>1023</v>
      </c>
      <c r="L1" s="104" t="s">
        <v>661</v>
      </c>
      <c r="M1" s="104" t="s">
        <v>676</v>
      </c>
      <c r="N1" s="104" t="s">
        <v>695</v>
      </c>
    </row>
    <row r="2" spans="2:14" x14ac:dyDescent="0.25">
      <c r="B2" s="104" t="s">
        <v>927</v>
      </c>
      <c r="C2" s="104" t="s">
        <v>933</v>
      </c>
      <c r="D2" s="104" t="s">
        <v>636</v>
      </c>
      <c r="E2" s="104" t="s">
        <v>647</v>
      </c>
      <c r="F2" s="104" t="s">
        <v>1000</v>
      </c>
      <c r="G2" s="104" t="s">
        <v>1017</v>
      </c>
      <c r="H2" s="104" t="s">
        <v>1012</v>
      </c>
      <c r="I2" s="104" t="s">
        <v>1022</v>
      </c>
      <c r="J2" s="104" t="s">
        <v>998</v>
      </c>
      <c r="K2" s="104" t="s">
        <v>1026</v>
      </c>
      <c r="L2" s="104" t="s">
        <v>662</v>
      </c>
      <c r="M2" s="104" t="s">
        <v>677</v>
      </c>
      <c r="N2" s="104" t="s">
        <v>696</v>
      </c>
    </row>
    <row r="3" spans="2:14" x14ac:dyDescent="0.25">
      <c r="B3" s="104" t="s">
        <v>928</v>
      </c>
      <c r="C3" s="104" t="s">
        <v>934</v>
      </c>
      <c r="D3" s="104" t="s">
        <v>637</v>
      </c>
      <c r="E3" s="104" t="s">
        <v>648</v>
      </c>
      <c r="F3" s="104" t="s">
        <v>1001</v>
      </c>
      <c r="G3" s="104" t="s">
        <v>1018</v>
      </c>
      <c r="K3" s="104" t="s">
        <v>1024</v>
      </c>
      <c r="L3" s="104" t="s">
        <v>663</v>
      </c>
      <c r="M3" s="104" t="s">
        <v>678</v>
      </c>
      <c r="N3" s="104" t="s">
        <v>697</v>
      </c>
    </row>
    <row r="4" spans="2:14" x14ac:dyDescent="0.25">
      <c r="B4" s="104" t="s">
        <v>929</v>
      </c>
      <c r="C4" s="104" t="s">
        <v>935</v>
      </c>
      <c r="D4" s="104" t="s">
        <v>638</v>
      </c>
      <c r="E4" s="104" t="s">
        <v>649</v>
      </c>
      <c r="F4" s="104" t="s">
        <v>1002</v>
      </c>
      <c r="G4" s="104" t="s">
        <v>1019</v>
      </c>
      <c r="I4" s="104" t="s">
        <v>964</v>
      </c>
      <c r="K4" s="104" t="s">
        <v>1025</v>
      </c>
      <c r="L4" s="104" t="s">
        <v>664</v>
      </c>
      <c r="M4" s="104" t="s">
        <v>679</v>
      </c>
      <c r="N4" s="104" t="s">
        <v>698</v>
      </c>
    </row>
    <row r="5" spans="2:14" x14ac:dyDescent="0.25">
      <c r="B5" s="104" t="s">
        <v>930</v>
      </c>
      <c r="C5" s="104" t="s">
        <v>936</v>
      </c>
      <c r="D5" s="104" t="s">
        <v>639</v>
      </c>
      <c r="E5" s="104" t="s">
        <v>650</v>
      </c>
      <c r="F5" s="104" t="s">
        <v>1003</v>
      </c>
      <c r="G5" s="104" t="s">
        <v>1020</v>
      </c>
      <c r="I5" s="104" t="s">
        <v>965</v>
      </c>
      <c r="L5" s="104" t="s">
        <v>665</v>
      </c>
      <c r="M5" s="104" t="s">
        <v>680</v>
      </c>
      <c r="N5" s="104" t="s">
        <v>699</v>
      </c>
    </row>
    <row r="6" spans="2:14" x14ac:dyDescent="0.25">
      <c r="B6" s="104" t="s">
        <v>931</v>
      </c>
      <c r="C6" s="104" t="s">
        <v>937</v>
      </c>
      <c r="E6" s="104" t="s">
        <v>651</v>
      </c>
      <c r="F6" s="104" t="s">
        <v>1004</v>
      </c>
      <c r="L6" s="104" t="s">
        <v>666</v>
      </c>
      <c r="M6" s="104" t="s">
        <v>681</v>
      </c>
      <c r="N6" s="104" t="s">
        <v>700</v>
      </c>
    </row>
    <row r="7" spans="2:14" x14ac:dyDescent="0.25">
      <c r="C7" s="104" t="s">
        <v>938</v>
      </c>
      <c r="E7" s="104" t="s">
        <v>652</v>
      </c>
      <c r="I7" s="104" t="s">
        <v>227</v>
      </c>
      <c r="J7" s="104" t="s">
        <v>228</v>
      </c>
      <c r="L7" s="104" t="s">
        <v>667</v>
      </c>
      <c r="M7" s="104" t="s">
        <v>682</v>
      </c>
      <c r="N7" s="104" t="s">
        <v>701</v>
      </c>
    </row>
    <row r="8" spans="2:14" x14ac:dyDescent="0.25">
      <c r="E8" s="104"/>
      <c r="I8" s="104" t="s">
        <v>219</v>
      </c>
      <c r="J8" s="104" t="s">
        <v>229</v>
      </c>
    </row>
    <row r="9" spans="2:14" x14ac:dyDescent="0.25">
      <c r="I9" s="104" t="s">
        <v>220</v>
      </c>
      <c r="J9" s="104"/>
    </row>
    <row r="10" spans="2:14" x14ac:dyDescent="0.25">
      <c r="I10" s="104" t="s">
        <v>221</v>
      </c>
      <c r="J10" s="104"/>
    </row>
    <row r="12" spans="2:14" x14ac:dyDescent="0.25">
      <c r="B12" s="104" t="s">
        <v>643</v>
      </c>
      <c r="C12" s="104" t="s">
        <v>939</v>
      </c>
      <c r="E12" s="104" t="s">
        <v>629</v>
      </c>
      <c r="G12" s="104" t="s">
        <v>995</v>
      </c>
      <c r="H12" s="104" t="s">
        <v>952</v>
      </c>
      <c r="I12" s="104" t="s">
        <v>1013</v>
      </c>
      <c r="J12" s="104" t="s">
        <v>1005</v>
      </c>
      <c r="K12" s="104" t="s">
        <v>956</v>
      </c>
    </row>
    <row r="13" spans="2:14" x14ac:dyDescent="0.25">
      <c r="B13" s="104" t="s">
        <v>644</v>
      </c>
      <c r="C13" s="104" t="s">
        <v>940</v>
      </c>
      <c r="E13" s="104" t="s">
        <v>630</v>
      </c>
      <c r="G13" s="104" t="s">
        <v>996</v>
      </c>
      <c r="H13" s="104" t="s">
        <v>953</v>
      </c>
      <c r="I13" s="104" t="s">
        <v>1014</v>
      </c>
      <c r="J13" s="104" t="s">
        <v>1006</v>
      </c>
      <c r="K13" s="104" t="s">
        <v>957</v>
      </c>
    </row>
    <row r="14" spans="2:14" x14ac:dyDescent="0.25">
      <c r="B14" s="104"/>
      <c r="C14" s="104" t="s">
        <v>941</v>
      </c>
      <c r="E14" s="104" t="s">
        <v>631</v>
      </c>
      <c r="H14" s="104" t="s">
        <v>954</v>
      </c>
      <c r="I14" s="104" t="s">
        <v>1015</v>
      </c>
      <c r="J14" s="104" t="s">
        <v>1007</v>
      </c>
      <c r="K14" s="104" t="s">
        <v>958</v>
      </c>
    </row>
    <row r="15" spans="2:14" x14ac:dyDescent="0.25">
      <c r="B15" s="104" t="s">
        <v>627</v>
      </c>
      <c r="C15" s="104" t="s">
        <v>942</v>
      </c>
      <c r="E15" s="104" t="s">
        <v>632</v>
      </c>
      <c r="H15" s="104" t="s">
        <v>955</v>
      </c>
      <c r="J15" s="104" t="s">
        <v>1008</v>
      </c>
      <c r="K15" s="104" t="s">
        <v>959</v>
      </c>
    </row>
    <row r="16" spans="2:14" x14ac:dyDescent="0.25">
      <c r="B16" s="104" t="s">
        <v>628</v>
      </c>
      <c r="C16" s="104" t="s">
        <v>943</v>
      </c>
      <c r="H16" s="104"/>
    </row>
    <row r="17" spans="3:13" x14ac:dyDescent="0.25">
      <c r="C17" s="104" t="s">
        <v>944</v>
      </c>
      <c r="D17" s="104" t="s">
        <v>974</v>
      </c>
      <c r="E17" s="104" t="s">
        <v>966</v>
      </c>
      <c r="F17" s="104" t="s">
        <v>1027</v>
      </c>
      <c r="H17" s="104" t="s">
        <v>691</v>
      </c>
      <c r="J17" s="104" t="s">
        <v>1009</v>
      </c>
      <c r="K17" s="104" t="s">
        <v>704</v>
      </c>
      <c r="L17" s="104" t="s">
        <v>924</v>
      </c>
      <c r="M17" s="104" t="s">
        <v>960</v>
      </c>
    </row>
    <row r="18" spans="3:13" x14ac:dyDescent="0.25">
      <c r="C18" s="104" t="s">
        <v>945</v>
      </c>
      <c r="D18" s="104" t="s">
        <v>975</v>
      </c>
      <c r="E18" s="104" t="s">
        <v>967</v>
      </c>
      <c r="F18" s="104" t="s">
        <v>1028</v>
      </c>
      <c r="H18" s="104" t="s">
        <v>692</v>
      </c>
      <c r="J18" s="104" t="s">
        <v>1010</v>
      </c>
      <c r="K18" s="104" t="s">
        <v>705</v>
      </c>
      <c r="L18" s="104" t="s">
        <v>925</v>
      </c>
      <c r="M18" s="104" t="s">
        <v>961</v>
      </c>
    </row>
    <row r="19" spans="3:13" x14ac:dyDescent="0.25">
      <c r="C19" s="104" t="s">
        <v>946</v>
      </c>
      <c r="D19" s="104" t="s">
        <v>976</v>
      </c>
      <c r="E19" s="104" t="s">
        <v>968</v>
      </c>
      <c r="H19" s="104" t="s">
        <v>693</v>
      </c>
      <c r="J19" s="104"/>
      <c r="M19" s="104" t="s">
        <v>962</v>
      </c>
    </row>
    <row r="20" spans="3:13" x14ac:dyDescent="0.25">
      <c r="C20" s="104" t="s">
        <v>947</v>
      </c>
      <c r="D20" s="104"/>
      <c r="E20" s="104" t="s">
        <v>969</v>
      </c>
      <c r="H20" s="104" t="s">
        <v>694</v>
      </c>
      <c r="J20" s="104"/>
      <c r="M20" s="104" t="s">
        <v>963</v>
      </c>
    </row>
    <row r="21" spans="3:13" x14ac:dyDescent="0.25">
      <c r="C21" s="104" t="s">
        <v>948</v>
      </c>
      <c r="H21" s="104"/>
    </row>
    <row r="22" spans="3:13" x14ac:dyDescent="0.25">
      <c r="C22" s="104" t="s">
        <v>949</v>
      </c>
      <c r="E22" s="104" t="s">
        <v>640</v>
      </c>
      <c r="G22" s="104" t="s">
        <v>633</v>
      </c>
      <c r="H22" s="104"/>
      <c r="I22" s="104" t="s">
        <v>702</v>
      </c>
    </row>
    <row r="23" spans="3:13" x14ac:dyDescent="0.25">
      <c r="C23" s="104" t="s">
        <v>950</v>
      </c>
      <c r="E23" s="104" t="s">
        <v>641</v>
      </c>
      <c r="G23" s="104" t="s">
        <v>634</v>
      </c>
      <c r="H23" s="104"/>
      <c r="I23" s="104" t="s">
        <v>703</v>
      </c>
    </row>
    <row r="24" spans="3:13" x14ac:dyDescent="0.25">
      <c r="C24" s="104" t="s">
        <v>951</v>
      </c>
      <c r="E24" s="104" t="s">
        <v>642</v>
      </c>
      <c r="H24" s="104"/>
    </row>
    <row r="26" spans="3:13" x14ac:dyDescent="0.25">
      <c r="E26" s="104"/>
    </row>
    <row r="27" spans="3:13" x14ac:dyDescent="0.25">
      <c r="C27" s="106" t="s">
        <v>222</v>
      </c>
      <c r="D27" s="106" t="str">
        <f>IF(OR(PDRN2!C16="Well-Known - Good",PDRN2!C16="Known - Good"),1,"")</f>
        <v/>
      </c>
      <c r="E27" s="106" t="str">
        <f>IF(PDRN2!C16="Unknown",1,"")</f>
        <v/>
      </c>
      <c r="F27" s="106" t="str">
        <f>IF(OR(PDRN2!C16="Well-Known - Bad",PDRN2!C16="Known - Bad"),1,"")</f>
        <v/>
      </c>
      <c r="G27" s="104"/>
      <c r="H27" s="107" t="str">
        <f>IF(PDRN2!C16="Well-Known - Good",1,"")</f>
        <v/>
      </c>
      <c r="I27" s="107" t="str">
        <f>IF(PDRN2!C16="Known - Good",1,"")</f>
        <v/>
      </c>
      <c r="K27"/>
      <c r="L27"/>
    </row>
    <row r="28" spans="3:13" x14ac:dyDescent="0.25">
      <c r="C28" s="106" t="s">
        <v>223</v>
      </c>
      <c r="D28" s="106" t="str">
        <f>IF(OR(PDRN2!C33="Well-Known - Good",PDRN2!C33="Known - Good"),1,"")</f>
        <v/>
      </c>
      <c r="E28" s="106" t="str">
        <f>IF(PDRN2!C33="Unknown",1,"")</f>
        <v/>
      </c>
      <c r="F28" s="106" t="str">
        <f>IF(OR(PDRN2!C33="Well-Known - Bad",PDRN2!C33="Known - Bad"),1,"")</f>
        <v/>
      </c>
      <c r="G28" s="104"/>
      <c r="H28" s="107" t="str">
        <f>IF(PDRN2!C33="Well-Known - Good",1,"")</f>
        <v/>
      </c>
      <c r="I28" s="107" t="str">
        <f>IF(PDRN2!C33="Known - Good",1,"")</f>
        <v/>
      </c>
      <c r="K28"/>
      <c r="L28"/>
    </row>
    <row r="29" spans="3:13" x14ac:dyDescent="0.25">
      <c r="C29" s="106" t="s">
        <v>224</v>
      </c>
      <c r="D29" s="106" t="str">
        <f>IF(OR(PDRN2!C50="Well-Known - Good",PDRN2!C50="Known - Good"),1,"")</f>
        <v/>
      </c>
      <c r="E29" s="106" t="str">
        <f>IF(PDRN2!C50="Unknown",1,"")</f>
        <v/>
      </c>
      <c r="F29" s="106" t="str">
        <f>IF(OR(PDRN2!C50="Well-Known - Bad",PDRN2!C50="Known - Bad"),1,"")</f>
        <v/>
      </c>
      <c r="G29" s="104"/>
      <c r="H29" s="107" t="str">
        <f>IF(PDRN2!C50="Well-Known - Good",1,"")</f>
        <v/>
      </c>
      <c r="I29" s="107" t="str">
        <f>IF(PDRN2!C50="Known - Good",1,"")</f>
        <v/>
      </c>
      <c r="K29"/>
      <c r="L29"/>
    </row>
    <row r="30" spans="3:13" x14ac:dyDescent="0.25">
      <c r="C30" s="106" t="s">
        <v>225</v>
      </c>
      <c r="D30" s="106" t="str">
        <f>IF(OR(PDRN2!C67="Well-Known - Good",PDRN2!C67="Known - Good"),1,"")</f>
        <v/>
      </c>
      <c r="E30" s="106" t="str">
        <f>IF(PDRN2!C67="Unknown",1,"")</f>
        <v/>
      </c>
      <c r="F30" s="106" t="str">
        <f>IF(OR(PDRN2!C67="Well-Known - Bad",PDRN2!C67="Known - Bad"),1,"")</f>
        <v/>
      </c>
      <c r="G30" s="104"/>
      <c r="H30" s="107" t="str">
        <f>IF(PDRN2!C67="Well-Known - Good",1,"")</f>
        <v/>
      </c>
      <c r="I30" s="107" t="str">
        <f>IF(PDRN2!C67="Known - Good",1,"")</f>
        <v/>
      </c>
      <c r="K30"/>
      <c r="L30"/>
    </row>
    <row r="31" spans="3:13" x14ac:dyDescent="0.25">
      <c r="C31" s="104"/>
      <c r="D31" s="104">
        <f>SUM(D27:D30)</f>
        <v>0</v>
      </c>
      <c r="E31" s="104">
        <f>SUM(E27:E30)</f>
        <v>0</v>
      </c>
      <c r="F31" s="104">
        <f>SUM(F27:F30)</f>
        <v>0</v>
      </c>
      <c r="G31" s="104"/>
      <c r="H31" s="104">
        <f>SUM(H27:H30)</f>
        <v>0</v>
      </c>
      <c r="I31" s="104">
        <f>SUM(I27:I30)</f>
        <v>0</v>
      </c>
      <c r="K31"/>
      <c r="L31"/>
    </row>
    <row r="32" spans="3:13" x14ac:dyDescent="0.25">
      <c r="C32" s="104"/>
      <c r="D32" s="104"/>
      <c r="E32" s="104"/>
    </row>
    <row r="33" spans="3:8" x14ac:dyDescent="0.25">
      <c r="C33" s="104"/>
      <c r="D33" s="104"/>
      <c r="E33" s="104"/>
    </row>
    <row r="34" spans="3:8" x14ac:dyDescent="0.25">
      <c r="C34" s="106" t="s">
        <v>222</v>
      </c>
      <c r="D34" s="108" t="str">
        <f>IF(PDRN2!C14="","",TRIM(UPPER("BARANGAY "&amp;PDRN2!B15&amp;" / "&amp;PDRN2!C16&amp;" AND "&amp;PDRN2!C18&amp;" VOTER")))</f>
        <v>BARANGAY INPUT||PT=B:15||VAL= / SELECT||PT=C:16||VAL=WELL-KNOWN - GOOD AND SELECT||PT=C:18||VAL=REGISTERED VOTER</v>
      </c>
      <c r="E34" s="104"/>
    </row>
    <row r="35" spans="3:8" x14ac:dyDescent="0.25">
      <c r="C35" s="106" t="s">
        <v>223</v>
      </c>
      <c r="D35" s="104" t="str">
        <f>IF(PDRN2!C30="","",IF(OR(PDRN2!C36&lt;=0,PDRN2!C36="NOT PROVIDED"),UPPER("INFORMANT 1 / "&amp;PDRN2!B31&amp;" / "&amp;PDRN2!C33),TRIM(UPPER("INFORMANT 1 / "&amp;PDRN2!B31&amp;" / "&amp;PDRN2!C33&amp;" / KNOWN SOI"))))</f>
        <v>INFORMANT 1 / INPUT||PT=B:31||VAL= / SELECT||PT=C:33||VAL=WELL-KNOWN - GOOD / KNOWN SOI</v>
      </c>
      <c r="E35" s="104"/>
    </row>
    <row r="36" spans="3:8" x14ac:dyDescent="0.25">
      <c r="C36" s="106" t="s">
        <v>224</v>
      </c>
      <c r="D36" s="104" t="str">
        <f>IF(PDRN2!C47="","",IF(OR(PDRN2!C53&lt;=0,PDRN2!C53="NOT PROVIDED"),UPPER("INFORMANT 2 / "&amp;PDRN2!B48&amp;" / "&amp;PDRN2!C50),TRIM(UPPER("INFORMANT 2 / "&amp;PDRN2!B48&amp;" / "&amp;PDRN2!C50&amp;" / KNOWN SOI"))))</f>
        <v>INFORMANT 2 / INPUT||PT=B:48||VAL= / SELECT||PT=C:50||VAL=WELL-KNOWN - GOOD / KNOWN SOI</v>
      </c>
      <c r="E36" s="104"/>
    </row>
    <row r="37" spans="3:8" x14ac:dyDescent="0.25">
      <c r="C37" s="106" t="s">
        <v>225</v>
      </c>
      <c r="D37" s="104" t="str">
        <f>IF(PDRN2!C64="","",IF(OR(PDRN2!C70&lt;=0,PDRN2!C70="NOT PROVIDED"),UPPER("INFORMANT 3 / "&amp;PDRN2!B65&amp;" / "&amp;PDRN2!C67),TRIM(UPPER("INFORMANT 3 / "&amp;PDRN2!B65&amp;" / "&amp;PDRN2!C67&amp;" / KNOWN SOI"))))</f>
        <v>INFORMANT 3 / INPUT||PT=B:65||VAL= / SELECT||PT=C:67||VAL=WELL-KNOWN - GOOD / KNOWN SOI</v>
      </c>
      <c r="E37" s="104"/>
    </row>
    <row r="38" spans="3:8" x14ac:dyDescent="0.25">
      <c r="C38" s="104"/>
      <c r="D38" s="104"/>
      <c r="E38" s="104"/>
    </row>
    <row r="40" spans="3:8" x14ac:dyDescent="0.25">
      <c r="C40" s="106" t="s">
        <v>222</v>
      </c>
      <c r="D40" s="106" t="b">
        <f>IF(OR(PDRN2!F16="Moved Out",PDRN2!F16=""),"",IF(PDRN2!F16="Residing",IF(OR(D27=1,F27=1),IF(OR(PDRN2!C25="Owned",PDRN2!C25="Owned-Mortgaged"),"√",""))))</f>
        <v>0</v>
      </c>
      <c r="E40" s="106" t="b">
        <f>IF(OR(PDRN2!F16="Moved Out",PDRN2!F16=""),"",IF(PDRN2!F16="Residing",IF(OR(D27=1,F27=1),IF(PDRN2!C25="Rented","√",""))))</f>
        <v>0</v>
      </c>
    </row>
    <row r="41" spans="3:8" x14ac:dyDescent="0.25">
      <c r="C41" s="106" t="s">
        <v>223</v>
      </c>
      <c r="D41" s="106" t="str">
        <f>IF(OR(PDRN2!F33="Moved Out",PDRN2!F33="Unknown"),"",IF(AND(PDRN2!F33="Residing",OR(D28=1,F28=1)),IF(OR(PDRN2!C41="Owned",PDRN2!C41="Owned-Mortgaged"),"√",""),""))</f>
        <v/>
      </c>
      <c r="E41" s="106" t="str">
        <f>IF(OR(PDRN2!F33="Moved Out",PDRN2!F33="Unknown"),"",IF(AND(PDRN2!F33="Residing",OR(D28=1,F28=1)),IF(PDRN2!C41="Rented","√",""),""))</f>
        <v/>
      </c>
    </row>
    <row r="42" spans="3:8" x14ac:dyDescent="0.25">
      <c r="C42" s="106" t="s">
        <v>224</v>
      </c>
      <c r="D42" s="106" t="str">
        <f>IF(OR(PDRN2!F50="Moved Out",PDRN2!F50="Unknown"),"",IF(AND(PDRN2!F50="Residing",OR(D29=1,F29=1)),IF(OR(PDRN2!C58="Owned",PDRN2!C58="Owned-Mortgaged"),"√",""),""))</f>
        <v/>
      </c>
      <c r="E42" s="106" t="str">
        <f>IF(OR(PDRN2!F50="Moved Out",PDRN2!F50="Unknown"),"",IF(AND(PDRN2!F50="Residing",OR(D29=1,F29=1)),IF(PDRN2!C58="Rented","√",""),""))</f>
        <v/>
      </c>
    </row>
    <row r="43" spans="3:8" x14ac:dyDescent="0.25">
      <c r="C43" s="106" t="s">
        <v>225</v>
      </c>
      <c r="D43" s="106" t="str">
        <f>IF(OR(PDRN2!F67="Moved Out",PDRN2!F67="Unknown"),"",IF(AND(PDRN2!F67="Residing",OR(D30=1,F30=1)),IF(OR(PDRN2!C75="Owned",PDRN2!C75="Owned-Mortgaged"),"√",""),""))</f>
        <v/>
      </c>
      <c r="E43" s="106" t="str">
        <f>IF(OR(PDRN2!F67="Moved Out",PDRN2!F67="Unknown"),"",IF(AND(PDRN2!F67="Residing",OR(D30=1,F30=1)),IF(PDRN2!C75="Rented","√",""),""))</f>
        <v/>
      </c>
    </row>
    <row r="44" spans="3:8" x14ac:dyDescent="0.25">
      <c r="C44" s="106" t="s">
        <v>226</v>
      </c>
      <c r="D44" s="106" t="str">
        <f>IF(OR(PDRN2!C134="Owned",PDRN2!C134="Owned-Mortgaged"),"√","")</f>
        <v/>
      </c>
      <c r="E44" s="106" t="str">
        <f>IF(PDRN2!C134="Rented","√","")</f>
        <v/>
      </c>
    </row>
    <row r="45" spans="3:8" x14ac:dyDescent="0.25">
      <c r="D45" s="104"/>
      <c r="E45" s="104"/>
    </row>
    <row r="46" spans="3:8" x14ac:dyDescent="0.25">
      <c r="D46" s="104"/>
      <c r="E46" s="104"/>
    </row>
    <row r="47" spans="3:8" x14ac:dyDescent="0.25">
      <c r="C47" s="104" t="s">
        <v>653</v>
      </c>
      <c r="D47" s="104" t="s">
        <v>658</v>
      </c>
      <c r="E47" s="104" t="s">
        <v>668</v>
      </c>
      <c r="F47" s="104" t="s">
        <v>673</v>
      </c>
      <c r="G47" s="104" t="s">
        <v>683</v>
      </c>
      <c r="H47" s="104" t="s">
        <v>688</v>
      </c>
    </row>
    <row r="48" spans="3:8" x14ac:dyDescent="0.25">
      <c r="C48" s="104" t="s">
        <v>654</v>
      </c>
      <c r="D48" s="104" t="s">
        <v>659</v>
      </c>
      <c r="E48" s="104" t="s">
        <v>669</v>
      </c>
      <c r="F48" s="104" t="s">
        <v>674</v>
      </c>
      <c r="G48" s="104" t="s">
        <v>684</v>
      </c>
      <c r="H48" s="104" t="s">
        <v>689</v>
      </c>
    </row>
    <row r="49" spans="3:8" x14ac:dyDescent="0.25">
      <c r="C49" s="104" t="s">
        <v>655</v>
      </c>
      <c r="D49" s="104" t="s">
        <v>660</v>
      </c>
      <c r="E49" s="104" t="s">
        <v>670</v>
      </c>
      <c r="F49" s="104" t="s">
        <v>675</v>
      </c>
      <c r="G49" s="104" t="s">
        <v>685</v>
      </c>
      <c r="H49" s="104" t="s">
        <v>690</v>
      </c>
    </row>
    <row r="50" spans="3:8" x14ac:dyDescent="0.25">
      <c r="C50" s="104" t="s">
        <v>656</v>
      </c>
      <c r="D50" s="104"/>
      <c r="E50" s="104" t="s">
        <v>671</v>
      </c>
      <c r="F50" s="104"/>
      <c r="G50" s="104" t="s">
        <v>686</v>
      </c>
      <c r="H50" s="104"/>
    </row>
    <row r="51" spans="3:8" x14ac:dyDescent="0.25">
      <c r="C51" s="104" t="s">
        <v>657</v>
      </c>
      <c r="D51" s="104"/>
      <c r="E51" s="104" t="s">
        <v>672</v>
      </c>
      <c r="F51" s="104"/>
      <c r="G51" s="104" t="s">
        <v>687</v>
      </c>
      <c r="H51" s="104"/>
    </row>
    <row r="52" spans="3:8" x14ac:dyDescent="0.25">
      <c r="D52" s="104"/>
      <c r="E52" s="104"/>
    </row>
    <row r="53" spans="3:8" x14ac:dyDescent="0.25">
      <c r="D53" s="104"/>
      <c r="E53" s="104"/>
    </row>
    <row r="54" spans="3:8" x14ac:dyDescent="0.25">
      <c r="D54" s="104"/>
      <c r="E54" s="104"/>
    </row>
    <row r="55" spans="3:8" x14ac:dyDescent="0.25">
      <c r="D55" s="104"/>
      <c r="E55" s="104"/>
    </row>
    <row r="56" spans="3:8" x14ac:dyDescent="0.25">
      <c r="D56" s="104"/>
      <c r="E56" s="104"/>
    </row>
    <row r="57" spans="3:8" x14ac:dyDescent="0.25">
      <c r="D57" s="104"/>
      <c r="E57" s="104"/>
    </row>
    <row r="58" spans="3:8" x14ac:dyDescent="0.25">
      <c r="E58" s="104"/>
    </row>
    <row r="59" spans="3:8" x14ac:dyDescent="0.25">
      <c r="E59" s="104"/>
    </row>
    <row r="60" spans="3:8" x14ac:dyDescent="0.25">
      <c r="E60" s="104"/>
    </row>
    <row r="61" spans="3:8" x14ac:dyDescent="0.25">
      <c r="E61" s="104"/>
    </row>
    <row r="62" spans="3:8" x14ac:dyDescent="0.25">
      <c r="E62" s="104"/>
    </row>
    <row r="63" spans="3:8" x14ac:dyDescent="0.25">
      <c r="E63" s="104"/>
    </row>
    <row r="64" spans="3:8" x14ac:dyDescent="0.25">
      <c r="E64" s="104"/>
    </row>
    <row r="65" spans="5:5" x14ac:dyDescent="0.25">
      <c r="E65" s="104"/>
    </row>
    <row r="66" spans="5:5" x14ac:dyDescent="0.25">
      <c r="E66" s="104"/>
    </row>
    <row r="67" spans="5:5" x14ac:dyDescent="0.25">
      <c r="E67" s="104"/>
    </row>
    <row r="68" spans="5:5" x14ac:dyDescent="0.25">
      <c r="E68" s="104"/>
    </row>
    <row r="69" spans="5:5" x14ac:dyDescent="0.25">
      <c r="E69" s="104"/>
    </row>
    <row r="70" spans="5:5" x14ac:dyDescent="0.25">
      <c r="E70" s="104"/>
    </row>
    <row r="71" spans="5:5" x14ac:dyDescent="0.25">
      <c r="E71" s="104"/>
    </row>
    <row r="72" spans="5:5" x14ac:dyDescent="0.25">
      <c r="E72" s="104"/>
    </row>
    <row r="73" spans="5:5" x14ac:dyDescent="0.25">
      <c r="E73" s="104"/>
    </row>
    <row r="74" spans="5:5" x14ac:dyDescent="0.25">
      <c r="E74" s="104"/>
    </row>
    <row r="75" spans="5:5" x14ac:dyDescent="0.25">
      <c r="E75" s="104"/>
    </row>
    <row r="76" spans="5:5" x14ac:dyDescent="0.25">
      <c r="E76" s="104"/>
    </row>
    <row r="77" spans="5:5" x14ac:dyDescent="0.25">
      <c r="E77" s="104"/>
    </row>
    <row r="78" spans="5:5" x14ac:dyDescent="0.25">
      <c r="E78" s="104"/>
    </row>
    <row r="79" spans="5:5" x14ac:dyDescent="0.25">
      <c r="E79" s="104"/>
    </row>
    <row r="80" spans="5:5" x14ac:dyDescent="0.25">
      <c r="E80" s="104"/>
    </row>
    <row r="81" spans="3:11" x14ac:dyDescent="0.25">
      <c r="E81" s="104"/>
    </row>
    <row r="82" spans="3:11" x14ac:dyDescent="0.25">
      <c r="E82" s="104"/>
    </row>
    <row r="83" spans="3:11" x14ac:dyDescent="0.25">
      <c r="E83" s="104"/>
    </row>
    <row r="84" spans="3:11" x14ac:dyDescent="0.25">
      <c r="E84" s="104"/>
    </row>
    <row r="85" spans="3:11" x14ac:dyDescent="0.25">
      <c r="E85" s="104"/>
    </row>
    <row r="86" spans="3:11" x14ac:dyDescent="0.25">
      <c r="C86" s="107" t="str">
        <f>IF(AND(PDRN2!B87="",PDRN2!D87="",PDRN2!E87=""),"",IF(PDRN2!D87="",PDRN2!B87&amp;" "&amp;PDRN2!E87,IF(AND(PDRN2!B87="",PDRN2!D87=""),PDRN2!E87,IF(AND(PDRN2!D87="",PDRN2!E87=""),PDRN2!B87,IF(PDRN2!E87="",PDRN2!B87&amp;" "&amp;PDRN2!D87,PDRN2!B87&amp;" "&amp;PDRN2!D87&amp;", "&amp;PDRN2!E87)))))</f>
        <v>SELECT||pt=B:87||val=Jan SELECT||pt=D:87||val=1, SELECT||pt=E:87||val=1976</v>
      </c>
      <c r="E86" s="104"/>
      <c r="H86" s="105" t="s">
        <v>706</v>
      </c>
      <c r="I86" s="105" t="s">
        <v>718</v>
      </c>
      <c r="J86" s="105" t="s">
        <v>749</v>
      </c>
      <c r="K86" s="105" t="s">
        <v>858</v>
      </c>
    </row>
    <row r="87" spans="3:11" x14ac:dyDescent="0.25">
      <c r="E87" s="104"/>
      <c r="H87" s="105" t="s">
        <v>707</v>
      </c>
      <c r="I87" s="105" t="s">
        <v>719</v>
      </c>
      <c r="J87" s="105" t="s">
        <v>750</v>
      </c>
      <c r="K87" s="105" t="s">
        <v>859</v>
      </c>
    </row>
    <row r="88" spans="3:11" x14ac:dyDescent="0.25">
      <c r="E88" s="104"/>
      <c r="H88" s="105" t="s">
        <v>708</v>
      </c>
      <c r="I88" s="105" t="s">
        <v>720</v>
      </c>
      <c r="J88" s="105" t="s">
        <v>751</v>
      </c>
      <c r="K88" s="105" t="s">
        <v>860</v>
      </c>
    </row>
    <row r="89" spans="3:11" x14ac:dyDescent="0.25">
      <c r="E89" s="104"/>
      <c r="H89" s="105" t="s">
        <v>709</v>
      </c>
      <c r="I89" s="105" t="s">
        <v>721</v>
      </c>
      <c r="J89" s="105" t="s">
        <v>752</v>
      </c>
      <c r="K89" s="105" t="s">
        <v>861</v>
      </c>
    </row>
    <row r="90" spans="3:11" x14ac:dyDescent="0.25">
      <c r="E90" s="104"/>
      <c r="H90" s="105" t="s">
        <v>710</v>
      </c>
      <c r="I90" s="105" t="s">
        <v>722</v>
      </c>
      <c r="J90" s="105" t="s">
        <v>753</v>
      </c>
      <c r="K90" s="105" t="s">
        <v>862</v>
      </c>
    </row>
    <row r="91" spans="3:11" x14ac:dyDescent="0.25">
      <c r="E91" s="104"/>
      <c r="H91" s="105" t="s">
        <v>711</v>
      </c>
      <c r="I91" s="105" t="s">
        <v>723</v>
      </c>
      <c r="J91" s="105" t="s">
        <v>754</v>
      </c>
      <c r="K91" s="105" t="s">
        <v>863</v>
      </c>
    </row>
    <row r="92" spans="3:11" x14ac:dyDescent="0.25">
      <c r="E92" s="104"/>
      <c r="H92" s="105" t="s">
        <v>712</v>
      </c>
      <c r="I92" s="105" t="s">
        <v>724</v>
      </c>
      <c r="J92" s="105" t="s">
        <v>755</v>
      </c>
      <c r="K92" s="105" t="s">
        <v>864</v>
      </c>
    </row>
    <row r="93" spans="3:11" x14ac:dyDescent="0.25">
      <c r="E93" s="104"/>
      <c r="H93" s="105" t="s">
        <v>713</v>
      </c>
      <c r="I93" s="105" t="s">
        <v>725</v>
      </c>
      <c r="J93" s="105" t="s">
        <v>756</v>
      </c>
      <c r="K93" s="105" t="s">
        <v>865</v>
      </c>
    </row>
    <row r="94" spans="3:11" x14ac:dyDescent="0.25">
      <c r="C94" s="107" t="str">
        <f>IF(AND(PDRN2!B95="",PDRN2!D95="",PDRN2!E95=""),"",IF(PDRN2!D95="",PDRN2!B95&amp;" "&amp;PDRN2!E95,IF(AND(PDRN2!B95="",PDRN2!D95=""),PDRN2!E95,IF(AND(PDRN2!D95="",PDRN2!E95=""),PDRN2!B95,IF(PDRN2!E95="",PDRN2!B95&amp;" "&amp;PDRN2!D95,PDRN2!B95&amp;" "&amp;PDRN2!D95&amp;", "&amp;PDRN2!E95)))))</f>
        <v>SELECT||pt=B:95||val=Jan SELECT||pt=D:95||val=1, SELECT||pt=E:95||val=1940</v>
      </c>
      <c r="E94" s="104"/>
      <c r="H94" s="105" t="s">
        <v>714</v>
      </c>
      <c r="I94" s="105" t="s">
        <v>726</v>
      </c>
      <c r="J94" s="105" t="s">
        <v>757</v>
      </c>
      <c r="K94" s="105" t="s">
        <v>866</v>
      </c>
    </row>
    <row r="95" spans="3:11" x14ac:dyDescent="0.25">
      <c r="E95" s="104"/>
      <c r="H95" s="105" t="s">
        <v>715</v>
      </c>
      <c r="I95" s="105" t="s">
        <v>727</v>
      </c>
      <c r="J95" s="105" t="s">
        <v>758</v>
      </c>
      <c r="K95" s="105" t="s">
        <v>867</v>
      </c>
    </row>
    <row r="96" spans="3:11" x14ac:dyDescent="0.25">
      <c r="E96" s="104"/>
      <c r="H96" s="105" t="s">
        <v>716</v>
      </c>
      <c r="I96" s="105" t="s">
        <v>728</v>
      </c>
      <c r="J96" s="105" t="s">
        <v>759</v>
      </c>
      <c r="K96" s="105" t="s">
        <v>868</v>
      </c>
    </row>
    <row r="97" spans="2:12" x14ac:dyDescent="0.25">
      <c r="E97" s="104"/>
      <c r="H97" s="105" t="s">
        <v>717</v>
      </c>
      <c r="I97" s="105" t="s">
        <v>729</v>
      </c>
      <c r="J97" s="105" t="s">
        <v>760</v>
      </c>
      <c r="K97" s="105" t="s">
        <v>869</v>
      </c>
    </row>
    <row r="98" spans="2:12" x14ac:dyDescent="0.25">
      <c r="E98" s="104"/>
      <c r="I98" s="105" t="s">
        <v>730</v>
      </c>
      <c r="J98" s="105" t="s">
        <v>761</v>
      </c>
      <c r="K98" s="105" t="s">
        <v>870</v>
      </c>
    </row>
    <row r="99" spans="2:12" x14ac:dyDescent="0.25">
      <c r="E99" s="104"/>
      <c r="H99" s="105" t="s">
        <v>815</v>
      </c>
      <c r="I99" s="105" t="s">
        <v>731</v>
      </c>
      <c r="J99" s="105" t="s">
        <v>762</v>
      </c>
      <c r="K99" s="105" t="s">
        <v>871</v>
      </c>
    </row>
    <row r="100" spans="2:12" x14ac:dyDescent="0.25">
      <c r="B100" s="104" t="s">
        <v>970</v>
      </c>
      <c r="C100" s="104" t="s">
        <v>977</v>
      </c>
      <c r="D100" s="104" t="s">
        <v>980</v>
      </c>
      <c r="E100" s="104" t="s">
        <v>984</v>
      </c>
      <c r="F100"/>
      <c r="G100"/>
      <c r="H100" s="105" t="s">
        <v>816</v>
      </c>
      <c r="I100" s="105" t="s">
        <v>732</v>
      </c>
      <c r="J100" s="105" t="s">
        <v>763</v>
      </c>
      <c r="K100" s="105" t="s">
        <v>872</v>
      </c>
      <c r="L100"/>
    </row>
    <row r="101" spans="2:12" x14ac:dyDescent="0.25">
      <c r="B101" s="104" t="s">
        <v>971</v>
      </c>
      <c r="C101" s="104" t="s">
        <v>978</v>
      </c>
      <c r="D101" s="104" t="s">
        <v>981</v>
      </c>
      <c r="E101" s="104" t="s">
        <v>985</v>
      </c>
      <c r="F101"/>
      <c r="G101"/>
      <c r="H101" s="105" t="s">
        <v>817</v>
      </c>
      <c r="I101" s="105" t="s">
        <v>733</v>
      </c>
      <c r="J101" s="105" t="s">
        <v>764</v>
      </c>
      <c r="K101" s="105" t="s">
        <v>873</v>
      </c>
      <c r="L101"/>
    </row>
    <row r="102" spans="2:12" x14ac:dyDescent="0.25">
      <c r="B102" s="104" t="s">
        <v>972</v>
      </c>
      <c r="C102" s="104" t="s">
        <v>979</v>
      </c>
      <c r="D102" s="104" t="s">
        <v>982</v>
      </c>
      <c r="E102" s="104" t="s">
        <v>986</v>
      </c>
      <c r="F102"/>
      <c r="G102"/>
      <c r="H102" s="105" t="s">
        <v>818</v>
      </c>
      <c r="I102" s="105" t="s">
        <v>734</v>
      </c>
      <c r="J102" s="105" t="s">
        <v>765</v>
      </c>
      <c r="K102" s="105" t="s">
        <v>874</v>
      </c>
      <c r="L102"/>
    </row>
    <row r="103" spans="2:12" x14ac:dyDescent="0.25">
      <c r="B103" s="104" t="s">
        <v>973</v>
      </c>
      <c r="D103" s="104" t="s">
        <v>983</v>
      </c>
      <c r="E103" s="104" t="s">
        <v>987</v>
      </c>
      <c r="F103"/>
      <c r="G103"/>
      <c r="H103" s="105" t="s">
        <v>819</v>
      </c>
      <c r="I103" s="105" t="s">
        <v>735</v>
      </c>
      <c r="J103" s="105" t="s">
        <v>766</v>
      </c>
      <c r="K103" s="105" t="s">
        <v>875</v>
      </c>
      <c r="L103"/>
    </row>
    <row r="104" spans="2:12" x14ac:dyDescent="0.25">
      <c r="D104"/>
      <c r="E104" s="104"/>
      <c r="F104"/>
      <c r="G104"/>
      <c r="H104" s="105" t="s">
        <v>820</v>
      </c>
      <c r="I104" s="105" t="s">
        <v>736</v>
      </c>
      <c r="J104" s="105" t="s">
        <v>767</v>
      </c>
      <c r="K104" s="105" t="s">
        <v>876</v>
      </c>
      <c r="L104"/>
    </row>
    <row r="105" spans="2:12" x14ac:dyDescent="0.25">
      <c r="D105"/>
      <c r="E105" s="104"/>
      <c r="F105"/>
      <c r="G105"/>
      <c r="H105" s="105" t="s">
        <v>821</v>
      </c>
      <c r="I105" s="105" t="s">
        <v>737</v>
      </c>
      <c r="J105" s="105" t="s">
        <v>768</v>
      </c>
      <c r="K105" s="105" t="s">
        <v>877</v>
      </c>
      <c r="L105"/>
    </row>
    <row r="106" spans="2:12" x14ac:dyDescent="0.25">
      <c r="D106"/>
      <c r="E106" s="104"/>
      <c r="F106"/>
      <c r="G106"/>
      <c r="H106" s="105" t="s">
        <v>822</v>
      </c>
      <c r="I106" s="105" t="s">
        <v>738</v>
      </c>
      <c r="J106" s="105" t="s">
        <v>769</v>
      </c>
      <c r="K106" s="105" t="s">
        <v>878</v>
      </c>
      <c r="L106"/>
    </row>
    <row r="107" spans="2:12" x14ac:dyDescent="0.25">
      <c r="D107"/>
      <c r="E107" s="104"/>
      <c r="F107"/>
      <c r="G107"/>
      <c r="H107" s="105" t="s">
        <v>823</v>
      </c>
      <c r="I107" s="105" t="s">
        <v>739</v>
      </c>
      <c r="J107" s="105" t="s">
        <v>770</v>
      </c>
      <c r="K107" s="105" t="s">
        <v>879</v>
      </c>
      <c r="L107"/>
    </row>
    <row r="108" spans="2:12" x14ac:dyDescent="0.25">
      <c r="D108"/>
      <c r="E108" s="104"/>
      <c r="F108"/>
      <c r="G108"/>
      <c r="H108" s="105" t="s">
        <v>824</v>
      </c>
      <c r="I108" s="105" t="s">
        <v>740</v>
      </c>
      <c r="J108" s="105" t="s">
        <v>771</v>
      </c>
      <c r="K108" s="105" t="s">
        <v>880</v>
      </c>
      <c r="L108"/>
    </row>
    <row r="109" spans="2:12" x14ac:dyDescent="0.25">
      <c r="D109"/>
      <c r="E109" s="104"/>
      <c r="F109"/>
      <c r="G109"/>
      <c r="H109" s="105" t="s">
        <v>825</v>
      </c>
      <c r="I109" s="105" t="s">
        <v>741</v>
      </c>
      <c r="J109" s="105" t="s">
        <v>772</v>
      </c>
      <c r="K109" s="105" t="s">
        <v>881</v>
      </c>
      <c r="L109"/>
    </row>
    <row r="110" spans="2:12" x14ac:dyDescent="0.25">
      <c r="D110"/>
      <c r="E110" s="104"/>
      <c r="F110"/>
      <c r="G110"/>
      <c r="H110" s="105" t="s">
        <v>826</v>
      </c>
      <c r="I110" s="105" t="s">
        <v>742</v>
      </c>
      <c r="J110" s="105" t="s">
        <v>773</v>
      </c>
      <c r="K110" s="105" t="s">
        <v>882</v>
      </c>
      <c r="L110"/>
    </row>
    <row r="111" spans="2:12" x14ac:dyDescent="0.25">
      <c r="D111"/>
      <c r="E111" s="104"/>
      <c r="F111"/>
      <c r="G111"/>
      <c r="H111"/>
      <c r="I111" s="105" t="s">
        <v>743</v>
      </c>
      <c r="J111" s="105" t="s">
        <v>774</v>
      </c>
      <c r="K111" s="105" t="s">
        <v>883</v>
      </c>
      <c r="L111"/>
    </row>
    <row r="112" spans="2:12" x14ac:dyDescent="0.25">
      <c r="E112" s="104"/>
      <c r="I112" s="105" t="s">
        <v>744</v>
      </c>
      <c r="J112" s="105" t="s">
        <v>775</v>
      </c>
      <c r="K112" s="105" t="s">
        <v>884</v>
      </c>
    </row>
    <row r="113" spans="1:12" x14ac:dyDescent="0.25">
      <c r="A113" s="109"/>
      <c r="B113"/>
      <c r="C113"/>
      <c r="D113"/>
      <c r="E113" s="104"/>
      <c r="F113"/>
      <c r="G113"/>
      <c r="H113"/>
      <c r="I113" s="105" t="s">
        <v>745</v>
      </c>
      <c r="J113" s="105" t="s">
        <v>776</v>
      </c>
      <c r="K113" s="105" t="s">
        <v>885</v>
      </c>
      <c r="L113"/>
    </row>
    <row r="114" spans="1:12" x14ac:dyDescent="0.25">
      <c r="A114" s="109"/>
      <c r="B114"/>
      <c r="C114"/>
      <c r="D114"/>
      <c r="E114" s="104"/>
      <c r="F114"/>
      <c r="G114"/>
      <c r="H114"/>
      <c r="I114" s="105" t="s">
        <v>746</v>
      </c>
      <c r="J114" s="105" t="s">
        <v>777</v>
      </c>
      <c r="K114" s="105" t="s">
        <v>886</v>
      </c>
      <c r="L114"/>
    </row>
    <row r="115" spans="1:12" x14ac:dyDescent="0.25">
      <c r="A115" s="109"/>
      <c r="B115"/>
      <c r="C115"/>
      <c r="D115"/>
      <c r="E115" s="104"/>
      <c r="F115"/>
      <c r="G115"/>
      <c r="H115"/>
      <c r="I115" s="105" t="s">
        <v>747</v>
      </c>
      <c r="J115" s="105" t="s">
        <v>778</v>
      </c>
      <c r="K115" s="105" t="s">
        <v>887</v>
      </c>
      <c r="L115"/>
    </row>
    <row r="116" spans="1:12" x14ac:dyDescent="0.25">
      <c r="A116" s="109"/>
      <c r="B116"/>
      <c r="C116"/>
      <c r="D116"/>
      <c r="E116" s="104"/>
      <c r="F116"/>
      <c r="G116"/>
      <c r="H116"/>
      <c r="I116" s="105" t="s">
        <v>748</v>
      </c>
      <c r="J116" s="105" t="s">
        <v>779</v>
      </c>
      <c r="K116" s="105" t="s">
        <v>888</v>
      </c>
      <c r="L116"/>
    </row>
    <row r="117" spans="1:12" x14ac:dyDescent="0.25">
      <c r="A117" s="109"/>
      <c r="B117"/>
      <c r="C117"/>
      <c r="D117"/>
      <c r="E117" s="104"/>
      <c r="F117"/>
      <c r="G117"/>
      <c r="H117"/>
      <c r="I117"/>
      <c r="J117" s="105" t="s">
        <v>780</v>
      </c>
      <c r="K117" s="105" t="s">
        <v>889</v>
      </c>
      <c r="L117"/>
    </row>
    <row r="118" spans="1:12" x14ac:dyDescent="0.25">
      <c r="A118" s="109"/>
      <c r="B118"/>
      <c r="C118"/>
      <c r="D118"/>
      <c r="E118" s="104"/>
      <c r="F118"/>
      <c r="G118"/>
      <c r="H118"/>
      <c r="I118" s="105" t="s">
        <v>827</v>
      </c>
      <c r="J118" s="105" t="s">
        <v>781</v>
      </c>
      <c r="K118" s="105" t="s">
        <v>890</v>
      </c>
      <c r="L118"/>
    </row>
    <row r="119" spans="1:12" x14ac:dyDescent="0.25">
      <c r="E119" s="104"/>
      <c r="I119" s="105" t="s">
        <v>828</v>
      </c>
      <c r="J119" s="105" t="s">
        <v>782</v>
      </c>
      <c r="K119" s="105" t="s">
        <v>891</v>
      </c>
    </row>
    <row r="120" spans="1:12" x14ac:dyDescent="0.25">
      <c r="A120" s="109"/>
      <c r="B120"/>
      <c r="C120"/>
      <c r="D120"/>
      <c r="E120" s="104"/>
      <c r="F120"/>
      <c r="G120"/>
      <c r="H120"/>
      <c r="I120" s="105" t="s">
        <v>829</v>
      </c>
      <c r="J120" s="105" t="s">
        <v>783</v>
      </c>
      <c r="K120" s="105" t="s">
        <v>892</v>
      </c>
      <c r="L120"/>
    </row>
    <row r="121" spans="1:12" x14ac:dyDescent="0.25">
      <c r="A121" s="109"/>
      <c r="B121"/>
      <c r="C121"/>
      <c r="D121"/>
      <c r="E121" s="104"/>
      <c r="F121"/>
      <c r="G121"/>
      <c r="H121"/>
      <c r="I121" s="105" t="s">
        <v>830</v>
      </c>
      <c r="J121" s="105" t="s">
        <v>784</v>
      </c>
      <c r="K121" s="105" t="s">
        <v>893</v>
      </c>
      <c r="L121"/>
    </row>
    <row r="122" spans="1:12" x14ac:dyDescent="0.25">
      <c r="A122" s="109"/>
      <c r="B122"/>
      <c r="C122"/>
      <c r="D122"/>
      <c r="E122" s="104"/>
      <c r="F122"/>
      <c r="G122"/>
      <c r="H122"/>
      <c r="I122" s="105" t="s">
        <v>831</v>
      </c>
      <c r="J122" s="105" t="s">
        <v>785</v>
      </c>
      <c r="K122" s="105" t="s">
        <v>894</v>
      </c>
      <c r="L122"/>
    </row>
    <row r="123" spans="1:12" x14ac:dyDescent="0.25">
      <c r="A123" s="109"/>
      <c r="B123"/>
      <c r="C123"/>
      <c r="D123"/>
      <c r="E123" s="104"/>
      <c r="F123"/>
      <c r="G123"/>
      <c r="H123"/>
      <c r="I123" s="105" t="s">
        <v>832</v>
      </c>
      <c r="J123" s="105" t="s">
        <v>786</v>
      </c>
      <c r="K123" s="105" t="s">
        <v>895</v>
      </c>
      <c r="L123"/>
    </row>
    <row r="124" spans="1:12" x14ac:dyDescent="0.25">
      <c r="A124" s="109"/>
      <c r="B124"/>
      <c r="C124"/>
      <c r="D124"/>
      <c r="E124" s="104"/>
      <c r="F124"/>
      <c r="G124"/>
      <c r="H124"/>
      <c r="I124" s="105" t="s">
        <v>833</v>
      </c>
      <c r="J124" s="105" t="s">
        <v>787</v>
      </c>
      <c r="K124" s="105" t="s">
        <v>896</v>
      </c>
      <c r="L124"/>
    </row>
    <row r="125" spans="1:12" x14ac:dyDescent="0.25">
      <c r="A125" s="109"/>
      <c r="B125"/>
      <c r="C125"/>
      <c r="D125"/>
      <c r="E125"/>
      <c r="F125"/>
      <c r="G125"/>
      <c r="H125"/>
      <c r="I125" s="105" t="s">
        <v>834</v>
      </c>
      <c r="J125" s="105" t="s">
        <v>788</v>
      </c>
      <c r="K125" s="105" t="s">
        <v>897</v>
      </c>
      <c r="L125"/>
    </row>
    <row r="126" spans="1:12" x14ac:dyDescent="0.25">
      <c r="A126" s="109"/>
      <c r="B126"/>
      <c r="C126"/>
      <c r="D126"/>
      <c r="E126" s="104"/>
      <c r="F126"/>
      <c r="G126"/>
      <c r="H126"/>
      <c r="I126" s="105" t="s">
        <v>835</v>
      </c>
      <c r="J126" s="105" t="s">
        <v>789</v>
      </c>
      <c r="K126" s="105" t="s">
        <v>898</v>
      </c>
      <c r="L126"/>
    </row>
    <row r="127" spans="1:12" x14ac:dyDescent="0.25">
      <c r="A127" s="109"/>
      <c r="B127"/>
      <c r="C127"/>
      <c r="D127"/>
      <c r="E127" s="104"/>
      <c r="F127"/>
      <c r="G127"/>
      <c r="H127"/>
      <c r="I127" s="105" t="s">
        <v>836</v>
      </c>
      <c r="J127" s="105" t="s">
        <v>790</v>
      </c>
      <c r="K127" s="105" t="s">
        <v>899</v>
      </c>
      <c r="L127"/>
    </row>
    <row r="128" spans="1:12" x14ac:dyDescent="0.25">
      <c r="A128" s="109"/>
      <c r="B128"/>
      <c r="C128"/>
      <c r="D128"/>
      <c r="E128" s="104"/>
      <c r="F128"/>
      <c r="G128"/>
      <c r="H128"/>
      <c r="I128" s="105" t="s">
        <v>837</v>
      </c>
      <c r="J128" s="105" t="s">
        <v>791</v>
      </c>
      <c r="K128" s="105" t="s">
        <v>900</v>
      </c>
      <c r="L128"/>
    </row>
    <row r="129" spans="1:12" x14ac:dyDescent="0.25">
      <c r="A129" s="109"/>
      <c r="B129"/>
      <c r="C129"/>
      <c r="D129" s="104" t="s">
        <v>988</v>
      </c>
      <c r="E129" s="104"/>
      <c r="F129"/>
      <c r="G129"/>
      <c r="H129"/>
      <c r="I129" s="105" t="s">
        <v>838</v>
      </c>
      <c r="J129" s="105" t="s">
        <v>792</v>
      </c>
      <c r="K129" s="105" t="s">
        <v>901</v>
      </c>
      <c r="L129"/>
    </row>
    <row r="130" spans="1:12" x14ac:dyDescent="0.25">
      <c r="D130" s="104" t="s">
        <v>989</v>
      </c>
      <c r="E130" s="104"/>
      <c r="I130" s="105" t="s">
        <v>839</v>
      </c>
      <c r="J130" s="105" t="s">
        <v>793</v>
      </c>
      <c r="K130" s="105" t="s">
        <v>902</v>
      </c>
    </row>
    <row r="131" spans="1:12" x14ac:dyDescent="0.25">
      <c r="D131" s="104" t="s">
        <v>990</v>
      </c>
      <c r="E131" s="104"/>
      <c r="I131" s="105" t="s">
        <v>840</v>
      </c>
      <c r="J131" s="105" t="s">
        <v>794</v>
      </c>
      <c r="K131" s="105" t="s">
        <v>903</v>
      </c>
    </row>
    <row r="132" spans="1:12" x14ac:dyDescent="0.25">
      <c r="A132" s="109"/>
      <c r="B132"/>
      <c r="C132"/>
      <c r="D132" s="104" t="s">
        <v>991</v>
      </c>
      <c r="E132" s="104"/>
      <c r="F132"/>
      <c r="G132"/>
      <c r="H132"/>
      <c r="I132" s="105" t="s">
        <v>841</v>
      </c>
      <c r="J132" s="105" t="s">
        <v>795</v>
      </c>
      <c r="K132" s="105" t="s">
        <v>904</v>
      </c>
      <c r="L132"/>
    </row>
    <row r="133" spans="1:12" x14ac:dyDescent="0.25">
      <c r="A133" s="109"/>
      <c r="B133"/>
      <c r="C133"/>
      <c r="D133" s="104" t="s">
        <v>992</v>
      </c>
      <c r="E133" s="104"/>
      <c r="F133"/>
      <c r="G133"/>
      <c r="H133"/>
      <c r="I133" s="105" t="s">
        <v>842</v>
      </c>
      <c r="J133" s="105" t="s">
        <v>796</v>
      </c>
      <c r="K133" s="105" t="s">
        <v>905</v>
      </c>
      <c r="L133"/>
    </row>
    <row r="134" spans="1:12" x14ac:dyDescent="0.25">
      <c r="A134" s="109"/>
      <c r="B134"/>
      <c r="C134"/>
      <c r="D134" s="104" t="s">
        <v>993</v>
      </c>
      <c r="E134" s="104"/>
      <c r="F134"/>
      <c r="G134"/>
      <c r="H134"/>
      <c r="I134" s="105" t="s">
        <v>843</v>
      </c>
      <c r="J134" s="105" t="s">
        <v>797</v>
      </c>
      <c r="K134" s="105" t="s">
        <v>906</v>
      </c>
      <c r="L134"/>
    </row>
    <row r="135" spans="1:12" x14ac:dyDescent="0.25">
      <c r="A135" s="109"/>
      <c r="B135"/>
      <c r="C135"/>
      <c r="D135" s="104" t="s">
        <v>994</v>
      </c>
      <c r="E135" s="104"/>
      <c r="F135"/>
      <c r="G135"/>
      <c r="H135"/>
      <c r="I135" s="105" t="s">
        <v>844</v>
      </c>
      <c r="J135" s="105" t="s">
        <v>798</v>
      </c>
      <c r="K135" s="105" t="s">
        <v>907</v>
      </c>
      <c r="L135"/>
    </row>
    <row r="136" spans="1:12" x14ac:dyDescent="0.25">
      <c r="A136" s="109"/>
      <c r="B136"/>
      <c r="C136"/>
      <c r="D136"/>
      <c r="E136" s="104"/>
      <c r="F136"/>
      <c r="G136"/>
      <c r="H136"/>
      <c r="I136" s="105" t="s">
        <v>845</v>
      </c>
      <c r="J136" s="105" t="s">
        <v>799</v>
      </c>
      <c r="K136" s="105" t="s">
        <v>908</v>
      </c>
      <c r="L136"/>
    </row>
    <row r="137" spans="1:12" x14ac:dyDescent="0.25">
      <c r="A137" s="109"/>
      <c r="B137"/>
      <c r="C137"/>
      <c r="D137"/>
      <c r="E137" s="104"/>
      <c r="F137"/>
      <c r="G137"/>
      <c r="H137"/>
      <c r="I137" s="105" t="s">
        <v>846</v>
      </c>
      <c r="J137" s="105" t="s">
        <v>800</v>
      </c>
      <c r="K137" s="105" t="s">
        <v>909</v>
      </c>
      <c r="L137"/>
    </row>
    <row r="138" spans="1:12" x14ac:dyDescent="0.25">
      <c r="A138" s="109"/>
      <c r="B138"/>
      <c r="C138"/>
      <c r="D138"/>
      <c r="E138" s="104"/>
      <c r="F138"/>
      <c r="G138"/>
      <c r="H138"/>
      <c r="I138" s="105" t="s">
        <v>847</v>
      </c>
      <c r="J138" s="105" t="s">
        <v>801</v>
      </c>
      <c r="K138" s="105" t="s">
        <v>910</v>
      </c>
      <c r="L138"/>
    </row>
    <row r="139" spans="1:12" x14ac:dyDescent="0.25">
      <c r="A139" s="109"/>
      <c r="B139"/>
      <c r="C139"/>
      <c r="D139"/>
      <c r="E139" s="104"/>
      <c r="F139"/>
      <c r="G139"/>
      <c r="H139"/>
      <c r="I139" s="105" t="s">
        <v>848</v>
      </c>
      <c r="J139" s="105" t="s">
        <v>802</v>
      </c>
      <c r="K139" s="105" t="s">
        <v>911</v>
      </c>
      <c r="L139"/>
    </row>
    <row r="140" spans="1:12" x14ac:dyDescent="0.25">
      <c r="A140" s="109"/>
      <c r="B140"/>
      <c r="C140"/>
      <c r="D140"/>
      <c r="E140" s="104"/>
      <c r="F140"/>
      <c r="G140"/>
      <c r="H140"/>
      <c r="I140" s="105" t="s">
        <v>849</v>
      </c>
      <c r="J140" s="105" t="s">
        <v>803</v>
      </c>
      <c r="K140" s="105" t="s">
        <v>912</v>
      </c>
      <c r="L140"/>
    </row>
    <row r="141" spans="1:12" x14ac:dyDescent="0.25">
      <c r="A141" s="109"/>
      <c r="B141"/>
      <c r="C141"/>
      <c r="D141"/>
      <c r="E141" s="104"/>
      <c r="F141"/>
      <c r="G141"/>
      <c r="H141"/>
      <c r="I141" s="105" t="s">
        <v>850</v>
      </c>
      <c r="J141" s="105" t="s">
        <v>804</v>
      </c>
      <c r="K141" s="105" t="s">
        <v>913</v>
      </c>
      <c r="L141"/>
    </row>
    <row r="142" spans="1:12" x14ac:dyDescent="0.25">
      <c r="A142" s="109"/>
      <c r="B142"/>
      <c r="C142"/>
      <c r="D142"/>
      <c r="E142" s="104"/>
      <c r="F142"/>
      <c r="G142"/>
      <c r="H142"/>
      <c r="I142" s="105" t="s">
        <v>851</v>
      </c>
      <c r="J142" s="105" t="s">
        <v>805</v>
      </c>
      <c r="K142" s="105" t="s">
        <v>914</v>
      </c>
      <c r="L142"/>
    </row>
    <row r="143" spans="1:12" x14ac:dyDescent="0.25">
      <c r="A143" s="109"/>
      <c r="B143"/>
      <c r="C143"/>
      <c r="D143"/>
      <c r="E143" s="104"/>
      <c r="F143"/>
      <c r="G143"/>
      <c r="H143"/>
      <c r="I143" s="105" t="s">
        <v>852</v>
      </c>
      <c r="J143" s="105" t="s">
        <v>806</v>
      </c>
      <c r="K143" s="105" t="s">
        <v>915</v>
      </c>
      <c r="L143"/>
    </row>
    <row r="144" spans="1:12" x14ac:dyDescent="0.25">
      <c r="A144" s="109"/>
      <c r="B144"/>
      <c r="C144"/>
      <c r="D144"/>
      <c r="E144" s="104"/>
      <c r="F144"/>
      <c r="G144"/>
      <c r="H144"/>
      <c r="I144" s="105" t="s">
        <v>853</v>
      </c>
      <c r="J144" s="105" t="s">
        <v>807</v>
      </c>
      <c r="K144" s="105" t="s">
        <v>916</v>
      </c>
      <c r="L144"/>
    </row>
    <row r="145" spans="1:14" x14ac:dyDescent="0.25">
      <c r="A145" s="109"/>
      <c r="B145"/>
      <c r="C145"/>
      <c r="D145"/>
      <c r="E145"/>
      <c r="F145"/>
      <c r="G145"/>
      <c r="H145"/>
      <c r="I145" s="105" t="s">
        <v>854</v>
      </c>
      <c r="J145" s="105" t="s">
        <v>808</v>
      </c>
      <c r="K145" s="105" t="s">
        <v>917</v>
      </c>
      <c r="L145"/>
    </row>
    <row r="146" spans="1:14" x14ac:dyDescent="0.25">
      <c r="A146" s="109"/>
      <c r="B146"/>
      <c r="C146"/>
      <c r="D146"/>
      <c r="E146"/>
      <c r="F146"/>
      <c r="G146"/>
      <c r="H146"/>
      <c r="I146" s="105" t="s">
        <v>855</v>
      </c>
      <c r="J146" s="105" t="s">
        <v>809</v>
      </c>
      <c r="K146" s="105" t="s">
        <v>918</v>
      </c>
      <c r="L146"/>
    </row>
    <row r="147" spans="1:14" x14ac:dyDescent="0.25">
      <c r="A147" s="109"/>
      <c r="B147"/>
      <c r="C147"/>
      <c r="D147"/>
      <c r="E147"/>
      <c r="F147"/>
      <c r="G147"/>
      <c r="H147"/>
      <c r="I147" s="105" t="s">
        <v>856</v>
      </c>
      <c r="J147" s="105" t="s">
        <v>810</v>
      </c>
      <c r="K147" s="105" t="s">
        <v>919</v>
      </c>
      <c r="L147"/>
    </row>
    <row r="148" spans="1:14" x14ac:dyDescent="0.25">
      <c r="A148" s="109"/>
      <c r="B148"/>
      <c r="C148"/>
      <c r="D148"/>
      <c r="E148"/>
      <c r="F148"/>
      <c r="G148"/>
      <c r="H148"/>
      <c r="I148" s="105" t="s">
        <v>857</v>
      </c>
      <c r="J148" s="105" t="s">
        <v>811</v>
      </c>
      <c r="K148" s="105" t="s">
        <v>920</v>
      </c>
      <c r="L148"/>
    </row>
    <row r="149" spans="1:14" x14ac:dyDescent="0.25">
      <c r="A149" s="109"/>
      <c r="B149"/>
      <c r="C149"/>
      <c r="D149"/>
      <c r="E149"/>
      <c r="F149"/>
      <c r="G149"/>
      <c r="H149"/>
      <c r="I149"/>
      <c r="J149" s="105" t="s">
        <v>812</v>
      </c>
      <c r="K149" s="105" t="s">
        <v>921</v>
      </c>
      <c r="L149"/>
    </row>
    <row r="150" spans="1:14" x14ac:dyDescent="0.25">
      <c r="A150" s="109"/>
      <c r="B150"/>
      <c r="C150"/>
      <c r="D150"/>
      <c r="E150"/>
      <c r="F150"/>
      <c r="G150"/>
      <c r="H150"/>
      <c r="I150"/>
      <c r="J150" s="105" t="s">
        <v>813</v>
      </c>
      <c r="K150" s="105" t="s">
        <v>922</v>
      </c>
      <c r="L150"/>
    </row>
    <row r="151" spans="1:14" x14ac:dyDescent="0.25">
      <c r="A151" s="109"/>
      <c r="B151"/>
      <c r="C151"/>
      <c r="D151"/>
      <c r="E151"/>
      <c r="F151"/>
      <c r="G151"/>
      <c r="H151"/>
      <c r="I151"/>
      <c r="J151" s="105" t="s">
        <v>814</v>
      </c>
      <c r="K151" s="105" t="s">
        <v>923</v>
      </c>
      <c r="L151"/>
    </row>
    <row r="152" spans="1:14" ht="12.75" x14ac:dyDescent="0.2">
      <c r="A152" s="109"/>
      <c r="B152"/>
      <c r="C152"/>
      <c r="D152"/>
      <c r="E152"/>
      <c r="F152"/>
      <c r="G152"/>
      <c r="H152"/>
      <c r="I152"/>
      <c r="J152"/>
      <c r="K152"/>
      <c r="L152"/>
    </row>
    <row r="153" spans="1:14" ht="12.75" x14ac:dyDescent="0.2">
      <c r="A153" s="109"/>
      <c r="B153"/>
      <c r="C153"/>
      <c r="D153"/>
      <c r="E153"/>
      <c r="F153"/>
      <c r="G153"/>
      <c r="H153"/>
      <c r="I153"/>
      <c r="J153"/>
      <c r="K153"/>
      <c r="L153"/>
    </row>
    <row r="154" spans="1:14" ht="12.75" x14ac:dyDescent="0.2">
      <c r="A154" s="109"/>
      <c r="B154"/>
      <c r="C154"/>
      <c r="D154"/>
      <c r="E154"/>
      <c r="F154"/>
      <c r="G154"/>
      <c r="H154"/>
      <c r="I154"/>
      <c r="J154"/>
      <c r="K154"/>
      <c r="L154"/>
    </row>
    <row r="155" spans="1:14" ht="12.75" x14ac:dyDescent="0.2">
      <c r="A155" s="109"/>
      <c r="B155"/>
      <c r="C155"/>
      <c r="D155"/>
      <c r="E155"/>
      <c r="F155"/>
      <c r="G155"/>
      <c r="H155"/>
      <c r="I155"/>
      <c r="J155"/>
      <c r="K155"/>
      <c r="L155"/>
    </row>
    <row r="156" spans="1:14" ht="12.75" x14ac:dyDescent="0.2">
      <c r="A156" s="109"/>
      <c r="B156"/>
      <c r="C156"/>
      <c r="D156"/>
      <c r="E156"/>
      <c r="F156"/>
      <c r="G156"/>
      <c r="H156"/>
      <c r="I156"/>
      <c r="J156"/>
      <c r="K156"/>
      <c r="L156"/>
    </row>
    <row r="157" spans="1:14" x14ac:dyDescent="0.25">
      <c r="A157" s="109"/>
      <c r="B157" t="s">
        <v>1029</v>
      </c>
      <c r="C157" s="104" t="s">
        <v>1031</v>
      </c>
      <c r="D157" s="104" t="s">
        <v>1035</v>
      </c>
      <c r="E157"/>
      <c r="F157"/>
      <c r="G157" t="s">
        <v>1037</v>
      </c>
      <c r="H157"/>
      <c r="I157" s="104" t="s">
        <v>1039</v>
      </c>
      <c r="J157" s="104" t="s">
        <v>1043</v>
      </c>
      <c r="K157"/>
      <c r="L157" t="s">
        <v>1045</v>
      </c>
      <c r="M157" s="104" t="s">
        <v>1047</v>
      </c>
      <c r="N157" s="104" t="s">
        <v>1051</v>
      </c>
    </row>
    <row r="158" spans="1:14" x14ac:dyDescent="0.25">
      <c r="A158" s="109"/>
      <c r="B158" t="s">
        <v>1030</v>
      </c>
      <c r="C158" s="104" t="s">
        <v>1034</v>
      </c>
      <c r="D158" s="104" t="s">
        <v>1036</v>
      </c>
      <c r="E158"/>
      <c r="F158"/>
      <c r="G158" t="s">
        <v>1038</v>
      </c>
      <c r="H158"/>
      <c r="I158" s="104" t="s">
        <v>1042</v>
      </c>
      <c r="J158" s="104" t="s">
        <v>1044</v>
      </c>
      <c r="K158"/>
      <c r="L158" t="s">
        <v>1046</v>
      </c>
      <c r="M158" s="104" t="s">
        <v>1048</v>
      </c>
      <c r="N158" s="104" t="s">
        <v>1052</v>
      </c>
    </row>
    <row r="159" spans="1:14" x14ac:dyDescent="0.25">
      <c r="A159" s="109"/>
      <c r="B159"/>
      <c r="C159" s="104" t="s">
        <v>1032</v>
      </c>
      <c r="D159"/>
      <c r="E159"/>
      <c r="F159"/>
      <c r="G159"/>
      <c r="H159"/>
      <c r="I159" s="104" t="s">
        <v>1040</v>
      </c>
      <c r="J159"/>
      <c r="K159"/>
      <c r="L159"/>
      <c r="M159" s="104" t="s">
        <v>1049</v>
      </c>
    </row>
    <row r="160" spans="1:14" x14ac:dyDescent="0.25">
      <c r="A160" s="109"/>
      <c r="B160"/>
      <c r="C160" s="104" t="s">
        <v>1033</v>
      </c>
      <c r="D160"/>
      <c r="E160"/>
      <c r="F160"/>
      <c r="G160"/>
      <c r="H160"/>
      <c r="I160" s="104" t="s">
        <v>1041</v>
      </c>
      <c r="J160"/>
      <c r="K160"/>
      <c r="L160"/>
      <c r="M160" s="104" t="s">
        <v>1050</v>
      </c>
    </row>
    <row r="161" spans="1:12" ht="12.75" x14ac:dyDescent="0.2">
      <c r="A161" s="109"/>
      <c r="B161"/>
      <c r="C161" s="110" t="str">
        <f>IF(PDRN2!F155="Owned",PDRN2!B153&amp;" / "&amp;PDRN2!F153&amp;" / "&amp;PDRN2!C154&amp;" / "&amp;PDRN2!B155,IF(PDRN2!F155="Owned - Mortgaged",PDRN2!B153&amp;" / "&amp;PDRN2!F153&amp;" / "&amp;PDRN2!C154&amp;" / "&amp;PDRN2!B155&amp;" / Mortgaged to: "&amp;PDRN2!C156&amp;" / Monthly Amort.: "&amp;TEXT(PDRN2!F154,"[$PHP] #,##0"),""))</f>
        <v/>
      </c>
      <c r="D161"/>
      <c r="E161"/>
      <c r="F161"/>
      <c r="G161"/>
      <c r="H161"/>
      <c r="I161"/>
      <c r="J161"/>
      <c r="K161"/>
      <c r="L161"/>
    </row>
    <row r="162" spans="1:12" x14ac:dyDescent="0.25">
      <c r="A162" s="109"/>
      <c r="B162"/>
      <c r="D162"/>
      <c r="E162"/>
      <c r="F162"/>
      <c r="G162"/>
      <c r="H162"/>
      <c r="I162"/>
      <c r="J162"/>
      <c r="K162"/>
      <c r="L162"/>
    </row>
    <row r="163" spans="1:12" x14ac:dyDescent="0.25">
      <c r="A163" s="109"/>
      <c r="B163"/>
      <c r="D163"/>
      <c r="E163"/>
      <c r="F163"/>
      <c r="G163"/>
      <c r="H163"/>
      <c r="I163"/>
      <c r="J163"/>
      <c r="K163"/>
      <c r="L163"/>
    </row>
    <row r="164" spans="1:12" x14ac:dyDescent="0.25">
      <c r="A164" s="109"/>
      <c r="B164"/>
      <c r="D164"/>
      <c r="E164"/>
      <c r="F164"/>
      <c r="G164"/>
      <c r="H164"/>
      <c r="I164"/>
      <c r="J164"/>
      <c r="K164"/>
      <c r="L164"/>
    </row>
    <row r="165" spans="1:12" ht="12.75" x14ac:dyDescent="0.2">
      <c r="A165" s="109"/>
      <c r="B165"/>
      <c r="C165" s="110" t="str">
        <f>IF(PDRN2!F159="Owned",PDRN2!B157&amp;" / "&amp;PDRN2!F157&amp;" / "&amp;PDRN2!C158&amp;" / "&amp;PDRN2!B159,IF(PDRN2!F159="Owned - Mortgaged",PDRN2!B157&amp;" / "&amp;PDRN2!F157&amp;" / "&amp;PDRN2!C158&amp;" / "&amp;PDRN2!B159&amp;" / Mortgaged to: "&amp;PDRN2!C160&amp;" / Monthly Amort.: "&amp;TEXT(PDRN2!F158,"[$PHP] #,##0"),""))</f>
        <v/>
      </c>
      <c r="D165"/>
      <c r="E165"/>
      <c r="F165"/>
      <c r="G165"/>
      <c r="H165"/>
      <c r="I165"/>
      <c r="J165"/>
      <c r="K165"/>
      <c r="L165"/>
    </row>
    <row r="166" spans="1:12" ht="12.75" x14ac:dyDescent="0.2">
      <c r="A166" s="109"/>
      <c r="B166"/>
      <c r="C166"/>
      <c r="D166"/>
      <c r="E166"/>
      <c r="F166"/>
      <c r="G166"/>
      <c r="H166"/>
      <c r="I166"/>
      <c r="J166"/>
      <c r="K166"/>
      <c r="L166"/>
    </row>
    <row r="167" spans="1:12" ht="12.75" x14ac:dyDescent="0.2">
      <c r="A167" s="109"/>
      <c r="B167"/>
      <c r="C167"/>
      <c r="D167"/>
      <c r="E167"/>
      <c r="F167"/>
      <c r="G167"/>
      <c r="H167"/>
      <c r="I167"/>
      <c r="J167"/>
      <c r="K167"/>
      <c r="L167"/>
    </row>
    <row r="168" spans="1:12" ht="12.75" x14ac:dyDescent="0.2">
      <c r="A168" s="109"/>
      <c r="B168"/>
      <c r="C168"/>
      <c r="D168"/>
      <c r="E168"/>
      <c r="F168"/>
      <c r="G168"/>
      <c r="H168"/>
      <c r="I168"/>
      <c r="J168"/>
      <c r="K168"/>
      <c r="L168"/>
    </row>
    <row r="169" spans="1:12" ht="12.75" x14ac:dyDescent="0.2">
      <c r="A169" s="109"/>
      <c r="B169"/>
      <c r="C169" s="110" t="str">
        <f>IF(PDRN2!F163="Owned",PDRN2!B161&amp;" / "&amp;PDRN2!F161&amp;" / "&amp;PDRN2!C162&amp;" / "&amp;PDRN2!B163,IF(PDRN2!F163="Owned - Mortgaged",PDRN2!B161&amp;" / "&amp;PDRN2!F161&amp;" / "&amp;PDRN2!C162&amp;" / "&amp;PDRN2!B163&amp;" / Mortgaged to: "&amp;PDRN2!C164&amp;" / Monthly Amort.: "&amp;TEXT(PDRN2!F162,"[$PHP] #,##0"),""))</f>
        <v/>
      </c>
      <c r="D169"/>
      <c r="E169"/>
      <c r="F169"/>
      <c r="G169"/>
      <c r="H169"/>
      <c r="I169"/>
      <c r="J169"/>
      <c r="K169"/>
      <c r="L169"/>
    </row>
    <row r="170" spans="1:12" ht="12.75" x14ac:dyDescent="0.2">
      <c r="A170" s="109"/>
      <c r="B170"/>
      <c r="C170"/>
      <c r="D170"/>
      <c r="E170"/>
      <c r="F170"/>
      <c r="G170"/>
      <c r="H170"/>
      <c r="I170"/>
      <c r="J170"/>
      <c r="K170"/>
      <c r="L170"/>
    </row>
    <row r="171" spans="1:12" ht="12.75" x14ac:dyDescent="0.2">
      <c r="A171" s="109"/>
      <c r="B171"/>
      <c r="C171"/>
      <c r="D171"/>
      <c r="E171"/>
      <c r="F171"/>
      <c r="G171"/>
      <c r="H171"/>
      <c r="I171"/>
      <c r="J171"/>
      <c r="K171"/>
      <c r="L171"/>
    </row>
    <row r="172" spans="1:12" ht="12.75" x14ac:dyDescent="0.2">
      <c r="A172" s="109"/>
      <c r="B172"/>
      <c r="C172"/>
      <c r="D172"/>
      <c r="E172"/>
      <c r="F172"/>
      <c r="G172"/>
      <c r="H172"/>
      <c r="I172"/>
      <c r="J172"/>
      <c r="K172"/>
      <c r="L172"/>
    </row>
    <row r="173" spans="1:12" ht="12.75" x14ac:dyDescent="0.2">
      <c r="A173" s="109"/>
      <c r="B173"/>
      <c r="C173" s="110" t="str">
        <f>IF(PDRN2!F167="Owned",PDRN2!B165&amp;" / "&amp;PDRN2!F165&amp;" / "&amp;PDRN2!C166&amp;" / "&amp;PDRN2!B167,IF(PDRN2!F167="Owned - Mortgaged",PDRN2!B165&amp;" / "&amp;PDRN2!F165&amp;" / "&amp;PDRN2!C166&amp;" / "&amp;PDRN2!B167&amp;" / Mortgaged to: "&amp;PDRN2!C168&amp;" / Monthly Amort.: "&amp;TEXT(PDRN2!F166,"[$PHP] #,##0"),""))</f>
        <v/>
      </c>
      <c r="D173"/>
      <c r="E173"/>
      <c r="F173"/>
      <c r="G173"/>
      <c r="H173"/>
      <c r="I173"/>
      <c r="J173"/>
      <c r="K173"/>
      <c r="L173"/>
    </row>
    <row r="174" spans="1:12" ht="12.75" x14ac:dyDescent="0.2">
      <c r="A174" s="109"/>
      <c r="B174"/>
      <c r="C174"/>
      <c r="D174"/>
      <c r="E174"/>
      <c r="F174"/>
      <c r="G174"/>
      <c r="H174"/>
      <c r="I174"/>
      <c r="J174"/>
      <c r="K174"/>
      <c r="L174"/>
    </row>
    <row r="175" spans="1:12" ht="12.75" x14ac:dyDescent="0.2">
      <c r="A175" s="109"/>
      <c r="B175"/>
      <c r="C175"/>
      <c r="D175"/>
      <c r="E175"/>
      <c r="F175"/>
      <c r="G175"/>
      <c r="H175"/>
      <c r="I175"/>
      <c r="J175"/>
      <c r="K175"/>
      <c r="L175"/>
    </row>
    <row r="176" spans="1:12" ht="12.75" x14ac:dyDescent="0.2">
      <c r="A176" s="109"/>
      <c r="B176"/>
      <c r="C176"/>
      <c r="D176"/>
      <c r="E176"/>
      <c r="F176"/>
      <c r="G176"/>
      <c r="H176"/>
      <c r="I176"/>
      <c r="J176"/>
      <c r="K176"/>
      <c r="L176"/>
    </row>
    <row r="177" spans="1:12" ht="12.75" x14ac:dyDescent="0.2">
      <c r="A177" s="109"/>
      <c r="B177"/>
      <c r="C177"/>
      <c r="D177"/>
      <c r="E177"/>
      <c r="F177"/>
      <c r="G177"/>
      <c r="H177"/>
      <c r="I177"/>
      <c r="J177"/>
      <c r="K177"/>
      <c r="L177"/>
    </row>
    <row r="178" spans="1:12" ht="12.75" x14ac:dyDescent="0.2">
      <c r="A178" s="109"/>
      <c r="B178"/>
      <c r="C178"/>
      <c r="D178"/>
      <c r="E178"/>
      <c r="F178"/>
      <c r="G178"/>
      <c r="H178"/>
      <c r="I178"/>
      <c r="J178"/>
      <c r="K178"/>
      <c r="L178"/>
    </row>
    <row r="179" spans="1:12" ht="12.75" x14ac:dyDescent="0.2">
      <c r="A179" s="109"/>
      <c r="B179"/>
      <c r="C179"/>
      <c r="D179"/>
      <c r="E179"/>
      <c r="F179"/>
      <c r="G179"/>
      <c r="H179"/>
      <c r="I179"/>
      <c r="J179"/>
      <c r="K179"/>
      <c r="L179"/>
    </row>
    <row r="180" spans="1:12" ht="12.75" x14ac:dyDescent="0.2">
      <c r="A180" s="109"/>
      <c r="B180"/>
      <c r="C180"/>
      <c r="D180"/>
      <c r="E180"/>
      <c r="F180"/>
      <c r="G180"/>
      <c r="H180"/>
      <c r="I180"/>
      <c r="J180"/>
      <c r="K180"/>
      <c r="L180"/>
    </row>
    <row r="181" spans="1:12" ht="12.75" x14ac:dyDescent="0.2">
      <c r="A181" s="109"/>
      <c r="B181"/>
      <c r="C181"/>
      <c r="D181"/>
      <c r="E181"/>
      <c r="F181"/>
      <c r="G181"/>
      <c r="H181"/>
      <c r="I181"/>
      <c r="J181"/>
      <c r="K181"/>
      <c r="L181"/>
    </row>
    <row r="182" spans="1:12" ht="12.75" x14ac:dyDescent="0.2">
      <c r="A182" s="109"/>
      <c r="B182"/>
      <c r="C182"/>
      <c r="D182"/>
      <c r="E182"/>
      <c r="F182"/>
      <c r="G182"/>
      <c r="H182"/>
      <c r="I182"/>
      <c r="J182"/>
      <c r="K182"/>
      <c r="L182"/>
    </row>
    <row r="183" spans="1:12" ht="12.75" x14ac:dyDescent="0.2">
      <c r="A183" s="109"/>
      <c r="B183"/>
      <c r="C183"/>
      <c r="D183"/>
      <c r="E183"/>
      <c r="F183"/>
      <c r="G183"/>
      <c r="H183"/>
      <c r="I183"/>
      <c r="J183"/>
      <c r="K183"/>
      <c r="L183"/>
    </row>
    <row r="184" spans="1:12" ht="12.75" x14ac:dyDescent="0.2">
      <c r="A184" s="109"/>
      <c r="B184"/>
      <c r="C184"/>
      <c r="D184"/>
      <c r="E184"/>
      <c r="F184"/>
      <c r="G184"/>
      <c r="H184"/>
      <c r="I184"/>
      <c r="J184"/>
      <c r="K184"/>
      <c r="L184"/>
    </row>
    <row r="185" spans="1:12" ht="12.75" x14ac:dyDescent="0.2">
      <c r="A185" s="109"/>
      <c r="B185"/>
      <c r="C185"/>
      <c r="D185"/>
      <c r="E185"/>
      <c r="F185"/>
      <c r="G185"/>
      <c r="H185"/>
      <c r="I185"/>
      <c r="J185"/>
      <c r="K185"/>
      <c r="L185"/>
    </row>
    <row r="186" spans="1:12" ht="12.75" x14ac:dyDescent="0.2">
      <c r="A186" s="109"/>
      <c r="B186"/>
      <c r="C186"/>
      <c r="D186"/>
      <c r="E186"/>
      <c r="F186"/>
      <c r="G186"/>
      <c r="H186"/>
      <c r="I186"/>
      <c r="J186"/>
      <c r="K186"/>
      <c r="L1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PDRN2</vt:lpstr>
      <vt:lpstr>PD form</vt:lpstr>
      <vt:lpstr>BV form (2)</vt:lpstr>
      <vt:lpstr>BV form</vt:lpstr>
      <vt:lpstr>DROPDOWN LIST</vt:lpstr>
      <vt:lpstr>'BV form'!Print_Area</vt:lpstr>
      <vt:lpstr>'BV form (2)'!Print_Area</vt:lpstr>
      <vt:lpstr>'PD form'!Print_Area</vt:lpstr>
      <vt:lpstr>PDRN2!Print_Area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jcdomingo</dc:creator>
  <cp:lastModifiedBy>Dodong Pogi</cp:lastModifiedBy>
  <cp:revision>1</cp:revision>
  <cp:lastPrinted>2014-08-11T02:26:36Z</cp:lastPrinted>
  <dcterms:created xsi:type="dcterms:W3CDTF">2004-08-20T09:20:34Z</dcterms:created>
  <dcterms:modified xsi:type="dcterms:W3CDTF">2020-02-21T03:08:01Z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-553867461</vt:i4>
  </property>
  <property fmtid="{D5CDD505-2E9C-101B-9397-08002B2CF9AE}" pid="3" name="_AuthorEmail">
    <vt:lpwstr>mgsim@rcbcsavings.com</vt:lpwstr>
  </property>
  <property fmtid="{D5CDD505-2E9C-101B-9397-08002B2CF9AE}" pid="4" name="_AuthorEmailDisplayName">
    <vt:lpwstr>Marcial G. Sim Jr.</vt:lpwstr>
  </property>
  <property fmtid="{D5CDD505-2E9C-101B-9397-08002B2CF9AE}" pid="5" name="_EmailSubject">
    <vt:lpwstr>Proposed CI forms for external CI</vt:lpwstr>
  </property>
  <property fmtid="{D5CDD505-2E9C-101B-9397-08002B2CF9AE}" pid="6" name="_PreviousAdHocReviewCycleID">
    <vt:i4>1132908127</vt:i4>
  </property>
  <property fmtid="{D5CDD505-2E9C-101B-9397-08002B2CF9AE}" pid="7" name="_ReviewingToolsShownOnce">
    <vt:lpwstr/>
  </property>
</Properties>
</file>